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F0201d\Data\Brda\Hospital_MCO_Reimb\2025 Hospital\1.   4.1.2025 REVISED CALCULATORS AND RATE SHEETS\Payment Calculators - Effective 4.1.2025 Extracted\"/>
    </mc:Choice>
  </mc:AlternateContent>
  <xr:revisionPtr revIDLastSave="0" documentId="8_{B8749136-1D0F-43F8-ADBD-E4128F1AC6F5}" xr6:coauthVersionLast="47" xr6:coauthVersionMax="47" xr10:uidLastSave="{00000000-0000-0000-0000-000000000000}"/>
  <workbookProtection workbookAlgorithmName="SHA-512" workbookHashValue="XswQ1SvoJXXwujrbLQGczOHuOWeZlUYc2jzdvmdllKhUVfVvudCcuEP6Kw5tSqZiv5vy38wDi59h/cqvhJhCrA==" workbookSaltValue="nzarWp+lohiyJvZ7cU7cmg==" workbookSpinCount="100000" lockStructure="1"/>
  <bookViews>
    <workbookView xWindow="-110" yWindow="-110" windowWidth="19420" windowHeight="10420" activeTab="2" xr2:uid="{00000000-000D-0000-FFFF-FFFF00000000}"/>
  </bookViews>
  <sheets>
    <sheet name="Cover" sheetId="7" r:id="rId1"/>
    <sheet name="Structure" sheetId="2" r:id="rId2"/>
    <sheet name="Interactive Calculator" sheetId="3" r:id="rId3"/>
    <sheet name="Calculator Instructions" sheetId="4" r:id="rId4"/>
    <sheet name="DRG Table" sheetId="5" r:id="rId5"/>
    <sheet name="Valid Values" sheetId="6" r:id="rId6"/>
    <sheet name="MMIS_Rate Table" sheetId="1" state="hidden" r:id="rId7"/>
    <sheet name="Workbook Config" sheetId="10" state="veryHidden" r:id="rId8"/>
  </sheets>
  <definedNames>
    <definedName name="_xlnm._FilterDatabase" localSheetId="6" hidden="1">'MMIS_Rate Table'!$A$1:$AD$1292</definedName>
    <definedName name="CodeName" localSheetId="7" hidden="1">'Workbook Config'!$I$4</definedName>
    <definedName name="Effective_Date">Cover!$C$4</definedName>
    <definedName name="FormulaBar" localSheetId="7" hidden="1">'Workbook Config'!$F$4</definedName>
    <definedName name="Gridlines" localSheetId="7" hidden="1">'Workbook Config'!$G$4</definedName>
    <definedName name="Headings" localSheetId="7" hidden="1">'Workbook Config'!$H$4</definedName>
    <definedName name="HiddenColumns" localSheetId="7" hidden="1">'Workbook Config'!$N$4</definedName>
    <definedName name="HiddenRows" localSheetId="7" hidden="1">'Workbook Config'!$M$4</definedName>
    <definedName name="ObjectName" localSheetId="7" hidden="1">'Workbook Config'!$B$4</definedName>
    <definedName name="ObjectType" localSheetId="7" hidden="1">'Workbook Config'!$A$4</definedName>
    <definedName name="Password" localSheetId="7" hidden="1">'Workbook Config'!$D$4</definedName>
    <definedName name="_xlnm.Print_Titles" localSheetId="3">'Calculator Instructions'!$15:$15</definedName>
    <definedName name="_xlnm.Print_Titles" localSheetId="0">Cover!$1:$9</definedName>
    <definedName name="Protection" localSheetId="7" hidden="1">'Workbook Config'!$C$4</definedName>
    <definedName name="Protections" localSheetId="7" hidden="1">'Workbook Config'!$O$4</definedName>
    <definedName name="ReferenceStyle" localSheetId="7" hidden="1">'Workbook Config'!$L$4</definedName>
    <definedName name="SelectedCell" localSheetId="7" hidden="1">'Workbook Config'!$K$4</definedName>
    <definedName name="SelectedSheet" localSheetId="7" hidden="1">'Workbook Config'!$J$4</definedName>
    <definedName name="Visibility" localSheetId="7"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1290" i="1"/>
  <c r="A1291" i="1"/>
  <c r="A1292" i="1"/>
  <c r="A1287" i="1"/>
  <c r="A1288" i="1"/>
  <c r="A1289" i="1"/>
  <c r="A1285" i="1"/>
  <c r="A1286" i="1"/>
  <c r="A1231" i="1" l="1"/>
  <c r="A1284" i="1" l="1"/>
  <c r="A1283" i="1" l="1"/>
  <c r="A1277" i="1"/>
  <c r="A1278" i="1"/>
  <c r="A1279" i="1"/>
  <c r="A1280" i="1"/>
  <c r="A1281" i="1"/>
  <c r="A1282" i="1"/>
  <c r="A1274" i="1" l="1"/>
  <c r="A1275" i="1"/>
  <c r="A1276" i="1"/>
  <c r="A1272" i="1"/>
  <c r="A1270" i="1"/>
  <c r="A1273" i="1"/>
  <c r="A1018" i="1"/>
  <c r="A1019" i="1"/>
  <c r="A1017" i="1"/>
  <c r="A859" i="1" l="1"/>
  <c r="C3" i="3" l="1"/>
  <c r="E13" i="3" l="1"/>
  <c r="E12" i="3"/>
  <c r="A857" i="1"/>
  <c r="A858" i="1"/>
  <c r="A847" i="1"/>
  <c r="A848" i="1"/>
  <c r="A907" i="1"/>
  <c r="A908" i="1"/>
  <c r="A904" i="1"/>
  <c r="A237" i="1"/>
  <c r="A236" i="1"/>
  <c r="A238" i="1"/>
  <c r="A242" i="1"/>
  <c r="A240" i="1"/>
  <c r="A232" i="1"/>
  <c r="A230" i="1"/>
  <c r="A1002" i="1"/>
  <c r="A1005" i="1"/>
  <c r="A1007" i="1"/>
  <c r="A1004" i="1"/>
  <c r="A1006" i="1"/>
  <c r="A998" i="1"/>
  <c r="A1014" i="1"/>
  <c r="A940" i="1"/>
  <c r="A935" i="1"/>
  <c r="A1258" i="1"/>
  <c r="A1252" i="1"/>
  <c r="A1140" i="1"/>
  <c r="A1139" i="1"/>
  <c r="A1132" i="1"/>
  <c r="A1125" i="1"/>
  <c r="A1130" i="1"/>
  <c r="A1131" i="1"/>
  <c r="A1126" i="1"/>
  <c r="A1133" i="1"/>
  <c r="A441" i="1"/>
  <c r="A446" i="1"/>
  <c r="A445" i="1"/>
  <c r="A444" i="1"/>
  <c r="A443" i="1"/>
  <c r="A430" i="1"/>
  <c r="A432" i="1"/>
  <c r="A243" i="1"/>
  <c r="A245" i="1"/>
  <c r="A244" i="1"/>
  <c r="A239" i="1"/>
  <c r="A241" i="1"/>
  <c r="A790" i="1"/>
  <c r="A789" i="1"/>
  <c r="A797" i="1"/>
  <c r="A796" i="1"/>
  <c r="A788" i="1"/>
  <c r="A795" i="1"/>
  <c r="A787" i="1"/>
  <c r="A798" i="1"/>
  <c r="A792" i="1"/>
  <c r="A794" i="1"/>
  <c r="A791" i="1"/>
  <c r="A793" i="1"/>
  <c r="A1091" i="1"/>
  <c r="A1090" i="1"/>
  <c r="A1089" i="1"/>
  <c r="A944" i="1"/>
  <c r="A941" i="1"/>
  <c r="A135" i="1"/>
  <c r="A137" i="1"/>
  <c r="A210" i="1"/>
  <c r="A209" i="1"/>
  <c r="A214" i="1"/>
  <c r="A213" i="1"/>
  <c r="A212" i="1"/>
  <c r="A312" i="1"/>
  <c r="A318" i="1"/>
  <c r="A317" i="1"/>
  <c r="A316" i="1"/>
  <c r="A315" i="1"/>
  <c r="A841" i="1"/>
  <c r="A842" i="1"/>
  <c r="A1234" i="1"/>
  <c r="A1237" i="1"/>
  <c r="A1055" i="1"/>
  <c r="A1057" i="1"/>
  <c r="A1052" i="1"/>
  <c r="A1253" i="1"/>
  <c r="A1255" i="1"/>
  <c r="A1144" i="1"/>
  <c r="A1143" i="1"/>
  <c r="A937" i="1"/>
  <c r="A932" i="1"/>
  <c r="A938" i="1"/>
  <c r="A936" i="1"/>
  <c r="A726" i="1"/>
  <c r="A725" i="1"/>
  <c r="A727" i="1"/>
  <c r="A729" i="1"/>
  <c r="A728" i="1"/>
  <c r="A306" i="1"/>
  <c r="A299" i="1"/>
  <c r="A307" i="1"/>
  <c r="A309" i="1"/>
  <c r="A298" i="1"/>
  <c r="A305" i="1"/>
  <c r="A296" i="1"/>
  <c r="A308" i="1"/>
  <c r="A295" i="1"/>
  <c r="A297" i="1"/>
  <c r="A1082" i="1"/>
  <c r="A1087" i="1"/>
  <c r="A1085" i="1"/>
  <c r="A1086" i="1"/>
  <c r="A1084" i="1"/>
  <c r="A1083" i="1"/>
  <c r="A1102" i="1"/>
  <c r="A1104" i="1"/>
  <c r="A1103" i="1"/>
  <c r="A1105" i="1"/>
  <c r="A485" i="1"/>
  <c r="A484" i="1"/>
  <c r="A481" i="1"/>
  <c r="A474" i="1"/>
  <c r="A473" i="1"/>
  <c r="A482" i="1"/>
  <c r="A480" i="1"/>
  <c r="A472" i="1"/>
  <c r="A471" i="1"/>
  <c r="A198" i="1"/>
  <c r="A196" i="1"/>
  <c r="A1108" i="1"/>
  <c r="A1107" i="1"/>
  <c r="A424" i="1"/>
  <c r="A416" i="1"/>
  <c r="A1206" i="1"/>
  <c r="A1205" i="1"/>
  <c r="A1242" i="1"/>
  <c r="A1240" i="1"/>
  <c r="A1238" i="1"/>
  <c r="A1239" i="1"/>
  <c r="A1233" i="1"/>
  <c r="A929" i="1"/>
  <c r="A928" i="1"/>
  <c r="A925" i="1"/>
  <c r="A924" i="1"/>
  <c r="A920" i="1"/>
  <c r="A170" i="1"/>
  <c r="A169" i="1"/>
  <c r="A498" i="1"/>
  <c r="A496" i="1"/>
  <c r="A497" i="1"/>
  <c r="A495" i="1"/>
  <c r="A470" i="1"/>
  <c r="A467" i="1"/>
  <c r="A469" i="1"/>
  <c r="A1222" i="1"/>
  <c r="A1221" i="1"/>
  <c r="A1220" i="1"/>
  <c r="A1225" i="1"/>
  <c r="A1224" i="1"/>
  <c r="A962" i="1"/>
  <c r="A959" i="1"/>
  <c r="A277" i="1"/>
  <c r="A276" i="1"/>
  <c r="A279" i="1"/>
  <c r="A278" i="1"/>
  <c r="A269" i="1"/>
  <c r="A280" i="1"/>
  <c r="A268" i="1"/>
  <c r="A267" i="1"/>
  <c r="A108" i="1"/>
  <c r="A109" i="1"/>
  <c r="A735" i="1"/>
  <c r="A733" i="1"/>
  <c r="A732" i="1"/>
  <c r="A734" i="1"/>
  <c r="A736" i="1"/>
  <c r="A265" i="1"/>
  <c r="A262" i="1"/>
  <c r="A263" i="1"/>
  <c r="A258" i="1"/>
  <c r="A255" i="1"/>
  <c r="A254" i="1"/>
  <c r="A819" i="1"/>
  <c r="A821" i="1"/>
  <c r="A1236" i="1"/>
  <c r="A1195" i="1"/>
  <c r="A1192" i="1"/>
  <c r="A1187" i="1"/>
  <c r="A1186" i="1"/>
  <c r="A1190" i="1"/>
  <c r="A1198" i="1"/>
  <c r="A1197" i="1"/>
  <c r="A1196" i="1"/>
  <c r="A121" i="1"/>
  <c r="A115" i="1"/>
  <c r="A118" i="1"/>
  <c r="A117" i="1"/>
  <c r="A116" i="1"/>
  <c r="A1189" i="1"/>
  <c r="A1209" i="1"/>
  <c r="A1208" i="1"/>
  <c r="A1207" i="1"/>
  <c r="A1201" i="1"/>
  <c r="A1202" i="1"/>
  <c r="A1212" i="1"/>
  <c r="A1188" i="1"/>
  <c r="A1211" i="1"/>
  <c r="A1193" i="1"/>
  <c r="A1210" i="1"/>
  <c r="A1191" i="1"/>
  <c r="A136" i="1"/>
  <c r="A132" i="1"/>
  <c r="A133" i="1"/>
  <c r="A126" i="1"/>
  <c r="A134" i="1"/>
  <c r="A125" i="1"/>
  <c r="A131" i="1"/>
  <c r="A124" i="1"/>
  <c r="A1200" i="1"/>
  <c r="A1199" i="1"/>
  <c r="A1194" i="1"/>
  <c r="A1181" i="1"/>
  <c r="A1179" i="1"/>
  <c r="A1178" i="1"/>
  <c r="A1177" i="1"/>
  <c r="A1176" i="1"/>
  <c r="A1180" i="1"/>
  <c r="A960" i="1"/>
  <c r="A957" i="1"/>
  <c r="A1204" i="1"/>
  <c r="A1203" i="1"/>
  <c r="A1213" i="1"/>
  <c r="A753" i="1"/>
  <c r="A754" i="1"/>
  <c r="A552" i="1"/>
  <c r="A551" i="1"/>
  <c r="A549" i="1"/>
  <c r="A550" i="1"/>
  <c r="A88" i="1"/>
  <c r="A93" i="1"/>
  <c r="A1073" i="1"/>
  <c r="A1075" i="1"/>
  <c r="A1071" i="1"/>
  <c r="A660" i="1"/>
  <c r="A659" i="1"/>
  <c r="A661" i="1"/>
  <c r="A666" i="1"/>
  <c r="A665" i="1"/>
  <c r="A657" i="1"/>
  <c r="A664" i="1"/>
  <c r="A658" i="1"/>
  <c r="A663" i="1"/>
  <c r="A662" i="1"/>
  <c r="A1251" i="1"/>
  <c r="A1035" i="1"/>
  <c r="A1250" i="1"/>
  <c r="A1038" i="1"/>
  <c r="A1244" i="1"/>
  <c r="A1037" i="1"/>
  <c r="A1243" i="1"/>
  <c r="A1032" i="1"/>
  <c r="A1013" i="1"/>
  <c r="A1009" i="1"/>
  <c r="A1011" i="1"/>
  <c r="A1010" i="1"/>
  <c r="A1008" i="1"/>
  <c r="A1003" i="1"/>
  <c r="A921" i="1"/>
  <c r="A922" i="1"/>
  <c r="A918" i="1"/>
  <c r="A586" i="1"/>
  <c r="A588" i="1"/>
  <c r="A594" i="1"/>
  <c r="A593" i="1"/>
  <c r="A591" i="1"/>
  <c r="A583" i="1"/>
  <c r="A950" i="1"/>
  <c r="A947" i="1"/>
  <c r="A1081" i="1"/>
  <c r="A1077" i="1"/>
  <c r="A201" i="1"/>
  <c r="A203" i="1"/>
  <c r="A202" i="1"/>
  <c r="A194" i="1"/>
  <c r="A197" i="1"/>
  <c r="A195" i="1"/>
  <c r="A271" i="1"/>
  <c r="A264" i="1"/>
  <c r="A101" i="1"/>
  <c r="A100" i="1"/>
  <c r="A103" i="1"/>
  <c r="A102" i="1"/>
  <c r="A347" i="1"/>
  <c r="A338" i="1"/>
  <c r="A355" i="1"/>
  <c r="A354" i="1"/>
  <c r="A337" i="1"/>
  <c r="A334" i="1"/>
  <c r="A333" i="1"/>
  <c r="A346" i="1"/>
  <c r="A332" i="1"/>
  <c r="A345" i="1"/>
  <c r="A331" i="1"/>
  <c r="A336" i="1"/>
  <c r="A344" i="1"/>
  <c r="A343" i="1"/>
  <c r="A205" i="1"/>
  <c r="A204" i="1"/>
  <c r="A206" i="1"/>
  <c r="A208" i="1"/>
  <c r="A207" i="1"/>
  <c r="A783" i="1"/>
  <c r="A782" i="1"/>
  <c r="A742" i="1"/>
  <c r="A744" i="1"/>
  <c r="A870" i="1"/>
  <c r="A867" i="1"/>
  <c r="A991" i="1"/>
  <c r="A987" i="1"/>
  <c r="A576" i="1"/>
  <c r="A579" i="1"/>
  <c r="A578" i="1"/>
  <c r="A575" i="1"/>
  <c r="A563" i="1"/>
  <c r="A561" i="1"/>
  <c r="A560" i="1"/>
  <c r="A577" i="1"/>
  <c r="A559" i="1"/>
  <c r="A558" i="1"/>
  <c r="A1045" i="1"/>
  <c r="A1047" i="1"/>
  <c r="A1042" i="1"/>
  <c r="A429" i="1"/>
  <c r="A428" i="1"/>
  <c r="A958" i="1"/>
  <c r="A954" i="1"/>
  <c r="A1247" i="1"/>
  <c r="A1246" i="1"/>
  <c r="A1245" i="1"/>
  <c r="A1241" i="1"/>
  <c r="A836" i="1"/>
  <c r="A837" i="1"/>
  <c r="A81" i="1"/>
  <c r="A79" i="1"/>
  <c r="A80" i="1"/>
  <c r="A459" i="1"/>
  <c r="A458" i="1"/>
  <c r="A440" i="1"/>
  <c r="A439" i="1"/>
  <c r="A457" i="1"/>
  <c r="A438" i="1"/>
  <c r="A456" i="1"/>
  <c r="A437" i="1"/>
  <c r="A455" i="1"/>
  <c r="A442" i="1"/>
  <c r="A537" i="1"/>
  <c r="A540" i="1"/>
  <c r="A521" i="1"/>
  <c r="A520" i="1"/>
  <c r="A524" i="1"/>
  <c r="A536" i="1"/>
  <c r="A539" i="1"/>
  <c r="A519" i="1"/>
  <c r="A535" i="1"/>
  <c r="A548" i="1"/>
  <c r="A538" i="1"/>
  <c r="A518" i="1"/>
  <c r="A534" i="1"/>
  <c r="A523" i="1"/>
  <c r="A526" i="1"/>
  <c r="A533" i="1"/>
  <c r="A522" i="1"/>
  <c r="A525" i="1"/>
  <c r="A532" i="1"/>
  <c r="A18" i="1"/>
  <c r="A16" i="1"/>
  <c r="A14" i="1"/>
  <c r="A13" i="1"/>
  <c r="A27" i="1"/>
  <c r="A26" i="1"/>
  <c r="A21" i="1"/>
  <c r="A25" i="1"/>
  <c r="A19" i="1"/>
  <c r="A20" i="1"/>
  <c r="A24" i="1"/>
  <c r="A15" i="1"/>
  <c r="A29" i="1"/>
  <c r="A23" i="1"/>
  <c r="A28" i="1"/>
  <c r="A22" i="1"/>
  <c r="A672" i="1"/>
  <c r="A671" i="1"/>
  <c r="A669" i="1"/>
  <c r="A668" i="1"/>
  <c r="A679" i="1"/>
  <c r="A678" i="1"/>
  <c r="A667" i="1"/>
  <c r="A677" i="1"/>
  <c r="A670" i="1"/>
  <c r="A674" i="1"/>
  <c r="A676" i="1"/>
  <c r="A673" i="1"/>
  <c r="A675" i="1"/>
  <c r="A711" i="1"/>
  <c r="A703" i="1"/>
  <c r="A696" i="1"/>
  <c r="A723" i="1"/>
  <c r="A718" i="1"/>
  <c r="A709" i="1"/>
  <c r="A708" i="1"/>
  <c r="A702" i="1"/>
  <c r="A701" i="1"/>
  <c r="A695" i="1"/>
  <c r="A694" i="1"/>
  <c r="A721" i="1"/>
  <c r="A720" i="1"/>
  <c r="A717" i="1"/>
  <c r="A716" i="1"/>
  <c r="A700" i="1"/>
  <c r="A706" i="1"/>
  <c r="A715" i="1"/>
  <c r="A710" i="1"/>
  <c r="A699" i="1"/>
  <c r="A705" i="1"/>
  <c r="A722" i="1"/>
  <c r="A714" i="1"/>
  <c r="A707" i="1"/>
  <c r="A698" i="1"/>
  <c r="A704" i="1"/>
  <c r="A719" i="1"/>
  <c r="A713" i="1"/>
  <c r="A697" i="1"/>
  <c r="A724" i="1"/>
  <c r="A712" i="1"/>
  <c r="A222" i="1"/>
  <c r="A220" i="1"/>
  <c r="A218" i="1"/>
  <c r="A221" i="1"/>
  <c r="A219" i="1"/>
  <c r="A211" i="1"/>
  <c r="A342" i="1"/>
  <c r="A339" i="1"/>
  <c r="A321" i="1"/>
  <c r="A340" i="1"/>
  <c r="A324" i="1"/>
  <c r="A319" i="1"/>
  <c r="A341" i="1"/>
  <c r="A323" i="1"/>
  <c r="A320" i="1"/>
  <c r="A335" i="1"/>
  <c r="A322" i="1"/>
  <c r="A330" i="1"/>
  <c r="A499" i="1"/>
  <c r="A503" i="1"/>
  <c r="A505" i="1"/>
  <c r="A504" i="1"/>
  <c r="A488" i="1"/>
  <c r="A487" i="1"/>
  <c r="A491" i="1"/>
  <c r="A486" i="1"/>
  <c r="A506" i="1"/>
  <c r="A490" i="1"/>
  <c r="A493" i="1"/>
  <c r="A489" i="1"/>
  <c r="A492" i="1"/>
  <c r="A993" i="1"/>
  <c r="A997" i="1"/>
  <c r="A995" i="1"/>
  <c r="A992" i="1"/>
  <c r="A996" i="1"/>
  <c r="A990" i="1"/>
  <c r="A224" i="1"/>
  <c r="A228" i="1"/>
  <c r="A227" i="1"/>
  <c r="A223" i="1"/>
  <c r="A217" i="1"/>
  <c r="A225" i="1"/>
  <c r="A216" i="1"/>
  <c r="A215" i="1"/>
  <c r="A145" i="1"/>
  <c r="A144" i="1"/>
  <c r="A856" i="1"/>
  <c r="A855" i="1"/>
  <c r="A352" i="1"/>
  <c r="A357" i="1"/>
  <c r="A356" i="1"/>
  <c r="A887" i="1"/>
  <c r="A883" i="1"/>
  <c r="A942" i="1"/>
  <c r="A939" i="1"/>
  <c r="A187" i="1"/>
  <c r="A183" i="1"/>
  <c r="A182" i="1"/>
  <c r="A476" i="1"/>
  <c r="A468" i="1"/>
  <c r="A931" i="1"/>
  <c r="A927" i="1"/>
  <c r="A159" i="1"/>
  <c r="A158" i="1"/>
  <c r="A139" i="1"/>
  <c r="A138" i="1"/>
  <c r="A155" i="1"/>
  <c r="A157" i="1"/>
  <c r="A150" i="1"/>
  <c r="A160" i="1"/>
  <c r="A143" i="1"/>
  <c r="A141" i="1"/>
  <c r="A142" i="1"/>
  <c r="A140" i="1"/>
  <c r="A149" i="1"/>
  <c r="A865" i="1"/>
  <c r="A866" i="1"/>
  <c r="A863" i="1"/>
  <c r="A903" i="1"/>
  <c r="A902" i="1"/>
  <c r="A899" i="1"/>
  <c r="A289" i="1"/>
  <c r="A288" i="1"/>
  <c r="A291" i="1"/>
  <c r="A287" i="1"/>
  <c r="A275" i="1"/>
  <c r="A290" i="1"/>
  <c r="A274" i="1"/>
  <c r="A257" i="1"/>
  <c r="A260" i="1"/>
  <c r="A261" i="1"/>
  <c r="A256" i="1"/>
  <c r="A530" i="1"/>
  <c r="A527" i="1"/>
  <c r="A531" i="1"/>
  <c r="A528" i="1"/>
  <c r="A529" i="1"/>
  <c r="A513" i="1"/>
  <c r="A881" i="1"/>
  <c r="A882" i="1"/>
  <c r="A878" i="1"/>
  <c r="A284" i="1"/>
  <c r="A283" i="1"/>
  <c r="A281" i="1"/>
  <c r="A286" i="1"/>
  <c r="A302" i="1"/>
  <c r="A285" i="1"/>
  <c r="A303" i="1"/>
  <c r="A300" i="1"/>
  <c r="A294" i="1"/>
  <c r="A304" i="1"/>
  <c r="A282" i="1"/>
  <c r="A293" i="1"/>
  <c r="A301" i="1"/>
  <c r="A292" i="1"/>
  <c r="A188" i="1"/>
  <c r="A190" i="1"/>
  <c r="A189" i="1"/>
  <c r="A186" i="1"/>
  <c r="A747" i="1"/>
  <c r="A746" i="1"/>
  <c r="A749" i="1"/>
  <c r="A751" i="1"/>
  <c r="A748" i="1"/>
  <c r="A752" i="1"/>
  <c r="A750" i="1"/>
  <c r="A610" i="1"/>
  <c r="A609" i="1"/>
  <c r="A611" i="1"/>
  <c r="A614" i="1"/>
  <c r="A613" i="1"/>
  <c r="A612" i="1"/>
  <c r="A800" i="1"/>
  <c r="A799" i="1"/>
  <c r="A801" i="1"/>
  <c r="A803" i="1"/>
  <c r="A802" i="1"/>
  <c r="A398" i="1"/>
  <c r="A403" i="1"/>
  <c r="A761" i="1"/>
  <c r="A766" i="1"/>
  <c r="A771" i="1"/>
  <c r="A770" i="1"/>
  <c r="A764" i="1"/>
  <c r="A769" i="1"/>
  <c r="A762" i="1"/>
  <c r="A765" i="1"/>
  <c r="A768" i="1"/>
  <c r="A763" i="1"/>
  <c r="A767" i="1"/>
  <c r="A148" i="1"/>
  <c r="A147" i="1"/>
  <c r="A146" i="1"/>
  <c r="A38" i="1"/>
  <c r="A36" i="1"/>
  <c r="A43" i="1"/>
  <c r="A57" i="1"/>
  <c r="A50" i="1"/>
  <c r="A49" i="1"/>
  <c r="A47" i="1"/>
  <c r="A42" i="1"/>
  <c r="A35" i="1"/>
  <c r="A34" i="1"/>
  <c r="A63" i="1"/>
  <c r="A62" i="1"/>
  <c r="A56" i="1"/>
  <c r="A55" i="1"/>
  <c r="A40" i="1"/>
  <c r="A33" i="1"/>
  <c r="A61" i="1"/>
  <c r="A54" i="1"/>
  <c r="A37" i="1"/>
  <c r="A46" i="1"/>
  <c r="A60" i="1"/>
  <c r="A53" i="1"/>
  <c r="A48" i="1"/>
  <c r="A41" i="1"/>
  <c r="A45" i="1"/>
  <c r="A59" i="1"/>
  <c r="A52" i="1"/>
  <c r="A39" i="1"/>
  <c r="A44" i="1"/>
  <c r="A58" i="1"/>
  <c r="A51" i="1"/>
  <c r="A1271" i="1"/>
  <c r="A1268" i="1"/>
  <c r="A1269" i="1"/>
  <c r="A1266" i="1"/>
  <c r="A1267" i="1"/>
  <c r="A1263" i="1"/>
  <c r="A1064" i="1"/>
  <c r="A1066" i="1"/>
  <c r="A1062" i="1"/>
  <c r="A91" i="1"/>
  <c r="A90" i="1"/>
  <c r="A97" i="1"/>
  <c r="A96" i="1"/>
  <c r="A95" i="1"/>
  <c r="A89" i="1"/>
  <c r="A92" i="1"/>
  <c r="A94" i="1"/>
  <c r="A913" i="1"/>
  <c r="A909" i="1"/>
  <c r="A266" i="1"/>
  <c r="A270" i="1"/>
  <c r="A273" i="1"/>
  <c r="A272" i="1"/>
  <c r="A845" i="1"/>
  <c r="A846" i="1"/>
  <c r="A637" i="1"/>
  <c r="A641" i="1"/>
  <c r="A639" i="1"/>
  <c r="A636" i="1"/>
  <c r="A640" i="1"/>
  <c r="A645" i="1"/>
  <c r="A644" i="1"/>
  <c r="A638" i="1"/>
  <c r="A643" i="1"/>
  <c r="A642" i="1"/>
  <c r="A598" i="1"/>
  <c r="A597" i="1"/>
  <c r="A596" i="1"/>
  <c r="A595" i="1"/>
  <c r="A600" i="1"/>
  <c r="A1076" i="1"/>
  <c r="A1078" i="1"/>
  <c r="A1080" i="1"/>
  <c r="A1079" i="1"/>
  <c r="A1146" i="1"/>
  <c r="A1137" i="1"/>
  <c r="A1136" i="1"/>
  <c r="A1135" i="1"/>
  <c r="A1134" i="1"/>
  <c r="A1138" i="1"/>
  <c r="A1141" i="1"/>
  <c r="A1145" i="1"/>
  <c r="A1148" i="1"/>
  <c r="A1147" i="1"/>
  <c r="A1164" i="1"/>
  <c r="A1163" i="1"/>
  <c r="A1154" i="1"/>
  <c r="A1156" i="1"/>
  <c r="A926" i="1"/>
  <c r="A923" i="1"/>
  <c r="A508" i="1"/>
  <c r="A507" i="1"/>
  <c r="A511" i="1"/>
  <c r="A510" i="1"/>
  <c r="A502" i="1"/>
  <c r="A509" i="1"/>
  <c r="A501" i="1"/>
  <c r="A500" i="1"/>
  <c r="A434" i="1"/>
  <c r="A423" i="1"/>
  <c r="A433" i="1"/>
  <c r="A436" i="1"/>
  <c r="A425" i="1"/>
  <c r="A421" i="1"/>
  <c r="A420" i="1"/>
  <c r="A431" i="1"/>
  <c r="A419" i="1"/>
  <c r="A435" i="1"/>
  <c r="A418" i="1"/>
  <c r="A422" i="1"/>
  <c r="A851" i="1"/>
  <c r="A852" i="1"/>
  <c r="A475" i="1"/>
  <c r="A479" i="1"/>
  <c r="A478" i="1"/>
  <c r="A477" i="1"/>
  <c r="A562" i="1"/>
  <c r="A567" i="1"/>
  <c r="A566" i="1"/>
  <c r="A933" i="1"/>
  <c r="A934" i="1"/>
  <c r="A930" i="1"/>
  <c r="A247" i="1"/>
  <c r="A252" i="1"/>
  <c r="A246" i="1"/>
  <c r="A898" i="1"/>
  <c r="A897" i="1"/>
  <c r="A890" i="1"/>
  <c r="A872" i="1"/>
  <c r="A869" i="1"/>
  <c r="A917" i="1"/>
  <c r="A914" i="1"/>
  <c r="A1015" i="1"/>
  <c r="A1012" i="1"/>
  <c r="A179" i="1"/>
  <c r="A181" i="1"/>
  <c r="A166" i="1"/>
  <c r="A165" i="1"/>
  <c r="A168" i="1"/>
  <c r="A167" i="1"/>
  <c r="A164" i="1"/>
  <c r="A175" i="1"/>
  <c r="A177" i="1"/>
  <c r="A161" i="1"/>
  <c r="A180" i="1"/>
  <c r="A163" i="1"/>
  <c r="A176" i="1"/>
  <c r="A178" i="1"/>
  <c r="A162" i="1"/>
  <c r="A174" i="1"/>
  <c r="A686" i="1"/>
  <c r="A681" i="1"/>
  <c r="A680" i="1"/>
  <c r="A684" i="1"/>
  <c r="A691" i="1"/>
  <c r="A690" i="1"/>
  <c r="A688" i="1"/>
  <c r="A687" i="1"/>
  <c r="A683" i="1"/>
  <c r="A682" i="1"/>
  <c r="A685" i="1"/>
  <c r="A693" i="1"/>
  <c r="A692" i="1"/>
  <c r="A689" i="1"/>
  <c r="A1022" i="1"/>
  <c r="A1021" i="1"/>
  <c r="A1030" i="1"/>
  <c r="A1029" i="1"/>
  <c r="A1020" i="1"/>
  <c r="A1024" i="1"/>
  <c r="A1028" i="1"/>
  <c r="A1026" i="1"/>
  <c r="A1027" i="1"/>
  <c r="A1025" i="1"/>
  <c r="A1016" i="1"/>
  <c r="A786" i="1"/>
  <c r="A785" i="1"/>
  <c r="A781" i="1"/>
  <c r="A784" i="1"/>
  <c r="A1158" i="1"/>
  <c r="A1153" i="1"/>
  <c r="A1149" i="1"/>
  <c r="A1151" i="1"/>
  <c r="A1152" i="1"/>
  <c r="A1150" i="1"/>
  <c r="A1142" i="1"/>
  <c r="A229" i="1"/>
  <c r="A231" i="1"/>
  <c r="A235" i="1"/>
  <c r="A234" i="1"/>
  <c r="A233" i="1"/>
  <c r="A226" i="1"/>
  <c r="A1048" i="1"/>
  <c r="A1050" i="1"/>
  <c r="A1046" i="1"/>
  <c r="A948" i="1"/>
  <c r="A945" i="1"/>
  <c r="A1262" i="1"/>
  <c r="A1259" i="1"/>
  <c r="A111" i="1"/>
  <c r="A110" i="1"/>
  <c r="A112" i="1"/>
  <c r="A114" i="1"/>
  <c r="A113" i="1"/>
  <c r="A1031" i="1"/>
  <c r="A1034" i="1"/>
  <c r="A1033" i="1"/>
  <c r="A1023" i="1"/>
  <c r="A805" i="1"/>
  <c r="A804" i="1"/>
  <c r="A806" i="1"/>
  <c r="A808" i="1"/>
  <c r="A807" i="1"/>
  <c r="A843" i="1"/>
  <c r="A844" i="1"/>
  <c r="A966" i="1"/>
  <c r="A999" i="1"/>
  <c r="A1001" i="1"/>
  <c r="A1000" i="1"/>
  <c r="A994" i="1"/>
  <c r="A983" i="1"/>
  <c r="A980" i="1"/>
  <c r="A982" i="1"/>
  <c r="A979" i="1"/>
  <c r="A981" i="1"/>
  <c r="A975" i="1"/>
  <c r="A974" i="1"/>
  <c r="A973" i="1"/>
  <c r="A972" i="1"/>
  <c r="A1235" i="1"/>
  <c r="A1223" i="1"/>
  <c r="A977" i="1"/>
  <c r="A976" i="1"/>
  <c r="A985" i="1"/>
  <c r="A984" i="1"/>
  <c r="A986" i="1"/>
  <c r="A988" i="1"/>
  <c r="A989" i="1"/>
  <c r="A978" i="1"/>
  <c r="A74" i="1"/>
  <c r="A73" i="1"/>
  <c r="A71" i="1"/>
  <c r="A75" i="1"/>
  <c r="A78" i="1"/>
  <c r="A72" i="1"/>
  <c r="A77" i="1"/>
  <c r="A76" i="1"/>
  <c r="A185" i="1"/>
  <c r="A184" i="1"/>
  <c r="A740" i="1"/>
  <c r="A739" i="1"/>
  <c r="A741" i="1"/>
  <c r="A745" i="1"/>
  <c r="A743" i="1"/>
  <c r="A970" i="1"/>
  <c r="A968" i="1"/>
  <c r="A965" i="1"/>
  <c r="A967" i="1"/>
  <c r="A971" i="1"/>
  <c r="A969" i="1"/>
  <c r="A963" i="1"/>
  <c r="A512" i="1"/>
  <c r="A517" i="1"/>
  <c r="A516" i="1"/>
  <c r="A515" i="1"/>
  <c r="A514" i="1"/>
  <c r="A375" i="1"/>
  <c r="A374" i="1"/>
  <c r="A373" i="1"/>
  <c r="A494" i="1"/>
  <c r="A483" i="1"/>
  <c r="A1074" i="1"/>
  <c r="A462" i="1"/>
  <c r="A464" i="1"/>
  <c r="A450" i="1"/>
  <c r="A449" i="1"/>
  <c r="A447" i="1"/>
  <c r="A454" i="1"/>
  <c r="A461" i="1"/>
  <c r="A453" i="1"/>
  <c r="A460" i="1"/>
  <c r="A451" i="1"/>
  <c r="A463" i="1"/>
  <c r="A448" i="1"/>
  <c r="A452" i="1"/>
  <c r="A603" i="1"/>
  <c r="A602" i="1"/>
  <c r="A601" i="1"/>
  <c r="A589" i="1"/>
  <c r="A592" i="1"/>
  <c r="A590" i="1"/>
  <c r="A587" i="1"/>
  <c r="A599" i="1"/>
  <c r="A604" i="1"/>
  <c r="A1096" i="1"/>
  <c r="A1095" i="1"/>
  <c r="A1088" i="1"/>
  <c r="A1093" i="1"/>
  <c r="A1092" i="1"/>
  <c r="A875" i="1"/>
  <c r="A874" i="1"/>
  <c r="A871" i="1"/>
  <c r="A737" i="1"/>
  <c r="A738" i="1"/>
  <c r="A427" i="1"/>
  <c r="A426" i="1"/>
  <c r="A173" i="1"/>
  <c r="A172" i="1"/>
  <c r="A154" i="1"/>
  <c r="A153" i="1"/>
  <c r="A152" i="1"/>
  <c r="A171" i="1"/>
  <c r="A151" i="1"/>
  <c r="A156" i="1"/>
  <c r="A581" i="1"/>
  <c r="A574" i="1"/>
  <c r="A582" i="1"/>
  <c r="A585" i="1"/>
  <c r="A573" i="1"/>
  <c r="A571" i="1"/>
  <c r="A570" i="1"/>
  <c r="A580" i="1"/>
  <c r="A569" i="1"/>
  <c r="A584" i="1"/>
  <c r="A568" i="1"/>
  <c r="A572" i="1"/>
  <c r="A414" i="1"/>
  <c r="A417" i="1"/>
  <c r="A415" i="1"/>
  <c r="A98" i="1"/>
  <c r="A99" i="1"/>
  <c r="A915" i="1"/>
  <c r="A912" i="1"/>
  <c r="A877" i="1"/>
  <c r="A873" i="1"/>
  <c r="A406" i="1"/>
  <c r="A408" i="1"/>
  <c r="A404" i="1"/>
  <c r="A399" i="1"/>
  <c r="A405" i="1"/>
  <c r="A407" i="1"/>
  <c r="A397" i="1"/>
  <c r="A396" i="1"/>
  <c r="A919" i="1"/>
  <c r="A916" i="1"/>
  <c r="A66" i="1"/>
  <c r="A64" i="1"/>
  <c r="A70" i="1"/>
  <c r="A65" i="1"/>
  <c r="A69" i="1"/>
  <c r="A68" i="1"/>
  <c r="A67" i="1"/>
  <c r="A565" i="1"/>
  <c r="A564" i="1"/>
  <c r="A1054" i="1"/>
  <c r="A1053" i="1"/>
  <c r="A1051" i="1"/>
  <c r="A1049" i="1"/>
  <c r="A1115" i="1"/>
  <c r="A648" i="1"/>
  <c r="A647" i="1"/>
  <c r="A650" i="1"/>
  <c r="A654" i="1"/>
  <c r="A653" i="1"/>
  <c r="A646" i="1"/>
  <c r="A652" i="1"/>
  <c r="A649" i="1"/>
  <c r="A651" i="1"/>
  <c r="A910" i="1"/>
  <c r="A911" i="1"/>
  <c r="A906" i="1"/>
  <c r="A1174" i="1"/>
  <c r="A1165" i="1"/>
  <c r="A1166" i="1"/>
  <c r="A1167" i="1"/>
  <c r="A1168" i="1"/>
  <c r="A884" i="1"/>
  <c r="A885" i="1"/>
  <c r="A880" i="1"/>
  <c r="A905" i="1"/>
  <c r="A901" i="1"/>
  <c r="A1129" i="1"/>
  <c r="A1128" i="1"/>
  <c r="A1127" i="1"/>
  <c r="A1124" i="1"/>
  <c r="A2" i="1"/>
  <c r="A3" i="1"/>
  <c r="A32" i="1"/>
  <c r="A30" i="1"/>
  <c r="A31" i="1"/>
  <c r="A823" i="1"/>
  <c r="A825" i="1"/>
  <c r="A824" i="1"/>
  <c r="A810" i="1"/>
  <c r="A809" i="1"/>
  <c r="A811" i="1"/>
  <c r="A813" i="1"/>
  <c r="A812" i="1"/>
  <c r="A829" i="1"/>
  <c r="A828" i="1"/>
  <c r="A826" i="1"/>
  <c r="A830" i="1"/>
  <c r="A833" i="1"/>
  <c r="A827" i="1"/>
  <c r="A832" i="1"/>
  <c r="A831" i="1"/>
  <c r="A879" i="1"/>
  <c r="A876" i="1"/>
  <c r="A779" i="1"/>
  <c r="A780" i="1"/>
  <c r="A849" i="1"/>
  <c r="A850" i="1"/>
  <c r="A1122" i="1"/>
  <c r="A1121" i="1"/>
  <c r="A1123" i="1"/>
  <c r="A1119" i="1"/>
  <c r="A1120" i="1"/>
  <c r="A386" i="1"/>
  <c r="A363" i="1"/>
  <c r="A389" i="1"/>
  <c r="A388" i="1"/>
  <c r="A385" i="1"/>
  <c r="A370" i="1"/>
  <c r="A362" i="1"/>
  <c r="A361" i="1"/>
  <c r="A369" i="1"/>
  <c r="A368" i="1"/>
  <c r="A366" i="1"/>
  <c r="A367" i="1"/>
  <c r="A387" i="1"/>
  <c r="A365" i="1"/>
  <c r="A377" i="1"/>
  <c r="A364" i="1"/>
  <c r="A376" i="1"/>
  <c r="A1067" i="1"/>
  <c r="A1069" i="1"/>
  <c r="A1065" i="1"/>
  <c r="A120" i="1"/>
  <c r="A127" i="1"/>
  <c r="A119" i="1"/>
  <c r="A122" i="1"/>
  <c r="A889" i="1"/>
  <c r="A886" i="1"/>
  <c r="A465" i="1"/>
  <c r="A466" i="1"/>
  <c r="A900" i="1"/>
  <c r="A896" i="1"/>
  <c r="A952" i="1"/>
  <c r="A949" i="1"/>
  <c r="A868" i="1"/>
  <c r="A864" i="1"/>
  <c r="A1111" i="1"/>
  <c r="A1114" i="1"/>
  <c r="A605" i="1"/>
  <c r="A606" i="1"/>
  <c r="A730" i="1"/>
  <c r="A731" i="1"/>
  <c r="A655" i="1"/>
  <c r="A656" i="1"/>
  <c r="A409" i="1"/>
  <c r="A412" i="1"/>
  <c r="A413" i="1"/>
  <c r="A411" i="1"/>
  <c r="A410" i="1"/>
  <c r="A1106" i="1"/>
  <c r="A1098" i="1"/>
  <c r="A1097" i="1"/>
  <c r="A1099" i="1"/>
  <c r="A1101" i="1"/>
  <c r="A1100" i="1"/>
  <c r="A1094" i="1"/>
  <c r="A834" i="1"/>
  <c r="A835" i="1"/>
  <c r="A946" i="1"/>
  <c r="A943" i="1"/>
  <c r="A1113" i="1"/>
  <c r="A1112" i="1"/>
  <c r="A1109" i="1"/>
  <c r="A1110" i="1"/>
  <c r="A853" i="1"/>
  <c r="A854" i="1"/>
  <c r="A757" i="1"/>
  <c r="A755" i="1"/>
  <c r="A759" i="1"/>
  <c r="A756" i="1"/>
  <c r="A760" i="1"/>
  <c r="A758" i="1"/>
  <c r="A249" i="1"/>
  <c r="A248" i="1"/>
  <c r="A964" i="1"/>
  <c r="A961" i="1"/>
  <c r="A1230" i="1"/>
  <c r="A1229" i="1"/>
  <c r="A1218" i="1"/>
  <c r="A1219" i="1"/>
  <c r="A1228" i="1"/>
  <c r="A1215" i="1"/>
  <c r="A1232" i="1"/>
  <c r="A1217" i="1"/>
  <c r="A1227" i="1"/>
  <c r="A1216" i="1"/>
  <c r="A1226" i="1"/>
  <c r="A1214" i="1"/>
  <c r="A620" i="1"/>
  <c r="A615" i="1"/>
  <c r="A618" i="1"/>
  <c r="A617" i="1"/>
  <c r="A622" i="1"/>
  <c r="A621" i="1"/>
  <c r="A631" i="1"/>
  <c r="A619" i="1"/>
  <c r="A630" i="1"/>
  <c r="A623" i="1"/>
  <c r="A628" i="1"/>
  <c r="A627" i="1"/>
  <c r="A1264" i="1"/>
  <c r="A1261" i="1"/>
  <c r="A200" i="1"/>
  <c r="A199" i="1"/>
  <c r="A1070" i="1"/>
  <c r="A1072" i="1"/>
  <c r="A1068" i="1"/>
  <c r="A123" i="1"/>
  <c r="A130" i="1"/>
  <c r="A129" i="1"/>
  <c r="A9" i="1"/>
  <c r="A128" i="1"/>
  <c r="A1254" i="1"/>
  <c r="A1249" i="1"/>
  <c r="A1248" i="1"/>
  <c r="A329" i="1"/>
  <c r="A327" i="1"/>
  <c r="A326" i="1"/>
  <c r="A325" i="1"/>
  <c r="A314" i="1"/>
  <c r="A328" i="1"/>
  <c r="A313" i="1"/>
  <c r="A311" i="1"/>
  <c r="A310" i="1"/>
  <c r="A953" i="1"/>
  <c r="A955" i="1"/>
  <c r="A956" i="1"/>
  <c r="A951" i="1"/>
  <c r="A259" i="1"/>
  <c r="A250" i="1"/>
  <c r="A251" i="1"/>
  <c r="A253" i="1"/>
  <c r="A860" i="1"/>
  <c r="A862" i="1"/>
  <c r="A861" i="1"/>
  <c r="A378" i="1"/>
  <c r="A401" i="1"/>
  <c r="A400" i="1"/>
  <c r="A393" i="1"/>
  <c r="A383" i="1"/>
  <c r="A394" i="1"/>
  <c r="A395" i="1"/>
  <c r="A382" i="1"/>
  <c r="A402" i="1"/>
  <c r="A384" i="1"/>
  <c r="A379" i="1"/>
  <c r="A392" i="1"/>
  <c r="A381" i="1"/>
  <c r="A391" i="1"/>
  <c r="A380" i="1"/>
  <c r="A390" i="1"/>
  <c r="A1162" i="1"/>
  <c r="A86" i="1"/>
  <c r="A87" i="1"/>
  <c r="A85" i="1"/>
  <c r="A82" i="1"/>
  <c r="A84" i="1"/>
  <c r="A83" i="1"/>
  <c r="A1161" i="1"/>
  <c r="A1061" i="1"/>
  <c r="A1063" i="1"/>
  <c r="A1059" i="1"/>
  <c r="A1116" i="1"/>
  <c r="A1118" i="1"/>
  <c r="A1117" i="1"/>
  <c r="A1260" i="1"/>
  <c r="A1257" i="1"/>
  <c r="A1256" i="1"/>
  <c r="A1182" i="1"/>
  <c r="A1185" i="1"/>
  <c r="A1184" i="1"/>
  <c r="A1172" i="1"/>
  <c r="A1171" i="1"/>
  <c r="A1170" i="1"/>
  <c r="A1169" i="1"/>
  <c r="A1183" i="1"/>
  <c r="A1173" i="1"/>
  <c r="A1175" i="1"/>
  <c r="A1155" i="1"/>
  <c r="A1160" i="1"/>
  <c r="A1157" i="1"/>
  <c r="A1159" i="1"/>
  <c r="A1039" i="1"/>
  <c r="A1043" i="1"/>
  <c r="A1036" i="1"/>
  <c r="A1041" i="1"/>
  <c r="A1044" i="1"/>
  <c r="A1040" i="1"/>
  <c r="A1265" i="1"/>
  <c r="A814" i="1"/>
  <c r="A818" i="1"/>
  <c r="A815" i="1"/>
  <c r="A817" i="1"/>
  <c r="A816" i="1"/>
  <c r="A12" i="1"/>
  <c r="A7" i="1"/>
  <c r="A5" i="1"/>
  <c r="A4" i="1"/>
  <c r="A8" i="1"/>
  <c r="A6" i="1"/>
  <c r="A11" i="1"/>
  <c r="A10" i="1"/>
  <c r="A773" i="1"/>
  <c r="A777" i="1"/>
  <c r="A776" i="1"/>
  <c r="A772" i="1"/>
  <c r="A774" i="1"/>
  <c r="A778" i="1"/>
  <c r="A775" i="1"/>
  <c r="A820" i="1"/>
  <c r="A822" i="1"/>
  <c r="A1058" i="1"/>
  <c r="A1060" i="1"/>
  <c r="A1056" i="1"/>
  <c r="A105" i="1"/>
  <c r="A107" i="1"/>
  <c r="A104" i="1"/>
  <c r="A106" i="1"/>
  <c r="A555" i="1"/>
  <c r="A547" i="1"/>
  <c r="A556" i="1"/>
  <c r="A553" i="1"/>
  <c r="A546" i="1"/>
  <c r="A544" i="1"/>
  <c r="A543" i="1"/>
  <c r="A557" i="1"/>
  <c r="A542" i="1"/>
  <c r="A554" i="1"/>
  <c r="A541" i="1"/>
  <c r="A545" i="1"/>
  <c r="A607" i="1"/>
  <c r="A608" i="1"/>
  <c r="A635" i="1"/>
  <c r="A634" i="1"/>
  <c r="A633" i="1"/>
  <c r="A626" i="1"/>
  <c r="A632" i="1"/>
  <c r="A629" i="1"/>
  <c r="A624" i="1"/>
  <c r="A625" i="1"/>
  <c r="A616" i="1"/>
  <c r="A191" i="1"/>
  <c r="A192" i="1"/>
  <c r="A193" i="1"/>
  <c r="A360" i="1"/>
  <c r="A372" i="1"/>
  <c r="A371" i="1"/>
  <c r="A359" i="1"/>
  <c r="A353" i="1"/>
  <c r="A351" i="1"/>
  <c r="A350" i="1"/>
  <c r="A358" i="1"/>
  <c r="A349" i="1"/>
  <c r="A348" i="1"/>
  <c r="A840" i="1"/>
  <c r="A838" i="1"/>
  <c r="A839" i="1"/>
  <c r="A891" i="1"/>
  <c r="A895" i="1"/>
  <c r="A893" i="1"/>
  <c r="A888" i="1"/>
  <c r="A894" i="1"/>
  <c r="A892" i="1"/>
  <c r="E29" i="3" l="1"/>
  <c r="C4" i="4"/>
  <c r="E27" i="3"/>
  <c r="E25" i="3"/>
  <c r="E24" i="3"/>
  <c r="E23" i="3"/>
  <c r="E17" i="3"/>
  <c r="E21"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C4" i="2"/>
  <c r="E39" i="3" l="1"/>
  <c r="E35" i="3"/>
  <c r="E36" i="3"/>
  <c r="E37" i="3"/>
  <c r="E38" i="3"/>
  <c r="E33" i="3"/>
  <c r="E16" i="3"/>
  <c r="E30" i="3"/>
  <c r="E34" i="3" s="1"/>
  <c r="E32" i="3"/>
  <c r="E31" i="3" l="1"/>
  <c r="E50" i="3" l="1"/>
  <c r="E51" i="3" s="1"/>
  <c r="E26" i="3"/>
  <c r="E40" i="3"/>
  <c r="E43" i="3" s="1"/>
  <c r="E18" i="3"/>
  <c r="E54" i="3"/>
  <c r="E45" i="3"/>
  <c r="E46" i="3" l="1"/>
  <c r="E47" i="3"/>
  <c r="E48" i="3" s="1"/>
  <c r="E52" i="3" s="1"/>
  <c r="E57" i="3" s="1"/>
  <c r="E55" i="3"/>
  <c r="E56" i="3" l="1"/>
  <c r="E58" i="3" s="1"/>
  <c r="E59" i="3" s="1"/>
  <c r="E60" i="3" s="1"/>
  <c r="E62" i="3" s="1"/>
  <c r="E63" i="3" s="1"/>
  <c r="E64" i="3" s="1"/>
</calcChain>
</file>

<file path=xl/sharedStrings.xml><?xml version="1.0" encoding="utf-8"?>
<sst xmlns="http://schemas.openxmlformats.org/spreadsheetml/2006/main" count="19907" uniqueCount="2888">
  <si>
    <t>State of Illinois Department of Healthcare &amp; Family Services</t>
  </si>
  <si>
    <t>Illinois Medicaid DRG Pricing Calculator</t>
  </si>
  <si>
    <t>Cover Page</t>
  </si>
  <si>
    <t>Change History</t>
  </si>
  <si>
    <t>2014-12-11</t>
  </si>
  <si>
    <t>Initial version, with updated outlier CCRs.</t>
  </si>
  <si>
    <t>2015-08-28</t>
  </si>
  <si>
    <t>Updated University of Illinois, Stroger, and Provident FY 16 Rates</t>
  </si>
  <si>
    <t>2015-10-01</t>
  </si>
  <si>
    <t>Updated Trinity Hospital Chicago and VHS West Suburban Med Ctr to reflect Safety Net Status</t>
  </si>
  <si>
    <t>2016-01-01</t>
  </si>
  <si>
    <t>Updated to APR-DRG grouper version 33 weights and rates</t>
  </si>
  <si>
    <t>University of Illinois and Cook County Hospitals from Per Diem to APR-DRG</t>
  </si>
  <si>
    <t>2016-01-20</t>
  </si>
  <si>
    <t>Stroger Trauma and Perinatal levels updated and UofI Perinatal level updated</t>
  </si>
  <si>
    <t>2016-04-12</t>
  </si>
  <si>
    <t>Chicago Behavioral Hospital Provider ID updated</t>
  </si>
  <si>
    <t>2016-07-29</t>
  </si>
  <si>
    <t>Updated UofI and Cook County Rates Effective 7/1/16</t>
  </si>
  <si>
    <t>2016-12-23</t>
  </si>
  <si>
    <t>Updated to Rates Effective 1/1/17</t>
  </si>
  <si>
    <t>2017-01-17</t>
  </si>
  <si>
    <t>Updated Stroger Hospital, Provident Hospital, and University of Illinois IP Hospital Rates</t>
  </si>
  <si>
    <t>2017-04-14</t>
  </si>
  <si>
    <t>Updated to include Memorial Hospital East</t>
  </si>
  <si>
    <t xml:space="preserve">2017-06-17 </t>
  </si>
  <si>
    <t>Updated to include Stroger Hospital, Provident Hospital, and University of Illinois Hospital Inpatient Rates Effective 7/1/17</t>
  </si>
  <si>
    <t>2017-08-07</t>
  </si>
  <si>
    <t>Corrected La Rabida's Per Diem Rate</t>
  </si>
  <si>
    <t>2018-01-10</t>
  </si>
  <si>
    <t>Updated Rates for new CCRs and Wage Index effective 1/1/18</t>
  </si>
  <si>
    <t>2018-07-31</t>
  </si>
  <si>
    <t>Updated to Rates Effective 7/1/18; Also added perinatal DRG adjusters for perinatal level II and II+ facilities; Added burn DRG adjusters for trauma level I and II facilities.  The new DRG adjusters are applicable to hospitals receiving rate adjustments in SFY 2019.</t>
  </si>
  <si>
    <t>2019-05-30</t>
  </si>
  <si>
    <t>- Updated to APR-DRG grouper version 36 weights and rates effective 7/1/2019
- 7/1/2019 rates for Stroger, Provident, and University of Illinois have not been finalized and are currently excluded from the Calculator</t>
  </si>
  <si>
    <t>2019-06-26</t>
  </si>
  <si>
    <t>-  7/1/2019 rates for Stroger, Provident, and University of Illinois have been finalized and have been added into the Calculator</t>
  </si>
  <si>
    <t>2019-12-30</t>
  </si>
  <si>
    <t>- Updated SMART adjustment factor for Ottawa Regional Hospital and Healthcare due to Safety Net status effective 10/1/2019.
- Added Silver Oaks Behavioral Hospital's rates and provider parameters to the Calculator.</t>
  </si>
  <si>
    <t>2020-04-17</t>
  </si>
  <si>
    <t>- Updated VHS WEST SUBURBAN MEDICAL CNTR  for the addition of the Outpatient High Volume adjustment factors and SMART adjustment to NO due to SAfety Net status effective 10/1/2019.
- Updated Javon Bea and Rockford Memorial Children's Hospital to set SMART adjustment factor to NO due to Safety Net Satus effective 10/1/2019</t>
  </si>
  <si>
    <t>2020-07-08</t>
  </si>
  <si>
    <t xml:space="preserve">- Updated names and 12-Digit ProviderIDs for Pipeline Surburban Medical Center (OldID 15001, formerly West Suburban Medical Center) and Pipeline Weiss Memorial Hospital (OldID 3067, formerly Louis A Weiss Memorial Hospital)
- No changes to inpatient rates or cost-to-charge ratios (CCRs) for DRG outlier payments effective 7/1/2020. </t>
  </si>
  <si>
    <t>2020-08-27</t>
  </si>
  <si>
    <t>- Updated rates effective 7/1/2020 for Stroger, Provident, University of Illinois.
No changes to cost-to-charge ratios (CCRs) for DRG outlier payments effective 7/1/2020.</t>
  </si>
  <si>
    <t>2021-02-15</t>
  </si>
  <si>
    <t>- Updated rates effective 1/1/2021 for Stroger, Provident, University of Illinois.</t>
  </si>
  <si>
    <t>2021-07-01</t>
  </si>
  <si>
    <t>- Updated Base Rates for specified Hospitals and removal of SMART Act adjustment factor - Effective 7/1/2021</t>
  </si>
  <si>
    <t>2022-01-01</t>
  </si>
  <si>
    <t>- Updated rates effective 1/1/2022 for Stroger, Provident, University of Illinois.</t>
  </si>
  <si>
    <t>2022-07-01</t>
  </si>
  <si>
    <t>For more background on the Illinois Medicaid DRG pricing method, please see the Illinois provider billing manuals, Illinois Medicaid State Plan, specifically attachment 4.19-A, and the Illinois Medicaid website, http://www2.illinois.gov/hfs/PublicInvolvement/hospitalratereform/Pages/default.aspx.</t>
  </si>
  <si>
    <t>Structure of the Calculator Spreadsheet</t>
  </si>
  <si>
    <t>Cover</t>
  </si>
  <si>
    <t>The "Cover" worksheet contains an introduction to the DRG Calculator, a history of updates made to the Calculator, and offers websites where interested parties can learn more about the Illinois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</si>
  <si>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</si>
  <si>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</si>
  <si>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</si>
  <si>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Illinois Medicaid payment amount for an inpatient hospital stay.  The instructions also describe the calculations being made to determine the payment amount.</t>
  </si>
  <si>
    <t>Interactive Calculator</t>
  </si>
  <si>
    <t>The "Interactive Calculator" tab is the primary worksheet in the DRG Calculator spreadsheet.  All other worksheets exist to support the "Interactive Calculator."  The user enters the required data elements describing an individual hospital admission at the top of the "Interactive Calculator" and an estimate of the Illinois Medicaid payment for that admission will be displayed at the bottom of the Calculator.</t>
  </si>
  <si>
    <t>DRG Table</t>
  </si>
  <si>
    <t xml:space="preserve">The "DRG Table" tab contains a list of the APR-DRG codes and parameters used in pricing individual hospital inpatient stays.  </t>
  </si>
  <si>
    <t>Valid Values</t>
  </si>
  <si>
    <t>The "Valid Values" tab contains information that is displayed on the "Interactive Calculator" tab (e.g. taxonomies, provider types, etc.)</t>
  </si>
  <si>
    <t>C</t>
  </si>
  <si>
    <t>D</t>
  </si>
  <si>
    <t>E</t>
  </si>
  <si>
    <t>F</t>
  </si>
  <si>
    <t>G</t>
  </si>
  <si>
    <t>This DRG Pricing calculator will provide an estimated payment for Illinois Medicaid inpatient hospital services.  The payment shown does not include MPA/MHVA, DSH or other supplemental payments.  If there is ever a difference in payment amounts calculated through this spreadsheet versus the MMIS, the MMIS is correct.  A estimated payment will only be calculated for appropriate hospital and COS classifications.</t>
  </si>
  <si>
    <t>Indicates data to be input by the user</t>
  </si>
  <si>
    <t>Indicates payment policy parameters set by Medicaid</t>
  </si>
  <si>
    <t>Information</t>
  </si>
  <si>
    <t>Data</t>
  </si>
  <si>
    <t>Comments or Formula</t>
  </si>
  <si>
    <t>INFORMATION FROM THE HOSPITAL</t>
  </si>
  <si>
    <t>Covered charges</t>
  </si>
  <si>
    <t>UB-04 Field Locator 47 minus FL 48</t>
  </si>
  <si>
    <t>Length of stay</t>
  </si>
  <si>
    <t>Used for transfer pricing and covered days adjustments</t>
  </si>
  <si>
    <t>Discharge Status Code</t>
  </si>
  <si>
    <t>01</t>
  </si>
  <si>
    <t xml:space="preserve">Used for transfer pricing adjustment </t>
  </si>
  <si>
    <t>Used for look ups to the provider table - Medicaid non-cost reporting hospitals enter "999999"</t>
  </si>
  <si>
    <t>Medicare ID</t>
  </si>
  <si>
    <t xml:space="preserve">Look up from MMIS Rate Table Exhibit  </t>
  </si>
  <si>
    <t>Provider Medicare ID / Name</t>
  </si>
  <si>
    <t>Provider Taxonomy Code</t>
  </si>
  <si>
    <t>282N00000X (General Acute Care Hospital)</t>
  </si>
  <si>
    <t>Select an Appropriate Taxonomy Code</t>
  </si>
  <si>
    <t>APR-DRG</t>
  </si>
  <si>
    <t>001-1</t>
  </si>
  <si>
    <t>From separate APR-DRG grouping software</t>
  </si>
  <si>
    <t>Rate Enhancement</t>
  </si>
  <si>
    <t>Effective 7/1/2018</t>
  </si>
  <si>
    <t>Category of Service</t>
  </si>
  <si>
    <t>Look up from Provider Category Table</t>
  </si>
  <si>
    <t>Error Message</t>
  </si>
  <si>
    <t>PAYMENT POLICY PARAMETERS</t>
  </si>
  <si>
    <t xml:space="preserve"> </t>
  </si>
  <si>
    <t>Cost outlier fixed loss amount</t>
  </si>
  <si>
    <t>Marginal cost percentage</t>
  </si>
  <si>
    <t>Used for cost outlier adjustments (SOI based)</t>
  </si>
  <si>
    <t>APR-DRG INFORMATION</t>
  </si>
  <si>
    <t>APR-DRG description</t>
  </si>
  <si>
    <t>Look up from DRG table</t>
  </si>
  <si>
    <t>DRG relative weight</t>
  </si>
  <si>
    <t>Service Category</t>
  </si>
  <si>
    <t xml:space="preserve">DRG Policy Adjustor </t>
  </si>
  <si>
    <t>Look up from DRG table, for services paid under DRGs only</t>
  </si>
  <si>
    <t>Average length of stay for this APR-DRG</t>
  </si>
  <si>
    <t>HOSPITAL INFORMATION</t>
  </si>
  <si>
    <t>Hospital Type</t>
  </si>
  <si>
    <t>Per diem provider / unit</t>
  </si>
  <si>
    <t xml:space="preserve">Look up from MMIS Rate Table Exhibit </t>
  </si>
  <si>
    <t>Payment Method</t>
  </si>
  <si>
    <t>Based on provider / COS combination</t>
  </si>
  <si>
    <t>Hospital Trauma Level</t>
  </si>
  <si>
    <t>Hospital Perinatal Level</t>
  </si>
  <si>
    <t>Look up from MMIS Rate Table Exhibit</t>
  </si>
  <si>
    <t>Hospital-specific cost-to-charge ratio</t>
  </si>
  <si>
    <t>Look up from MMIS Rate Table Exhibit, used for claim cost estimate (E54)</t>
  </si>
  <si>
    <t>Hospital Base Rate</t>
  </si>
  <si>
    <t>Wage index</t>
  </si>
  <si>
    <t>Wage index labor portion</t>
  </si>
  <si>
    <t>Medical Education Add-on Percent</t>
  </si>
  <si>
    <t>Crossover Adjustment</t>
  </si>
  <si>
    <t>Wage adjusted hospital base rate</t>
  </si>
  <si>
    <t>DRG BASE PAYMENT</t>
  </si>
  <si>
    <t>Pre-Transfer DRG Base Payment</t>
  </si>
  <si>
    <t>Pre-Transfer DRG base payment</t>
  </si>
  <si>
    <t>If paying via DRG then (E39 * E23) Else 0  (rounded to two decimal places)</t>
  </si>
  <si>
    <t>Transfer Payment Adjustment</t>
  </si>
  <si>
    <t>If E30 = "DRG" AND E9 is a valid transfer code AND APR-DRG Base Not IN ("580", "581") Then "Yes", Else "No"</t>
  </si>
  <si>
    <t>Transfer Base Payment</t>
  </si>
  <si>
    <t>IF E44="Yes",  then (E42 / E26) * (E8 + 1), else "N/A"  (rounded to two decimal places)</t>
  </si>
  <si>
    <t>Is per diem payment amount &lt; full stay base payment?</t>
  </si>
  <si>
    <t>IF E44 ="Yes" then [if (E45 &lt; E42), then "Yes" else "No"] Else "N/A"</t>
  </si>
  <si>
    <t>Full stay DRG base payment</t>
  </si>
  <si>
    <t>IF E46 = "Yes" Then E45 Else E42</t>
  </si>
  <si>
    <t>PER DIEM BASE PAYMENT</t>
  </si>
  <si>
    <t>Hospital Per Diem Rate</t>
  </si>
  <si>
    <t xml:space="preserve">Applicable per diem rate based on MMIS Rate Table Exhibit </t>
  </si>
  <si>
    <t>Full stay per diem base payment</t>
  </si>
  <si>
    <t>If paying per diem, Then E49 * E8   rounded to 2 decimal places, Else 0</t>
  </si>
  <si>
    <t>Pre-outlier payment</t>
  </si>
  <si>
    <t>IF E30 = "DRG" Then E47 Else E50</t>
  </si>
  <si>
    <t>COST OUTLIER PAYMENT</t>
  </si>
  <si>
    <t>Claim eligible for outlier payment testing?</t>
  </si>
  <si>
    <t>IF E30 = "DRG" Then "Yes, else "No"</t>
  </si>
  <si>
    <t>Estimated cost of the stay</t>
  </si>
  <si>
    <t>If E53 = "Yes" Then E7 * E33 (rounded to two decimal places), Else "N/A"</t>
  </si>
  <si>
    <t>Estimated hospital loss</t>
  </si>
  <si>
    <t>If E53 = "Yes" and E51 &lt; E54 then E54 - E51, Else 0</t>
  </si>
  <si>
    <t>Applicable Loss Threshold</t>
  </si>
  <si>
    <t>If E30 = "DRG" Then E19+E51, Else "N/A"</t>
  </si>
  <si>
    <t>Estimated Cost above Threshold</t>
  </si>
  <si>
    <t>IF E53="Yes"  and E55&gt;0 then take the MAX(0, (E54-E56)) else 0</t>
  </si>
  <si>
    <t>Does this claim require an outlier payment?</t>
  </si>
  <si>
    <t xml:space="preserve">IF E53="Yes" and E57&gt;0) then "Yes", else "No" </t>
  </si>
  <si>
    <t xml:space="preserve">DRG cost outlier payment increase </t>
  </si>
  <si>
    <t>IF E58="Yes"  then E57*E20 else 0 (rounded to 2 decimals)</t>
  </si>
  <si>
    <t>ALLOWED AMOUNT</t>
  </si>
  <si>
    <t>Allowed amount with policy adjustor, before charge cap</t>
  </si>
  <si>
    <t>= (E51 * E25) + (E59 * E25) each rounded to two decimal places</t>
  </si>
  <si>
    <t>Charge-capped Claim</t>
  </si>
  <si>
    <t>Allowed amount with charge cap</t>
  </si>
  <si>
    <t>IF E62 = "Yes" then  E7, else E61</t>
  </si>
  <si>
    <t>CALCULATOR VALUES ARE FOR PURPOSES OF ILLUSTRATION ONLY.</t>
  </si>
  <si>
    <t>Instructions for Interactive Calculator</t>
  </si>
  <si>
    <t>General Comments</t>
  </si>
  <si>
    <t xml:space="preserve">Only the fields highlighted in green need to be populated by the user.  When that is done, the Calculator will retrieve applicable data elements for the DRG code and for the provider, then calculate the Medicaid allowed amount and reimbursement amount for the hospital stay.  Allowed amount and reimbursement amount are shown at the bottom of the Calculator and between these fields and the user entered data all the intermediate calculations used to determine the allowed amount are displayed.  </t>
  </si>
  <si>
    <t xml:space="preserve">Hospitals do not need to submit APR-DRG codes on their claims when billing Illinois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Illinois does not license this software, 3M makes available a website in which information for an individual admission can be entered and the website will return the APR-DRG.  </t>
  </si>
  <si>
    <t xml:space="preserve">This Calculator is intended to mimic the actual DRG pricing calculations within the Illinois Medicaid claims adjudication software application (known as the Medicaid Management Information System, or MMIS).  However, if there is ever a difference in payment amounts calculated through this spreadsheet versus the MMIS, the MMIS is correct.  Also note that this calculator does not include add-on payment such as MPA, MHVA and DSH payments. </t>
  </si>
  <si>
    <t>Col ID</t>
  </si>
  <si>
    <t>Column/Field Name</t>
  </si>
  <si>
    <t>Description</t>
  </si>
  <si>
    <t>Information From the Hospital (Entered by the User)</t>
  </si>
  <si>
    <t>E7</t>
  </si>
  <si>
    <t xml:space="preserve">Equals Field Locator 47 minus Field Locator 48 on the UB-04 paper claim form.  </t>
  </si>
  <si>
    <t>E8</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</si>
  <si>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</si>
  <si>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E9</t>
  </si>
  <si>
    <t>Enter the patient discharge status code.  Used to determine if the claim qualifies for a pro-rated transfer payments (codes 02, 05, 66, 82, 85, and 94).</t>
  </si>
  <si>
    <t>E10/E11</t>
  </si>
  <si>
    <t>Provider IDs</t>
  </si>
  <si>
    <t>Enter the Illinois 12 digit Medicaid provider ID, which returns the Medicare provider ID.  Out-of-state non-cost reporting hospitals should enter a value of "'999999".</t>
  </si>
  <si>
    <t>E13</t>
  </si>
  <si>
    <t>Enter the provider taxonomy code, which links to a category of service and determines the appropriate provider rate information.  The taxonomy code is hospital/distinct part unit specific.</t>
  </si>
  <si>
    <t>E14</t>
  </si>
  <si>
    <t>APR-DRG code</t>
  </si>
  <si>
    <t>E15</t>
  </si>
  <si>
    <t xml:space="preserve">Indicator of facilities that received rate enhancements effective 7/1/2018. </t>
  </si>
  <si>
    <t>E17</t>
  </si>
  <si>
    <t>Displays when no rate is available for the entered hospital and COS.</t>
  </si>
  <si>
    <t>Payment Policy Parameters</t>
  </si>
  <si>
    <t>E19</t>
  </si>
  <si>
    <t>Cost Outlier Fixed Loss Amount</t>
  </si>
  <si>
    <t>Fixed-loss amount of the system threshold used to determine the outlier threshold.</t>
  </si>
  <si>
    <t>E20</t>
  </si>
  <si>
    <t>Marginal Cost Factor</t>
  </si>
  <si>
    <t>Marginal cost factor, used in the outlier payment calculation, is based on the Severity of Illness (80% for SOI 1/2 and 95% for SOI 3/4).</t>
  </si>
  <si>
    <t>APR-DRG Information</t>
  </si>
  <si>
    <t>E22 - E26</t>
  </si>
  <si>
    <t>Values in this section are retrieved from the worksheet called "DRG Table" based on the DRG code entered in cell E14.</t>
  </si>
  <si>
    <t>E25</t>
  </si>
  <si>
    <t>DRG Policy adjustor</t>
  </si>
  <si>
    <t>Policy adjustors applicable for transplant discharges, neonate and maternity services at Perinatal Level III hospitals and for trauma DRGs at Level 1 and 2 Trauma hospitals.  
Effective 7/1/2018, neonate and maternity services at Perinatal Level II or II+ hospitals that received rate enhancements will receive the same DRG adjusters as Perinatal Level III hospitals; Burn DRGs at Level 1 and 2 Trauma hospitals that received rate enhancements will receive the same DRG adjusters as Trauma DRGs. Services without a policy adjustor have a factor of 1.0.</t>
  </si>
  <si>
    <t>Hospital Information</t>
  </si>
  <si>
    <t>E28 - E39</t>
  </si>
  <si>
    <t>Provider Information</t>
  </si>
  <si>
    <t xml:space="preserve">Hospital rate components required for claim pricing.  </t>
  </si>
  <si>
    <t>DRG Base Payment</t>
  </si>
  <si>
    <t>E42</t>
  </si>
  <si>
    <t>Base DRG payment, before applicable policy and transfer adjustments.</t>
  </si>
  <si>
    <t>E44 - E47</t>
  </si>
  <si>
    <t xml:space="preserve">Prorated transfer payment for applicable transfer-out cases, capped at the full DRG payment if the claim length of stay plus one day is greater than the DRG average length of stay. </t>
  </si>
  <si>
    <t>Per Diem Base Payment</t>
  </si>
  <si>
    <t>E49 - E50</t>
  </si>
  <si>
    <t>Per Diem Base Payments</t>
  </si>
  <si>
    <t>Long-Term Acute Care (LTAC) Hospital claims, psych COS 021 claims, rehab COS 022 claims and out-of-state non-cost reporting hospital claims are paid on a per diem basis.</t>
  </si>
  <si>
    <t>Cost Outlier Payment</t>
  </si>
  <si>
    <t>E53 - E59</t>
  </si>
  <si>
    <t>Cost outlier payment</t>
  </si>
  <si>
    <t xml:space="preserve">Cost outlier payments, before policy adjustors, made on acute COS 20 claims where the estimated cost exceeds the outlier threshold.  </t>
  </si>
  <si>
    <t>Allowed Amount</t>
  </si>
  <si>
    <t>E61</t>
  </si>
  <si>
    <t xml:space="preserve">Based on the sum of estimated payments calculated in cells E51 and E59, each multiplied by DRG policy adjuster (E25).  </t>
  </si>
  <si>
    <t>E62</t>
  </si>
  <si>
    <t>Charge cap adjustment</t>
  </si>
  <si>
    <t xml:space="preserve">Charge cap adjustment applied if the allowed amount (E61) is greater than the covered charges (E7).  </t>
  </si>
  <si>
    <t>E63</t>
  </si>
  <si>
    <t>Allowed amount</t>
  </si>
  <si>
    <t>If the Charge cap adjustment is applied (E61), then the allowed amount is set to covered charges (E7), else the allowed amount is not reduced.</t>
  </si>
  <si>
    <t>3. Average length of stay is the untrimmed arithmetic value.</t>
  </si>
  <si>
    <t>APR-DRG Description</t>
  </si>
  <si>
    <t>Average Length of Stay</t>
  </si>
  <si>
    <t>National Relative Weight</t>
  </si>
  <si>
    <t xml:space="preserve"> Relative Weight 
Re-centered for Illinois Medicaid</t>
  </si>
  <si>
    <t>Adjuster
Category</t>
  </si>
  <si>
    <t xml:space="preserve"> Transplant
DRG  
Adjuster</t>
  </si>
  <si>
    <t xml:space="preserve"> Trauma 
Level 1
DRG Adjuster</t>
  </si>
  <si>
    <t xml:space="preserve"> Trauma 
Level 2
DRG Adjuster</t>
  </si>
  <si>
    <t xml:space="preserve"> Perinatal
LEVEL III DRG
Adjuster</t>
  </si>
  <si>
    <t>Transplant</t>
  </si>
  <si>
    <t>001-2</t>
  </si>
  <si>
    <t>001-3</t>
  </si>
  <si>
    <t>001-4</t>
  </si>
  <si>
    <t>002-1</t>
  </si>
  <si>
    <t>002-2</t>
  </si>
  <si>
    <t>002-3</t>
  </si>
  <si>
    <t>002-4</t>
  </si>
  <si>
    <t>004-1</t>
  </si>
  <si>
    <t>Acute</t>
  </si>
  <si>
    <t>004-2</t>
  </si>
  <si>
    <t>004-3</t>
  </si>
  <si>
    <t>004-4</t>
  </si>
  <si>
    <t>005-1</t>
  </si>
  <si>
    <t>005-2</t>
  </si>
  <si>
    <t>005-3</t>
  </si>
  <si>
    <t>005-4</t>
  </si>
  <si>
    <t>006-1</t>
  </si>
  <si>
    <t>PANCREAS TRANSPLANT</t>
  </si>
  <si>
    <t>006-2</t>
  </si>
  <si>
    <t>006-3</t>
  </si>
  <si>
    <t>006-4</t>
  </si>
  <si>
    <t>007-1</t>
  </si>
  <si>
    <t>ALLOGENEIC BONE MARROW TRANSPLANT</t>
  </si>
  <si>
    <t>007-2</t>
  </si>
  <si>
    <t>007-3</t>
  </si>
  <si>
    <t>007-4</t>
  </si>
  <si>
    <t>008-1</t>
  </si>
  <si>
    <t>AUTOLOGOUS BONE MARROW TRANSPLANT</t>
  </si>
  <si>
    <t>008-2</t>
  </si>
  <si>
    <t>008-3</t>
  </si>
  <si>
    <t>008-4</t>
  </si>
  <si>
    <t>009-1</t>
  </si>
  <si>
    <t>EXTRACORPOREAL MEMBRANE OXYGENATION (ECMO)</t>
  </si>
  <si>
    <t>009-2</t>
  </si>
  <si>
    <t>009-3</t>
  </si>
  <si>
    <t>009-4</t>
  </si>
  <si>
    <t>Trauma</t>
  </si>
  <si>
    <t>020-1</t>
  </si>
  <si>
    <t>020-2</t>
  </si>
  <si>
    <t>020-3</t>
  </si>
  <si>
    <t>020-4</t>
  </si>
  <si>
    <t>021-1</t>
  </si>
  <si>
    <t>021-2</t>
  </si>
  <si>
    <t>021-3</t>
  </si>
  <si>
    <t>021-4</t>
  </si>
  <si>
    <t>022-1</t>
  </si>
  <si>
    <t>VENTRICULAR SHUNT PROCEDURES</t>
  </si>
  <si>
    <t>022-2</t>
  </si>
  <si>
    <t>022-3</t>
  </si>
  <si>
    <t>022-4</t>
  </si>
  <si>
    <t>023-1</t>
  </si>
  <si>
    <t>SPINAL PROCEDURES</t>
  </si>
  <si>
    <t>023-2</t>
  </si>
  <si>
    <t>023-3</t>
  </si>
  <si>
    <t>023-4</t>
  </si>
  <si>
    <t>024-1</t>
  </si>
  <si>
    <t>024-2</t>
  </si>
  <si>
    <t>024-3</t>
  </si>
  <si>
    <t>024-4</t>
  </si>
  <si>
    <t>026-1</t>
  </si>
  <si>
    <t>026-2</t>
  </si>
  <si>
    <t>026-3</t>
  </si>
  <si>
    <t>026-4</t>
  </si>
  <si>
    <t>040-1</t>
  </si>
  <si>
    <t>040-2</t>
  </si>
  <si>
    <t>040-3</t>
  </si>
  <si>
    <t>040-4</t>
  </si>
  <si>
    <t>041-1</t>
  </si>
  <si>
    <t>NERVOUS SYSTEM MALIGNANCY</t>
  </si>
  <si>
    <t>041-2</t>
  </si>
  <si>
    <t>041-3</t>
  </si>
  <si>
    <t>041-4</t>
  </si>
  <si>
    <t>042-1</t>
  </si>
  <si>
    <t>042-2</t>
  </si>
  <si>
    <t>042-3</t>
  </si>
  <si>
    <t>042-4</t>
  </si>
  <si>
    <t>043-1</t>
  </si>
  <si>
    <t>043-2</t>
  </si>
  <si>
    <t>043-3</t>
  </si>
  <si>
    <t>043-4</t>
  </si>
  <si>
    <t>044-1</t>
  </si>
  <si>
    <t>INTRACRANIAL HEMORRHAGE</t>
  </si>
  <si>
    <t>044-2</t>
  </si>
  <si>
    <t>044-3</t>
  </si>
  <si>
    <t>044-4</t>
  </si>
  <si>
    <t>045-1</t>
  </si>
  <si>
    <t>045-2</t>
  </si>
  <si>
    <t>045-3</t>
  </si>
  <si>
    <t>045-4</t>
  </si>
  <si>
    <t>046-1</t>
  </si>
  <si>
    <t>046-2</t>
  </si>
  <si>
    <t>046-3</t>
  </si>
  <si>
    <t>046-4</t>
  </si>
  <si>
    <t>047-1</t>
  </si>
  <si>
    <t>TRANSIENT ISCHEMIA</t>
  </si>
  <si>
    <t>047-2</t>
  </si>
  <si>
    <t>047-3</t>
  </si>
  <si>
    <t>047-4</t>
  </si>
  <si>
    <t>048-1</t>
  </si>
  <si>
    <t>048-2</t>
  </si>
  <si>
    <t>048-3</t>
  </si>
  <si>
    <t>048-4</t>
  </si>
  <si>
    <t>049-1</t>
  </si>
  <si>
    <t>049-2</t>
  </si>
  <si>
    <t>049-3</t>
  </si>
  <si>
    <t>049-4</t>
  </si>
  <si>
    <t>050-1</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</si>
  <si>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</si>
  <si>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</si>
  <si>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</si>
  <si>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</si>
  <si>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</si>
  <si>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</si>
  <si>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</si>
  <si>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</si>
  <si>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</si>
  <si>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</si>
  <si>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</si>
  <si>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</si>
  <si>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</si>
  <si>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</si>
  <si>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</si>
  <si>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</si>
  <si>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</si>
  <si>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</si>
  <si>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</si>
  <si>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054-2</t>
  </si>
  <si>
    <t>054-3</t>
  </si>
  <si>
    <t>054-4</t>
  </si>
  <si>
    <t>055-1</t>
  </si>
  <si>
    <t>055-2</t>
  </si>
  <si>
    <t>055-3</t>
  </si>
  <si>
    <t>055-4</t>
  </si>
  <si>
    <t>056-1</t>
  </si>
  <si>
    <t>056-2</t>
  </si>
  <si>
    <t>056-3</t>
  </si>
  <si>
    <t>056-4</t>
  </si>
  <si>
    <t>057-1</t>
  </si>
  <si>
    <t>057-2</t>
  </si>
  <si>
    <t>057-3</t>
  </si>
  <si>
    <t>057-4</t>
  </si>
  <si>
    <t>058-1</t>
  </si>
  <si>
    <t>OTHER DISORDERS OF NERVOUS SYSTEM</t>
  </si>
  <si>
    <t>058-2</t>
  </si>
  <si>
    <t>058-3</t>
  </si>
  <si>
    <t>058-4</t>
  </si>
  <si>
    <t>059-1</t>
  </si>
  <si>
    <t>059-2</t>
  </si>
  <si>
    <t>059-3</t>
  </si>
  <si>
    <t>059-4</t>
  </si>
  <si>
    <t>073-1</t>
  </si>
  <si>
    <t>ORBIT AND EYE PROCEDURES</t>
  </si>
  <si>
    <t>073-2</t>
  </si>
  <si>
    <t>073-3</t>
  </si>
  <si>
    <t>073-4</t>
  </si>
  <si>
    <t>082-1</t>
  </si>
  <si>
    <t>EYE INFECTIONS AND OTHER EYE DISORDERS</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</si>
  <si>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</si>
  <si>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</si>
  <si>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</si>
  <si>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</si>
  <si>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</si>
  <si>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</si>
  <si>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</si>
  <si>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</si>
  <si>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</si>
  <si>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</si>
  <si>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</si>
  <si>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</si>
  <si>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</si>
  <si>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</si>
  <si>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</si>
  <si>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</si>
  <si>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</si>
  <si>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</si>
  <si>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</si>
  <si>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</si>
  <si>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</si>
  <si>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</si>
  <si>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</si>
  <si>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</si>
  <si>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</si>
  <si>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</si>
  <si>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</si>
  <si>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</si>
  <si>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</si>
  <si>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</si>
  <si>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</si>
  <si>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</si>
  <si>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</si>
  <si>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</si>
  <si>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</si>
  <si>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</si>
  <si>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INFECTIONS OF UPPER RESPIRATORY TRACT</t>
  </si>
  <si>
    <t>113-2</t>
  </si>
  <si>
    <t>113-3</t>
  </si>
  <si>
    <t>113-4</t>
  </si>
  <si>
    <t>114-1</t>
  </si>
  <si>
    <t>DENTAL DISEASES AND DISORDERS</t>
  </si>
  <si>
    <t>114-2</t>
  </si>
  <si>
    <t>114-3</t>
  </si>
  <si>
    <t>114-4</t>
  </si>
  <si>
    <t>115-1</t>
  </si>
  <si>
    <t>115-2</t>
  </si>
  <si>
    <t>115-3</t>
  </si>
  <si>
    <t>115-4</t>
  </si>
  <si>
    <t>120-1</t>
  </si>
  <si>
    <t>120-2</t>
  </si>
  <si>
    <t>120-3</t>
  </si>
  <si>
    <t>120-4</t>
  </si>
  <si>
    <t>121-1</t>
  </si>
  <si>
    <t>121-2</t>
  </si>
  <si>
    <t>121-3</t>
  </si>
  <si>
    <t>121-4</t>
  </si>
  <si>
    <t>130-1</t>
  </si>
  <si>
    <t>130-2</t>
  </si>
  <si>
    <t>130-3</t>
  </si>
  <si>
    <t>130-4</t>
  </si>
  <si>
    <t>131-1</t>
  </si>
  <si>
    <t>CYSTIC FIBROSIS - PULMONARY DISEASE</t>
  </si>
  <si>
    <t>131-2</t>
  </si>
  <si>
    <t>131-3</t>
  </si>
  <si>
    <t>131-4</t>
  </si>
  <si>
    <t>132-1</t>
  </si>
  <si>
    <t>132-2</t>
  </si>
  <si>
    <t>132-3</t>
  </si>
  <si>
    <t>132-4</t>
  </si>
  <si>
    <t>133-1</t>
  </si>
  <si>
    <t>RESPIRATORY FAILURE</t>
  </si>
  <si>
    <t>133-2</t>
  </si>
  <si>
    <t>133-3</t>
  </si>
  <si>
    <t>133-4</t>
  </si>
  <si>
    <t>134-1</t>
  </si>
  <si>
    <t>PULMONARY EMBOLISM</t>
  </si>
  <si>
    <t>134-2</t>
  </si>
  <si>
    <t>134-3</t>
  </si>
  <si>
    <t>134-4</t>
  </si>
  <si>
    <t>135-1</t>
  </si>
  <si>
    <t>135-2</t>
  </si>
  <si>
    <t>135-3</t>
  </si>
  <si>
    <t>135-4</t>
  </si>
  <si>
    <t>136-1</t>
  </si>
  <si>
    <t>RESPIRATORY MALIGNANCY</t>
  </si>
  <si>
    <t>136-2</t>
  </si>
  <si>
    <t>136-3</t>
  </si>
  <si>
    <t>136-4</t>
  </si>
  <si>
    <t>137-1</t>
  </si>
  <si>
    <t>137-2</t>
  </si>
  <si>
    <t>137-3</t>
  </si>
  <si>
    <t>137-4</t>
  </si>
  <si>
    <t>138-1</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</si>
  <si>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</si>
  <si>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</si>
  <si>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</si>
  <si>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</si>
  <si>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</si>
  <si>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</si>
  <si>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</si>
  <si>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</si>
  <si>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</si>
  <si>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</si>
  <si>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</si>
  <si>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</si>
  <si>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</si>
  <si>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</si>
  <si>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</si>
  <si>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</si>
  <si>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</si>
  <si>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</si>
  <si>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</si>
  <si>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142-2</t>
  </si>
  <si>
    <t>142-3</t>
  </si>
  <si>
    <t>142-4</t>
  </si>
  <si>
    <t>143-1</t>
  </si>
  <si>
    <t>143-2</t>
  </si>
  <si>
    <t>143-3</t>
  </si>
  <si>
    <t>143-4</t>
  </si>
  <si>
    <t>144-1</t>
  </si>
  <si>
    <t>144-2</t>
  </si>
  <si>
    <t>144-3</t>
  </si>
  <si>
    <t>144-4</t>
  </si>
  <si>
    <t>145-1</t>
  </si>
  <si>
    <t>ACUTE BRONCHITIS AND RELATED SYMPTOMS</t>
  </si>
  <si>
    <t>145-2</t>
  </si>
  <si>
    <t>145-3</t>
  </si>
  <si>
    <t>145-4</t>
  </si>
  <si>
    <t>160-1</t>
  </si>
  <si>
    <t>MAJOR CARDIOTHORACIC REPAIR OF HEART ANOMALY</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</si>
  <si>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</si>
  <si>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</si>
  <si>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</si>
  <si>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</si>
  <si>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</si>
  <si>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</si>
  <si>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</si>
  <si>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</si>
  <si>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</si>
  <si>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</si>
  <si>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</si>
  <si>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</si>
  <si>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</si>
  <si>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</si>
  <si>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</si>
  <si>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</si>
  <si>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</si>
  <si>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</si>
  <si>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</si>
  <si>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</si>
  <si>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</si>
  <si>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</si>
  <si>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</si>
  <si>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</si>
  <si>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</si>
  <si>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</si>
  <si>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</si>
  <si>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</si>
  <si>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MAJOR ABDOMINAL VASCULAR PROCEDURES</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</si>
  <si>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</si>
  <si>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</si>
  <si>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</si>
  <si>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</si>
  <si>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</si>
  <si>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</si>
  <si>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</si>
  <si>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</si>
  <si>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</si>
  <si>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</si>
  <si>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</si>
  <si>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</si>
  <si>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</si>
  <si>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</si>
  <si>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</si>
  <si>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</si>
  <si>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</si>
  <si>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</si>
  <si>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</si>
  <si>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</si>
  <si>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</si>
  <si>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</si>
  <si>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</si>
  <si>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</si>
  <si>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</si>
  <si>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</si>
  <si>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</si>
  <si>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</si>
  <si>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OTHER CIRCULATORY SYSTEM PROCEDURES</t>
  </si>
  <si>
    <t>180-2</t>
  </si>
  <si>
    <t>180-3</t>
  </si>
  <si>
    <t>180-4</t>
  </si>
  <si>
    <t>181-1</t>
  </si>
  <si>
    <t>LOWER EXTREMITY ARTERIAL PROCEDURES</t>
  </si>
  <si>
    <t>181-2</t>
  </si>
  <si>
    <t>181-3</t>
  </si>
  <si>
    <t>181-4</t>
  </si>
  <si>
    <t>182-1</t>
  </si>
  <si>
    <t>182-2</t>
  </si>
  <si>
    <t>182-3</t>
  </si>
  <si>
    <t>182-4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</si>
  <si>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</si>
  <si>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</si>
  <si>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</si>
  <si>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</si>
  <si>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</si>
  <si>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</si>
  <si>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</si>
  <si>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</si>
  <si>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</si>
  <si>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</si>
  <si>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</si>
  <si>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</si>
  <si>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</si>
  <si>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</si>
  <si>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</si>
  <si>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</si>
  <si>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193-2</t>
  </si>
  <si>
    <t>193-3</t>
  </si>
  <si>
    <t>193-4</t>
  </si>
  <si>
    <t>194-1</t>
  </si>
  <si>
    <t>HEART FAILURE</t>
  </si>
  <si>
    <t>194-2</t>
  </si>
  <si>
    <t>194-3</t>
  </si>
  <si>
    <t>194-4</t>
  </si>
  <si>
    <t>196-1</t>
  </si>
  <si>
    <t>196-2</t>
  </si>
  <si>
    <t>196-3</t>
  </si>
  <si>
    <t>196-4</t>
  </si>
  <si>
    <t>197-1</t>
  </si>
  <si>
    <t>197-2</t>
  </si>
  <si>
    <t>197-3</t>
  </si>
  <si>
    <t>197-4</t>
  </si>
  <si>
    <t>198-1</t>
  </si>
  <si>
    <t>198-2</t>
  </si>
  <si>
    <t>198-3</t>
  </si>
  <si>
    <t>198-4</t>
  </si>
  <si>
    <t>199-1</t>
  </si>
  <si>
    <t>HYPERTENSION</t>
  </si>
  <si>
    <t>199-2</t>
  </si>
  <si>
    <t>199-3</t>
  </si>
  <si>
    <t>199-4</t>
  </si>
  <si>
    <t>200-1</t>
  </si>
  <si>
    <t>200-2</t>
  </si>
  <si>
    <t>200-3</t>
  </si>
  <si>
    <t>200-4</t>
  </si>
  <si>
    <t>201-1</t>
  </si>
  <si>
    <t>201-2</t>
  </si>
  <si>
    <t>201-3</t>
  </si>
  <si>
    <t>201-4</t>
  </si>
  <si>
    <t>203-1</t>
  </si>
  <si>
    <t>CHEST PAIN</t>
  </si>
  <si>
    <t>203-2</t>
  </si>
  <si>
    <t>203-3</t>
  </si>
  <si>
    <t>203-4</t>
  </si>
  <si>
    <t>204-1</t>
  </si>
  <si>
    <t>204-2</t>
  </si>
  <si>
    <t>204-3</t>
  </si>
  <si>
    <t>204-4</t>
  </si>
  <si>
    <t>205-1</t>
  </si>
  <si>
    <t>CARDIOMYOPATHY</t>
  </si>
  <si>
    <t>205-2</t>
  </si>
  <si>
    <t>205-3</t>
  </si>
  <si>
    <t>205-4</t>
  </si>
  <si>
    <t>206-1</t>
  </si>
  <si>
    <t>206-2</t>
  </si>
  <si>
    <t>206-3</t>
  </si>
  <si>
    <t>206-4</t>
  </si>
  <si>
    <t>207-1</t>
  </si>
  <si>
    <t>OTHER CIRCULATORY SYSTEM DIAGNOSES</t>
  </si>
  <si>
    <t>207-2</t>
  </si>
  <si>
    <t>207-3</t>
  </si>
  <si>
    <t>207-4</t>
  </si>
  <si>
    <t>220-1</t>
  </si>
  <si>
    <t>220-2</t>
  </si>
  <si>
    <t>220-3</t>
  </si>
  <si>
    <t>220-4</t>
  </si>
  <si>
    <t>222-1</t>
  </si>
  <si>
    <t>222-2</t>
  </si>
  <si>
    <t>222-3</t>
  </si>
  <si>
    <t>222-4</t>
  </si>
  <si>
    <t>223-1</t>
  </si>
  <si>
    <t>223-2</t>
  </si>
  <si>
    <t>223-3</t>
  </si>
  <si>
    <t>223-4</t>
  </si>
  <si>
    <t>224-1</t>
  </si>
  <si>
    <t>PERITONEAL ADHESIOLYSIS</t>
  </si>
  <si>
    <t>224-2</t>
  </si>
  <si>
    <t>224-3</t>
  </si>
  <si>
    <t>224-4</t>
  </si>
  <si>
    <t>226-1</t>
  </si>
  <si>
    <t>226-2</t>
  </si>
  <si>
    <t>226-3</t>
  </si>
  <si>
    <t>226-4</t>
  </si>
  <si>
    <t>227-1</t>
  </si>
  <si>
    <t>227-2</t>
  </si>
  <si>
    <t>227-3</t>
  </si>
  <si>
    <t>227-4</t>
  </si>
  <si>
    <t>228-1</t>
  </si>
  <si>
    <t>228-2</t>
  </si>
  <si>
    <t>228-3</t>
  </si>
  <si>
    <t>228-4</t>
  </si>
  <si>
    <t>229-1</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</si>
  <si>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</si>
  <si>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</si>
  <si>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</si>
  <si>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</si>
  <si>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</si>
  <si>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</si>
  <si>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</si>
  <si>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</si>
  <si>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</si>
  <si>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</si>
  <si>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</si>
  <si>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</si>
  <si>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</si>
  <si>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</si>
  <si>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</si>
  <si>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</si>
  <si>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</si>
  <si>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</si>
  <si>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</si>
  <si>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</si>
  <si>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</si>
  <si>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</si>
  <si>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</si>
  <si>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</si>
  <si>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</si>
  <si>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</si>
  <si>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</si>
  <si>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</si>
  <si>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</si>
  <si>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</si>
  <si>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</si>
  <si>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</si>
  <si>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</si>
  <si>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</si>
  <si>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241-2</t>
  </si>
  <si>
    <t>241-3</t>
  </si>
  <si>
    <t>241-4</t>
  </si>
  <si>
    <t>242-1</t>
  </si>
  <si>
    <t>MAJOR ESOPHAGEAL DISORDERS</t>
  </si>
  <si>
    <t>242-2</t>
  </si>
  <si>
    <t>242-3</t>
  </si>
  <si>
    <t>242-4</t>
  </si>
  <si>
    <t>243-1</t>
  </si>
  <si>
    <t>OTHER ESOPHAGEAL DISORDERS</t>
  </si>
  <si>
    <t>243-2</t>
  </si>
  <si>
    <t>243-3</t>
  </si>
  <si>
    <t>243-4</t>
  </si>
  <si>
    <t>244-1</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</si>
  <si>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</si>
  <si>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</si>
  <si>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</si>
  <si>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</si>
  <si>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</si>
  <si>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</si>
  <si>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</si>
  <si>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</si>
  <si>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</si>
  <si>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</si>
  <si>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</si>
  <si>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</si>
  <si>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</si>
  <si>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</si>
  <si>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</si>
  <si>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</si>
  <si>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</si>
  <si>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</si>
  <si>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</si>
  <si>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248-2</t>
  </si>
  <si>
    <t>248-3</t>
  </si>
  <si>
    <t>248-4</t>
  </si>
  <si>
    <t>249-1</t>
  </si>
  <si>
    <t>249-2</t>
  </si>
  <si>
    <t>249-3</t>
  </si>
  <si>
    <t>249-4</t>
  </si>
  <si>
    <t>251-1</t>
  </si>
  <si>
    <t>ABDOMINAL PAIN</t>
  </si>
  <si>
    <t>251-2</t>
  </si>
  <si>
    <t>251-3</t>
  </si>
  <si>
    <t>251-4</t>
  </si>
  <si>
    <t>252-1</t>
  </si>
  <si>
    <t>252-2</t>
  </si>
  <si>
    <t>252-3</t>
  </si>
  <si>
    <t>252-4</t>
  </si>
  <si>
    <t>253-1</t>
  </si>
  <si>
    <t>253-2</t>
  </si>
  <si>
    <t>253-3</t>
  </si>
  <si>
    <t>253-4</t>
  </si>
  <si>
    <t>254-1</t>
  </si>
  <si>
    <t>OTHER DIGESTIVE SYSTEM DIAGNOSES</t>
  </si>
  <si>
    <t>254-2</t>
  </si>
  <si>
    <t>254-3</t>
  </si>
  <si>
    <t>254-4</t>
  </si>
  <si>
    <t>260-1</t>
  </si>
  <si>
    <t>260-2</t>
  </si>
  <si>
    <t>260-3</t>
  </si>
  <si>
    <t>260-4</t>
  </si>
  <si>
    <t>261-1</t>
  </si>
  <si>
    <t>MAJOR BILIARY TRACT PROCEDURES</t>
  </si>
  <si>
    <t>261-2</t>
  </si>
  <si>
    <t>261-3</t>
  </si>
  <si>
    <t>261-4</t>
  </si>
  <si>
    <t>263-1</t>
  </si>
  <si>
    <t>CHOLECYSTECTOMY</t>
  </si>
  <si>
    <t>263-2</t>
  </si>
  <si>
    <t>263-3</t>
  </si>
  <si>
    <t>263-4</t>
  </si>
  <si>
    <t>264-1</t>
  </si>
  <si>
    <t>264-2</t>
  </si>
  <si>
    <t>264-3</t>
  </si>
  <si>
    <t>264-4</t>
  </si>
  <si>
    <t>279-1</t>
  </si>
  <si>
    <t>279-2</t>
  </si>
  <si>
    <t>279-3</t>
  </si>
  <si>
    <t>279-4</t>
  </si>
  <si>
    <t>280-1</t>
  </si>
  <si>
    <t>ALCOHOLIC LIVER DISEASE</t>
  </si>
  <si>
    <t>280-2</t>
  </si>
  <si>
    <t>280-3</t>
  </si>
  <si>
    <t>280-4</t>
  </si>
  <si>
    <t>281-1</t>
  </si>
  <si>
    <t>281-2</t>
  </si>
  <si>
    <t>281-3</t>
  </si>
  <si>
    <t>281-4</t>
  </si>
  <si>
    <t>282-1</t>
  </si>
  <si>
    <t>DISORDERS OF PANCREAS EXCEPT MALIGNANCY</t>
  </si>
  <si>
    <t>282-2</t>
  </si>
  <si>
    <t>282-3</t>
  </si>
  <si>
    <t>282-4</t>
  </si>
  <si>
    <t>283-1</t>
  </si>
  <si>
    <t>OTHER DISORDERS OF THE LIVER</t>
  </si>
  <si>
    <t>283-2</t>
  </si>
  <si>
    <t>283-3</t>
  </si>
  <si>
    <t>283-4</t>
  </si>
  <si>
    <t>284-1</t>
  </si>
  <si>
    <t>284-2</t>
  </si>
  <si>
    <t>284-3</t>
  </si>
  <si>
    <t>284-4</t>
  </si>
  <si>
    <t>303-1</t>
  </si>
  <si>
    <t>303-2</t>
  </si>
  <si>
    <t>303-3</t>
  </si>
  <si>
    <t>303-4</t>
  </si>
  <si>
    <t>304-1</t>
  </si>
  <si>
    <t>304-2</t>
  </si>
  <si>
    <t>304-3</t>
  </si>
  <si>
    <t>304-4</t>
  </si>
  <si>
    <t>305-1</t>
  </si>
  <si>
    <t>AMPUTATION OF LOWER LIMB EXCEPT TOES</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</si>
  <si>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</si>
  <si>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</si>
  <si>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</si>
  <si>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</si>
  <si>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</si>
  <si>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</si>
  <si>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</si>
  <si>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</si>
  <si>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</si>
  <si>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</si>
  <si>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</si>
  <si>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</si>
  <si>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</si>
  <si>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</si>
  <si>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</si>
  <si>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</si>
  <si>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</si>
  <si>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</si>
  <si>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</si>
  <si>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</si>
  <si>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</si>
  <si>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</si>
  <si>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</si>
  <si>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</si>
  <si>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</si>
  <si>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</si>
  <si>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</si>
  <si>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</si>
  <si>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</si>
  <si>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</si>
  <si>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</si>
  <si>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</si>
  <si>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</si>
  <si>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</si>
  <si>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</si>
  <si>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</si>
  <si>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</si>
  <si>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</si>
  <si>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</si>
  <si>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</si>
  <si>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</si>
  <si>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</si>
  <si>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</si>
  <si>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</si>
  <si>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</si>
  <si>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</si>
  <si>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</si>
  <si>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</si>
  <si>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</si>
  <si>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</si>
  <si>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</si>
  <si>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340-1</t>
  </si>
  <si>
    <t>FRACTURE OF FEMUR</t>
  </si>
  <si>
    <t>340-2</t>
  </si>
  <si>
    <t>340-3</t>
  </si>
  <si>
    <t>340-4</t>
  </si>
  <si>
    <t>341-1</t>
  </si>
  <si>
    <t>FRACTURE OF PELVIS OR DISLOCATION OF HIP</t>
  </si>
  <si>
    <t>341-2</t>
  </si>
  <si>
    <t>341-3</t>
  </si>
  <si>
    <t>341-4</t>
  </si>
  <si>
    <t>342-1</t>
  </si>
  <si>
    <t>342-2</t>
  </si>
  <si>
    <t>342-3</t>
  </si>
  <si>
    <t>342-4</t>
  </si>
  <si>
    <t>343-1</t>
  </si>
  <si>
    <t>343-2</t>
  </si>
  <si>
    <t>343-3</t>
  </si>
  <si>
    <t>343-4</t>
  </si>
  <si>
    <t>344-1</t>
  </si>
  <si>
    <t>344-2</t>
  </si>
  <si>
    <t>344-3</t>
  </si>
  <si>
    <t>344-4</t>
  </si>
  <si>
    <t>346-1</t>
  </si>
  <si>
    <t>CONNECTIVE TISSUE DISORDERS</t>
  </si>
  <si>
    <t>346-2</t>
  </si>
  <si>
    <t>346-3</t>
  </si>
  <si>
    <t>346-4</t>
  </si>
  <si>
    <t>347-1</t>
  </si>
  <si>
    <t>347-2</t>
  </si>
  <si>
    <t>347-3</t>
  </si>
  <si>
    <t>347-4</t>
  </si>
  <si>
    <t>349-1</t>
  </si>
  <si>
    <t>349-2</t>
  </si>
  <si>
    <t>349-3</t>
  </si>
  <si>
    <t>349-4</t>
  </si>
  <si>
    <t>351-1</t>
  </si>
  <si>
    <t>351-2</t>
  </si>
  <si>
    <t>351-3</t>
  </si>
  <si>
    <t>351-4</t>
  </si>
  <si>
    <t>361-1</t>
  </si>
  <si>
    <t>361-2</t>
  </si>
  <si>
    <t>361-3</t>
  </si>
  <si>
    <t>361-4</t>
  </si>
  <si>
    <t>362-1</t>
  </si>
  <si>
    <t>MASTECTOMY PROCEDURES</t>
  </si>
  <si>
    <t>362-2</t>
  </si>
  <si>
    <t>362-3</t>
  </si>
  <si>
    <t>362-4</t>
  </si>
  <si>
    <t>363-1</t>
  </si>
  <si>
    <t>BREAST PROCEDURES EXCEPT MASTECTOMY</t>
  </si>
  <si>
    <t>363-2</t>
  </si>
  <si>
    <t>363-3</t>
  </si>
  <si>
    <t>363-4</t>
  </si>
  <si>
    <t>364-1</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</si>
  <si>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</si>
  <si>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</si>
  <si>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</si>
  <si>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</si>
  <si>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</si>
  <si>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</si>
  <si>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</si>
  <si>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</si>
  <si>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</si>
  <si>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</si>
  <si>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</si>
  <si>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</si>
  <si>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</si>
  <si>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</si>
  <si>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</si>
  <si>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</si>
  <si>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</si>
  <si>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</si>
  <si>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</si>
  <si>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383-2</t>
  </si>
  <si>
    <t>383-3</t>
  </si>
  <si>
    <t>383-4</t>
  </si>
  <si>
    <t>384-1</t>
  </si>
  <si>
    <t>384-2</t>
  </si>
  <si>
    <t>384-3</t>
  </si>
  <si>
    <t>384-4</t>
  </si>
  <si>
    <t>385-1</t>
  </si>
  <si>
    <t>385-2</t>
  </si>
  <si>
    <t>385-3</t>
  </si>
  <si>
    <t>385-4</t>
  </si>
  <si>
    <t>401-1</t>
  </si>
  <si>
    <t>ADRENAL PROCEDURES</t>
  </si>
  <si>
    <t>401-2</t>
  </si>
  <si>
    <t>401-3</t>
  </si>
  <si>
    <t>401-4</t>
  </si>
  <si>
    <t>403-1</t>
  </si>
  <si>
    <t>PROCEDURES FOR OBESITY</t>
  </si>
  <si>
    <t>403-2</t>
  </si>
  <si>
    <t>403-3</t>
  </si>
  <si>
    <t>403-4</t>
  </si>
  <si>
    <t>404-1</t>
  </si>
  <si>
    <t>404-2</t>
  </si>
  <si>
    <t>404-3</t>
  </si>
  <si>
    <t>404-4</t>
  </si>
  <si>
    <t>405-1</t>
  </si>
  <si>
    <t>405-2</t>
  </si>
  <si>
    <t>405-3</t>
  </si>
  <si>
    <t>405-4</t>
  </si>
  <si>
    <t>420-1</t>
  </si>
  <si>
    <t>DIABETES</t>
  </si>
  <si>
    <t>420-2</t>
  </si>
  <si>
    <t>420-3</t>
  </si>
  <si>
    <t>420-4</t>
  </si>
  <si>
    <t>421-1</t>
  </si>
  <si>
    <t>421-2</t>
  </si>
  <si>
    <t>421-3</t>
  </si>
  <si>
    <t>421-4</t>
  </si>
  <si>
    <t>422-1</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</si>
  <si>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</si>
  <si>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</si>
  <si>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</si>
  <si>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</si>
  <si>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</si>
  <si>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</si>
  <si>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</si>
  <si>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</si>
  <si>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</si>
  <si>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</si>
  <si>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</si>
  <si>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</si>
  <si>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</si>
  <si>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</si>
  <si>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</si>
  <si>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</si>
  <si>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</si>
  <si>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</si>
  <si>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</si>
  <si>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</si>
  <si>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</si>
  <si>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</si>
  <si>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</si>
  <si>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</si>
  <si>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</si>
  <si>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</si>
  <si>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</si>
  <si>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</si>
  <si>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</si>
  <si>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</si>
  <si>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</si>
  <si>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</si>
  <si>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</si>
  <si>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</si>
  <si>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</si>
  <si>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</si>
  <si>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</si>
  <si>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</si>
  <si>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</si>
  <si>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442-2</t>
  </si>
  <si>
    <t>442-3</t>
  </si>
  <si>
    <t>442-4</t>
  </si>
  <si>
    <t>443-1</t>
  </si>
  <si>
    <t>443-2</t>
  </si>
  <si>
    <t>443-3</t>
  </si>
  <si>
    <t>443-4</t>
  </si>
  <si>
    <t>444-1</t>
  </si>
  <si>
    <t>444-2</t>
  </si>
  <si>
    <t>444-3</t>
  </si>
  <si>
    <t>444-4</t>
  </si>
  <si>
    <t>445-1</t>
  </si>
  <si>
    <t>OTHER BLADDER PROCEDURES</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</si>
  <si>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</si>
  <si>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</si>
  <si>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</si>
  <si>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</si>
  <si>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</si>
  <si>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</si>
  <si>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</si>
  <si>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</si>
  <si>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</si>
  <si>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</si>
  <si>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</si>
  <si>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</si>
  <si>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</si>
  <si>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</si>
  <si>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</si>
  <si>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</si>
  <si>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</si>
  <si>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</si>
  <si>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</si>
  <si>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</si>
  <si>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</si>
  <si>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</si>
  <si>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</si>
  <si>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</si>
  <si>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</si>
  <si>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</si>
  <si>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</si>
  <si>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</si>
  <si>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</si>
  <si>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</si>
  <si>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</si>
  <si>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</si>
  <si>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</si>
  <si>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</si>
  <si>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</si>
  <si>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</si>
  <si>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</si>
  <si>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</si>
  <si>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</si>
  <si>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</si>
  <si>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</si>
  <si>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</si>
  <si>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</si>
  <si>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</si>
  <si>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</si>
  <si>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</si>
  <si>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</si>
  <si>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</si>
  <si>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</si>
  <si>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</si>
  <si>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</si>
  <si>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</si>
  <si>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</si>
  <si>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</si>
  <si>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</si>
  <si>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</si>
  <si>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483-2</t>
  </si>
  <si>
    <t>483-3</t>
  </si>
  <si>
    <t>483-4</t>
  </si>
  <si>
    <t>484-1</t>
  </si>
  <si>
    <t>484-2</t>
  </si>
  <si>
    <t>484-3</t>
  </si>
  <si>
    <t>484-4</t>
  </si>
  <si>
    <t>500-1</t>
  </si>
  <si>
    <t>MALIGNANCY, MALE REPRODUCTIVE SYSTEM</t>
  </si>
  <si>
    <t>500-2</t>
  </si>
  <si>
    <t>500-3</t>
  </si>
  <si>
    <t>500-4</t>
  </si>
  <si>
    <t>501-1</t>
  </si>
  <si>
    <t>MALE REPRODUCTIVE SYSTEM DIAGNOSES EXCEPT MALIGNANCY</t>
  </si>
  <si>
    <t>501-2</t>
  </si>
  <si>
    <t>501-3</t>
  </si>
  <si>
    <t>501-4</t>
  </si>
  <si>
    <t>510-1</t>
  </si>
  <si>
    <t>510-2</t>
  </si>
  <si>
    <t>510-3</t>
  </si>
  <si>
    <t>510-4</t>
  </si>
  <si>
    <t>511-1</t>
  </si>
  <si>
    <t>511-2</t>
  </si>
  <si>
    <t>511-3</t>
  </si>
  <si>
    <t>511-4</t>
  </si>
  <si>
    <t>512-1</t>
  </si>
  <si>
    <t>512-2</t>
  </si>
  <si>
    <t>512-3</t>
  </si>
  <si>
    <t>512-4</t>
  </si>
  <si>
    <t>513-1</t>
  </si>
  <si>
    <t>513-2</t>
  </si>
  <si>
    <t>513-3</t>
  </si>
  <si>
    <t>513-4</t>
  </si>
  <si>
    <t>514-1</t>
  </si>
  <si>
    <t>FEMALE REPRODUCTIVE SYSTEM RECONSTRUCTIVE PROCEDURES</t>
  </si>
  <si>
    <t>514-2</t>
  </si>
  <si>
    <t>514-3</t>
  </si>
  <si>
    <t>514-4</t>
  </si>
  <si>
    <t>517-1</t>
  </si>
  <si>
    <t>517-2</t>
  </si>
  <si>
    <t>517-3</t>
  </si>
  <si>
    <t>517-4</t>
  </si>
  <si>
    <t>518-1</t>
  </si>
  <si>
    <t>518-2</t>
  </si>
  <si>
    <t>518-3</t>
  </si>
  <si>
    <t>518-4</t>
  </si>
  <si>
    <t>519-1</t>
  </si>
  <si>
    <t>519-2</t>
  </si>
  <si>
    <t>519-3</t>
  </si>
  <si>
    <t>519-4</t>
  </si>
  <si>
    <t>530-1</t>
  </si>
  <si>
    <t>FEMALE REPRODUCTIVE SYSTEM MALIGNANCY</t>
  </si>
  <si>
    <t>530-2</t>
  </si>
  <si>
    <t>530-3</t>
  </si>
  <si>
    <t>530-4</t>
  </si>
  <si>
    <t>531-1</t>
  </si>
  <si>
    <t>FEMALE REPRODUCTIVE SYSTEM INFECTIONS</t>
  </si>
  <si>
    <t>531-2</t>
  </si>
  <si>
    <t>531-3</t>
  </si>
  <si>
    <t>531-4</t>
  </si>
  <si>
    <t>532-1</t>
  </si>
  <si>
    <t>532-2</t>
  </si>
  <si>
    <t>532-3</t>
  </si>
  <si>
    <t>532-4</t>
  </si>
  <si>
    <t>540-1</t>
  </si>
  <si>
    <t>Perinatal</t>
  </si>
  <si>
    <t>540-2</t>
  </si>
  <si>
    <t>540-3</t>
  </si>
  <si>
    <t>540-4</t>
  </si>
  <si>
    <t>541-1</t>
  </si>
  <si>
    <t>541-2</t>
  </si>
  <si>
    <t>541-3</t>
  </si>
  <si>
    <t>541-4</t>
  </si>
  <si>
    <t>542-1</t>
  </si>
  <si>
    <t>542-2</t>
  </si>
  <si>
    <t>542-3</t>
  </si>
  <si>
    <t>542-4</t>
  </si>
  <si>
    <t>560-1</t>
  </si>
  <si>
    <t>VAGINAL DELIVERY</t>
  </si>
  <si>
    <t>560-2</t>
  </si>
  <si>
    <t>560-3</t>
  </si>
  <si>
    <t>560-4</t>
  </si>
  <si>
    <t>561-1</t>
  </si>
  <si>
    <t>561-2</t>
  </si>
  <si>
    <t>561-3</t>
  </si>
  <si>
    <t>561-4</t>
  </si>
  <si>
    <t>564-1</t>
  </si>
  <si>
    <t>564-2</t>
  </si>
  <si>
    <t>564-3</t>
  </si>
  <si>
    <t>564-4</t>
  </si>
  <si>
    <t>566-1</t>
  </si>
  <si>
    <t>566-2</t>
  </si>
  <si>
    <t>566-3</t>
  </si>
  <si>
    <t>566-4</t>
  </si>
  <si>
    <t>580-1</t>
  </si>
  <si>
    <t>580-2</t>
  </si>
  <si>
    <t>580-3</t>
  </si>
  <si>
    <t>580-4</t>
  </si>
  <si>
    <t>581-1</t>
  </si>
  <si>
    <t>NEONATE, TRANSFERRED &lt; 5 DAYS OLD, BORN HERE</t>
  </si>
  <si>
    <t>581-2</t>
  </si>
  <si>
    <t>581-3</t>
  </si>
  <si>
    <t>581-4</t>
  </si>
  <si>
    <t>583-1</t>
  </si>
  <si>
    <t>583-2</t>
  </si>
  <si>
    <t>583-3</t>
  </si>
  <si>
    <t>583-4</t>
  </si>
  <si>
    <t>588-1</t>
  </si>
  <si>
    <t>588-2</t>
  </si>
  <si>
    <t>588-3</t>
  </si>
  <si>
    <t>588-4</t>
  </si>
  <si>
    <t>589-1</t>
  </si>
  <si>
    <t>589-3</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</si>
  <si>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</si>
  <si>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</si>
  <si>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</si>
  <si>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</si>
  <si>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</si>
  <si>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</si>
  <si>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</si>
  <si>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</si>
  <si>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</si>
  <si>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</si>
  <si>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</si>
  <si>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</si>
  <si>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</si>
  <si>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</si>
  <si>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</si>
  <si>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</si>
  <si>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</si>
  <si>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</si>
  <si>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</si>
  <si>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</si>
  <si>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</si>
  <si>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</si>
  <si>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</si>
  <si>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</si>
  <si>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</si>
  <si>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</si>
  <si>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</si>
  <si>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</si>
  <si>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</si>
  <si>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</si>
  <si>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</si>
  <si>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</si>
  <si>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</si>
  <si>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</si>
  <si>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</si>
  <si>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</si>
  <si>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</si>
  <si>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</si>
  <si>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</si>
  <si>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</si>
  <si>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</si>
  <si>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</si>
  <si>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</si>
  <si>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</si>
  <si>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</si>
  <si>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</si>
  <si>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</si>
  <si>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</si>
  <si>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</si>
  <si>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</si>
  <si>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</si>
  <si>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</si>
  <si>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</si>
  <si>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</si>
  <si>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</si>
  <si>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</si>
  <si>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</si>
  <si>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</si>
  <si>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</si>
  <si>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</si>
  <si>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</si>
  <si>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</si>
  <si>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</si>
  <si>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</si>
  <si>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</si>
  <si>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</si>
  <si>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</si>
  <si>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</si>
  <si>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</si>
  <si>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</si>
  <si>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</si>
  <si>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</si>
  <si>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</si>
  <si>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</si>
  <si>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</si>
  <si>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</si>
  <si>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</si>
  <si>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</si>
  <si>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</si>
  <si>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</si>
  <si>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</si>
  <si>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</si>
  <si>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</si>
  <si>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</si>
  <si>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</si>
  <si>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</si>
  <si>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</si>
  <si>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</si>
  <si>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</si>
  <si>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</si>
  <si>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</si>
  <si>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</si>
  <si>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</si>
  <si>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SPLENECTOMY</t>
  </si>
  <si>
    <t>650-2</t>
  </si>
  <si>
    <t>650-3</t>
  </si>
  <si>
    <t>650-4</t>
  </si>
  <si>
    <t>651-1</t>
  </si>
  <si>
    <t>651-2</t>
  </si>
  <si>
    <t>651-3</t>
  </si>
  <si>
    <t>651-4</t>
  </si>
  <si>
    <t>660-1</t>
  </si>
  <si>
    <t>660-2</t>
  </si>
  <si>
    <t>660-3</t>
  </si>
  <si>
    <t>660-4</t>
  </si>
  <si>
    <t>661-1</t>
  </si>
  <si>
    <t>661-2</t>
  </si>
  <si>
    <t>661-3</t>
  </si>
  <si>
    <t>661-4</t>
  </si>
  <si>
    <t>662-1</t>
  </si>
  <si>
    <t>SICKLE CELL ANEMIA CRISIS</t>
  </si>
  <si>
    <t>662-2</t>
  </si>
  <si>
    <t>662-3</t>
  </si>
  <si>
    <t>662-4</t>
  </si>
  <si>
    <t>663-1</t>
  </si>
  <si>
    <t>663-2</t>
  </si>
  <si>
    <t>663-3</t>
  </si>
  <si>
    <t>663-4</t>
  </si>
  <si>
    <t>680-1</t>
  </si>
  <si>
    <t>680-2</t>
  </si>
  <si>
    <t>680-3</t>
  </si>
  <si>
    <t>680-4</t>
  </si>
  <si>
    <t>681-1</t>
  </si>
  <si>
    <t>681-2</t>
  </si>
  <si>
    <t>681-3</t>
  </si>
  <si>
    <t>681-4</t>
  </si>
  <si>
    <t>690-1</t>
  </si>
  <si>
    <t>ACUTE LEUKEMIA</t>
  </si>
  <si>
    <t>690-2</t>
  </si>
  <si>
    <t>690-3</t>
  </si>
  <si>
    <t>690-4</t>
  </si>
  <si>
    <t>691-1</t>
  </si>
  <si>
    <t>691-2</t>
  </si>
  <si>
    <t>691-3</t>
  </si>
  <si>
    <t>691-4</t>
  </si>
  <si>
    <t>692-1</t>
  </si>
  <si>
    <t>RADIOTHERAPY</t>
  </si>
  <si>
    <t>692-2</t>
  </si>
  <si>
    <t>692-3</t>
  </si>
  <si>
    <t>692-4</t>
  </si>
  <si>
    <t>694-1</t>
  </si>
  <si>
    <t>694-2</t>
  </si>
  <si>
    <t>694-3</t>
  </si>
  <si>
    <t>694-4</t>
  </si>
  <si>
    <t>695-1</t>
  </si>
  <si>
    <t>CHEMOTHERAPY FOR ACUTE LEUKEMIA</t>
  </si>
  <si>
    <t>695-2</t>
  </si>
  <si>
    <t>695-3</t>
  </si>
  <si>
    <t>695-4</t>
  </si>
  <si>
    <t>696-1</t>
  </si>
  <si>
    <t>OTHER CHEMOTHERAPY</t>
  </si>
  <si>
    <t>696-2</t>
  </si>
  <si>
    <t>696-3</t>
  </si>
  <si>
    <t>696-4</t>
  </si>
  <si>
    <t>710-1</t>
  </si>
  <si>
    <t>710-2</t>
  </si>
  <si>
    <t>710-3</t>
  </si>
  <si>
    <t>710-4</t>
  </si>
  <si>
    <t>711-1</t>
  </si>
  <si>
    <t>711-2</t>
  </si>
  <si>
    <t>711-3</t>
  </si>
  <si>
    <t>711-4</t>
  </si>
  <si>
    <t>720-1</t>
  </si>
  <si>
    <t>720-2</t>
  </si>
  <si>
    <t>720-3</t>
  </si>
  <si>
    <t>720-4</t>
  </si>
  <si>
    <t>721-1</t>
  </si>
  <si>
    <t>POST-OPERATIVE, POST-TRAUMATIC, OTHER DEVICE INFECTIONS</t>
  </si>
  <si>
    <t>721-2</t>
  </si>
  <si>
    <t>721-3</t>
  </si>
  <si>
    <t>721-4</t>
  </si>
  <si>
    <t>722-1</t>
  </si>
  <si>
    <t>722-2</t>
  </si>
  <si>
    <t>722-3</t>
  </si>
  <si>
    <t>722-4</t>
  </si>
  <si>
    <t>723-1</t>
  </si>
  <si>
    <t>VIRAL ILLNESS</t>
  </si>
  <si>
    <t>723-2</t>
  </si>
  <si>
    <t>723-3</t>
  </si>
  <si>
    <t>723-4</t>
  </si>
  <si>
    <t>724-1</t>
  </si>
  <si>
    <t>724-2</t>
  </si>
  <si>
    <t>724-3</t>
  </si>
  <si>
    <t>724-4</t>
  </si>
  <si>
    <t>740-1</t>
  </si>
  <si>
    <t>Psychiatric</t>
  </si>
  <si>
    <t>740-2</t>
  </si>
  <si>
    <t>740-3</t>
  </si>
  <si>
    <t>740-4</t>
  </si>
  <si>
    <t>750-1</t>
  </si>
  <si>
    <t>SCHIZOPHRENIA</t>
  </si>
  <si>
    <t>750-2</t>
  </si>
  <si>
    <t>750-3</t>
  </si>
  <si>
    <t>750-4</t>
  </si>
  <si>
    <t>751-1</t>
  </si>
  <si>
    <t>751-2</t>
  </si>
  <si>
    <t>751-3</t>
  </si>
  <si>
    <t>751-4</t>
  </si>
  <si>
    <t>752-1</t>
  </si>
  <si>
    <t>752-2</t>
  </si>
  <si>
    <t>752-3</t>
  </si>
  <si>
    <t>752-4</t>
  </si>
  <si>
    <t>753-1</t>
  </si>
  <si>
    <t>BIPOLAR DISORDERS</t>
  </si>
  <si>
    <t>753-2</t>
  </si>
  <si>
    <t>753-3</t>
  </si>
  <si>
    <t>753-4</t>
  </si>
  <si>
    <t>754-1</t>
  </si>
  <si>
    <t>DEPRESSION EXCEPT MAJOR DEPRESSIVE DISORDER</t>
  </si>
  <si>
    <t>754-2</t>
  </si>
  <si>
    <t>754-3</t>
  </si>
  <si>
    <t>754-4</t>
  </si>
  <si>
    <t>755-1</t>
  </si>
  <si>
    <t>755-2</t>
  </si>
  <si>
    <t>755-3</t>
  </si>
  <si>
    <t>755-4</t>
  </si>
  <si>
    <t>756-1</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</si>
  <si>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</si>
  <si>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</si>
  <si>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</si>
  <si>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</si>
  <si>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</si>
  <si>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</si>
  <si>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</si>
  <si>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</si>
  <si>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</si>
  <si>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</si>
  <si>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</si>
  <si>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</si>
  <si>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</si>
  <si>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</si>
  <si>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</si>
  <si>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</si>
  <si>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</si>
  <si>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</si>
  <si>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</si>
  <si>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</si>
  <si>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</si>
  <si>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</si>
  <si>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</si>
  <si>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</si>
  <si>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</si>
  <si>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</si>
  <si>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</si>
  <si>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</si>
  <si>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</si>
  <si>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</si>
  <si>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</si>
  <si>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</si>
  <si>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</si>
  <si>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</si>
  <si>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</si>
  <si>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</si>
  <si>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</si>
  <si>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</si>
  <si>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</si>
  <si>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</si>
  <si>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</si>
  <si>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</si>
  <si>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</si>
  <si>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</si>
  <si>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</si>
  <si>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</si>
  <si>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</si>
  <si>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</si>
  <si>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</si>
  <si>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</si>
  <si>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</si>
  <si>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</si>
  <si>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</si>
  <si>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</si>
  <si>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</si>
  <si>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</si>
  <si>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</si>
  <si>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</si>
  <si>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</si>
  <si>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</si>
  <si>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</si>
  <si>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</si>
  <si>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</si>
  <si>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</si>
  <si>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</si>
  <si>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</si>
  <si>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</si>
  <si>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</si>
  <si>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</si>
  <si>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</si>
  <si>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</si>
  <si>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</si>
  <si>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</si>
  <si>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</si>
  <si>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</si>
  <si>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</si>
  <si>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</si>
  <si>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</si>
  <si>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</si>
  <si>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</si>
  <si>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815-2</t>
  </si>
  <si>
    <t>815-3</t>
  </si>
  <si>
    <t>815-4</t>
  </si>
  <si>
    <t>816-1</t>
  </si>
  <si>
    <t>TOXIC EFFECTS OF NON-MEDICINAL SUBSTANCES</t>
  </si>
  <si>
    <t>816-2</t>
  </si>
  <si>
    <t>816-3</t>
  </si>
  <si>
    <t>816-4</t>
  </si>
  <si>
    <t>817-1</t>
  </si>
  <si>
    <t>817-2</t>
  </si>
  <si>
    <t>817-3</t>
  </si>
  <si>
    <t>817-4</t>
  </si>
  <si>
    <t>841-1</t>
  </si>
  <si>
    <t>Burn</t>
  </si>
  <si>
    <t>841-2</t>
  </si>
  <si>
    <t>841-3</t>
  </si>
  <si>
    <t>841-4</t>
  </si>
  <si>
    <t>842-1</t>
  </si>
  <si>
    <t>842-2</t>
  </si>
  <si>
    <t>842-3</t>
  </si>
  <si>
    <t>842-4</t>
  </si>
  <si>
    <t>843-1</t>
  </si>
  <si>
    <t>843-2</t>
  </si>
  <si>
    <t>843-3</t>
  </si>
  <si>
    <t>843-4</t>
  </si>
  <si>
    <t>844-1</t>
  </si>
  <si>
    <t>844-2</t>
  </si>
  <si>
    <t>844-3</t>
  </si>
  <si>
    <t>844-4</t>
  </si>
  <si>
    <t>850-1</t>
  </si>
  <si>
    <t>850-2</t>
  </si>
  <si>
    <t>850-3</t>
  </si>
  <si>
    <t>850-4</t>
  </si>
  <si>
    <t>860-1</t>
  </si>
  <si>
    <t>REHABILITATION</t>
  </si>
  <si>
    <t>Rehabilitation</t>
  </si>
  <si>
    <t>860-2</t>
  </si>
  <si>
    <t>860-3</t>
  </si>
  <si>
    <t>860-4</t>
  </si>
  <si>
    <t>861-1</t>
  </si>
  <si>
    <t>861-2</t>
  </si>
  <si>
    <t>861-3</t>
  </si>
  <si>
    <t>861-4</t>
  </si>
  <si>
    <t>862-1</t>
  </si>
  <si>
    <t>862-2</t>
  </si>
  <si>
    <t>862-3</t>
  </si>
  <si>
    <t>862-4</t>
  </si>
  <si>
    <t>863-1</t>
  </si>
  <si>
    <t>NEONATAL AFTERCARE</t>
  </si>
  <si>
    <t>863-2</t>
  </si>
  <si>
    <t>863-3</t>
  </si>
  <si>
    <t>863-4</t>
  </si>
  <si>
    <t>890-1</t>
  </si>
  <si>
    <t>890-2</t>
  </si>
  <si>
    <t>890-3</t>
  </si>
  <si>
    <t>890-4</t>
  </si>
  <si>
    <t>892-1</t>
  </si>
  <si>
    <t>892-2</t>
  </si>
  <si>
    <t>892-3</t>
  </si>
  <si>
    <t>892-4</t>
  </si>
  <si>
    <t>893-1</t>
  </si>
  <si>
    <t>893-2</t>
  </si>
  <si>
    <t>893-3</t>
  </si>
  <si>
    <t>893-4</t>
  </si>
  <si>
    <t>894-1</t>
  </si>
  <si>
    <t>894-2</t>
  </si>
  <si>
    <t>894-3</t>
  </si>
  <si>
    <t>894-4</t>
  </si>
  <si>
    <t>910-1</t>
  </si>
  <si>
    <t>CRANIOTOMY FOR MULTIPLE SIGNIFICANT TRAUMA</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</si>
  <si>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</si>
  <si>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</si>
  <si>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</si>
  <si>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</si>
  <si>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</si>
  <si>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</si>
  <si>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</si>
  <si>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</si>
  <si>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</si>
  <si>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</si>
  <si>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</si>
  <si>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</si>
  <si>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</si>
  <si>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</si>
  <si>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</si>
  <si>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</si>
  <si>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</si>
  <si>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</si>
  <si>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</si>
  <si>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</si>
  <si>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</si>
  <si>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</si>
  <si>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</si>
  <si>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</si>
  <si>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</si>
  <si>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</si>
  <si>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</si>
  <si>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E11- Medicare ID substring</t>
  </si>
  <si>
    <t>E26- Hospital Type</t>
  </si>
  <si>
    <t>00</t>
  </si>
  <si>
    <t>Acute Care</t>
  </si>
  <si>
    <t>02</t>
  </si>
  <si>
    <t>03</t>
  </si>
  <si>
    <t>04</t>
  </si>
  <si>
    <t>05</t>
  </si>
  <si>
    <t>06</t>
  </si>
  <si>
    <t>07</t>
  </si>
  <si>
    <t>08</t>
  </si>
  <si>
    <t>09</t>
  </si>
  <si>
    <t>13</t>
  </si>
  <si>
    <t>20</t>
  </si>
  <si>
    <t>Long Term Acute Care</t>
  </si>
  <si>
    <t>30</t>
  </si>
  <si>
    <t>Rehab</t>
  </si>
  <si>
    <t>33</t>
  </si>
  <si>
    <t>40</t>
  </si>
  <si>
    <t>E12 -Taxonomy Codes</t>
  </si>
  <si>
    <t>E14 - Category of Service Code</t>
  </si>
  <si>
    <t>284300000X (Special Hospital)</t>
  </si>
  <si>
    <t>020</t>
  </si>
  <si>
    <t>286500000X (Military Hospital)</t>
  </si>
  <si>
    <t>2865C1500X (Military Hospital Community Health)</t>
  </si>
  <si>
    <t>2865M2000X (Military Hospital Medical Center)</t>
  </si>
  <si>
    <t>281P00000X (Chronic Disease Hospital)</t>
  </si>
  <si>
    <t>281PC2000X (Chronic Disease Hospital, Children)</t>
  </si>
  <si>
    <t>282NC0060X (General Acute Care, CAH)</t>
  </si>
  <si>
    <t>282NC2000X (General Acute Care, Children)</t>
  </si>
  <si>
    <t>282NR1301X (General Acute Care, Rural)</t>
  </si>
  <si>
    <t>282NW0100X (General Acute Care, Women)</t>
  </si>
  <si>
    <t>273R00000X (Psychiatric Unit)</t>
  </si>
  <si>
    <t>021</t>
  </si>
  <si>
    <t>283Q00000X (Psychiatric Hospital)</t>
  </si>
  <si>
    <t>273Y00000X (Rehab Unit)</t>
  </si>
  <si>
    <t>022</t>
  </si>
  <si>
    <t>283X00000X (Rehab Hospital)</t>
  </si>
  <si>
    <t>283XC2000X (Rehab Hospital Children)</t>
  </si>
  <si>
    <t>283E00000X (Long Term Care Hospital)</t>
  </si>
  <si>
    <t>E30-Payment Method</t>
  </si>
  <si>
    <t>DRG</t>
  </si>
  <si>
    <t>Per Diem</t>
  </si>
  <si>
    <t>LTC</t>
  </si>
  <si>
    <t>OOS</t>
  </si>
  <si>
    <t>E9- Discharge Codes</t>
  </si>
  <si>
    <t>43</t>
  </si>
  <si>
    <t>50</t>
  </si>
  <si>
    <t>51</t>
  </si>
  <si>
    <t>61</t>
  </si>
  <si>
    <t>62</t>
  </si>
  <si>
    <t>63</t>
  </si>
  <si>
    <t>64</t>
  </si>
  <si>
    <t>65</t>
  </si>
  <si>
    <t>66</t>
  </si>
  <si>
    <t>82</t>
  </si>
  <si>
    <t>85</t>
  </si>
  <si>
    <t>94</t>
  </si>
  <si>
    <t>OldID</t>
  </si>
  <si>
    <t>Hospital Name</t>
  </si>
  <si>
    <t>ProviderID</t>
  </si>
  <si>
    <t>COS</t>
  </si>
  <si>
    <t>COS_Type</t>
  </si>
  <si>
    <t>Parent ID</t>
  </si>
  <si>
    <t>IL + 4 OOS</t>
  </si>
  <si>
    <t xml:space="preserve">Provider Type </t>
  </si>
  <si>
    <t>IP Acute Methodology</t>
  </si>
  <si>
    <t>Medicare Number</t>
  </si>
  <si>
    <t>Base Rate</t>
  </si>
  <si>
    <t>Labor Portion</t>
  </si>
  <si>
    <t>Wage Index</t>
  </si>
  <si>
    <t>Edu Add On Pct</t>
  </si>
  <si>
    <t>Computed Rate</t>
  </si>
  <si>
    <t>Oper CCR</t>
  </si>
  <si>
    <t>Cap CCR</t>
  </si>
  <si>
    <t>Trauma Lvl</t>
  </si>
  <si>
    <t>Perinatal Lvl</t>
  </si>
  <si>
    <t>Hi Vol Ind</t>
  </si>
  <si>
    <t>J H STROGER HOSPITAL OF COOK COUNTY</t>
  </si>
  <si>
    <t>IP Acute</t>
  </si>
  <si>
    <t>1</t>
  </si>
  <si>
    <t>ACH</t>
  </si>
  <si>
    <t>140124</t>
  </si>
  <si>
    <t>III</t>
  </si>
  <si>
    <t>N/A</t>
  </si>
  <si>
    <t>NO</t>
  </si>
  <si>
    <t>IP Rehab</t>
  </si>
  <si>
    <t>OP Acute</t>
  </si>
  <si>
    <t>ASTC</t>
  </si>
  <si>
    <t>46</t>
  </si>
  <si>
    <t>ASC</t>
  </si>
  <si>
    <t>0</t>
  </si>
  <si>
    <t>GENESIS MEDICAL CENTER ALEDO</t>
  </si>
  <si>
    <t>1001</t>
  </si>
  <si>
    <t>CAH</t>
  </si>
  <si>
    <t>141304</t>
  </si>
  <si>
    <t>ALTON MEMORIAL HOSPITAL</t>
  </si>
  <si>
    <t>1002</t>
  </si>
  <si>
    <t>140002</t>
  </si>
  <si>
    <t>II</t>
  </si>
  <si>
    <t>IP Psych</t>
  </si>
  <si>
    <t>OP Psych</t>
  </si>
  <si>
    <t>OSF ST ANTHONYS HEALTH CENTER-ALTON</t>
  </si>
  <si>
    <t>1003</t>
  </si>
  <si>
    <t>140052</t>
  </si>
  <si>
    <t>OP ESRD</t>
  </si>
  <si>
    <t>UNION COUNTY HOSPITAL</t>
  </si>
  <si>
    <t>1006</t>
  </si>
  <si>
    <t>141342</t>
  </si>
  <si>
    <t>RUSH-COPLEY MEDICAL CENTER</t>
  </si>
  <si>
    <t>1007</t>
  </si>
  <si>
    <t>140029</t>
  </si>
  <si>
    <t>2</t>
  </si>
  <si>
    <t>OP Rehab</t>
  </si>
  <si>
    <t>NORTHWEST COMMUNITY HOSPITAL</t>
  </si>
  <si>
    <t>1011</t>
  </si>
  <si>
    <t>140252</t>
  </si>
  <si>
    <t>PRESENCE MERCY CENTER-AURORA</t>
  </si>
  <si>
    <t>1012</t>
  </si>
  <si>
    <t>140174</t>
  </si>
  <si>
    <t>YES</t>
  </si>
  <si>
    <t>HSHS ST ELIZABETH HOSPITAL BELLEVILLE</t>
  </si>
  <si>
    <t>2002</t>
  </si>
  <si>
    <t>140187</t>
  </si>
  <si>
    <t>ADVENTIST BOLILNGBROOK HOSPITAL</t>
  </si>
  <si>
    <t>2005</t>
  </si>
  <si>
    <t>140304</t>
  </si>
  <si>
    <t>MACNEAL HOSPITAL</t>
  </si>
  <si>
    <t>2006</t>
  </si>
  <si>
    <t>140054</t>
  </si>
  <si>
    <t>OSF ST JOSEPH MEDICAL CENTER BLOOMINGTON</t>
  </si>
  <si>
    <t>2008</t>
  </si>
  <si>
    <t>140162</t>
  </si>
  <si>
    <t>II+</t>
  </si>
  <si>
    <t>HSHS ST JOSEPHS HOSPITAL BREESE</t>
  </si>
  <si>
    <t>2010</t>
  </si>
  <si>
    <t>140145</t>
  </si>
  <si>
    <t>FRANKLIN HOSPITAL</t>
  </si>
  <si>
    <t>2014</t>
  </si>
  <si>
    <t>141321</t>
  </si>
  <si>
    <t>MEMORIAL HOSPITAL BELLEVILLE</t>
  </si>
  <si>
    <t>2015</t>
  </si>
  <si>
    <t>140185</t>
  </si>
  <si>
    <t>BELOIT HEALTH SYSTEM</t>
  </si>
  <si>
    <t>2016</t>
  </si>
  <si>
    <t>Other OOS</t>
  </si>
  <si>
    <t>520100</t>
  </si>
  <si>
    <t>GREAT RIVER MEDICAL CENTER</t>
  </si>
  <si>
    <t>2018</t>
  </si>
  <si>
    <t>160057</t>
  </si>
  <si>
    <t>BHC MEADOWS HOSPITAL</t>
  </si>
  <si>
    <t>2113</t>
  </si>
  <si>
    <t>Psychiatric FS</t>
  </si>
  <si>
    <t>154041</t>
  </si>
  <si>
    <t>GOOD SHEPHERD HOSPITAL</t>
  </si>
  <si>
    <t>2134</t>
  </si>
  <si>
    <t>140291</t>
  </si>
  <si>
    <t>GRAHAM HOSPITAL ASSOCIATION</t>
  </si>
  <si>
    <t>3002</t>
  </si>
  <si>
    <t>140001</t>
  </si>
  <si>
    <t>SOUTHEAST MISSOURI HOSPITAL</t>
  </si>
  <si>
    <t>3003</t>
  </si>
  <si>
    <t>260110</t>
  </si>
  <si>
    <t>ST FRANCIS MEDICAL CENTER</t>
  </si>
  <si>
    <t>3004</t>
  </si>
  <si>
    <t>260183</t>
  </si>
  <si>
    <t>MEMORIAL HOSPITAL CARBONDALE</t>
  </si>
  <si>
    <t>3005</t>
  </si>
  <si>
    <t>140164</t>
  </si>
  <si>
    <t>SINAI CHILDREN'S HOSPITAL</t>
  </si>
  <si>
    <t>3045</t>
  </si>
  <si>
    <t>140018</t>
  </si>
  <si>
    <t xml:space="preserve">CARLINVILLE AREA HOSPITAL  </t>
  </si>
  <si>
    <t>3007</t>
  </si>
  <si>
    <t>141347</t>
  </si>
  <si>
    <t>THOMAS H BOYD MEMORIAL HOSPITAL</t>
  </si>
  <si>
    <t>3009</t>
  </si>
  <si>
    <t>141300</t>
  </si>
  <si>
    <t>MEMORIAL HOSPITAL CARTHAGE</t>
  </si>
  <si>
    <t>3010</t>
  </si>
  <si>
    <t>141305</t>
  </si>
  <si>
    <t>SSM HEALTH ST MARYS HOSPITAL CENTRALIA</t>
  </si>
  <si>
    <t>3011</t>
  </si>
  <si>
    <t>140034</t>
  </si>
  <si>
    <t>THE PAVILION FOUNDATION</t>
  </si>
  <si>
    <t>3013</t>
  </si>
  <si>
    <t>144029</t>
  </si>
  <si>
    <t>KINDRED CHICAGO CENTRAL HOSPITAL</t>
  </si>
  <si>
    <t>3019</t>
  </si>
  <si>
    <t>LTAC</t>
  </si>
  <si>
    <t>142009</t>
  </si>
  <si>
    <t>METHODIST HOSPITAL OF CHICAGO</t>
  </si>
  <si>
    <t>3020</t>
  </si>
  <si>
    <t>140197</t>
  </si>
  <si>
    <t>GARFIELD PARK HOSPITAL</t>
  </si>
  <si>
    <t>3021</t>
  </si>
  <si>
    <t>144039</t>
  </si>
  <si>
    <t>SAINT ANTHONY CHILDRENS HOSPIT</t>
  </si>
  <si>
    <t>3075</t>
  </si>
  <si>
    <t>140095</t>
  </si>
  <si>
    <t>UNIVERSITY OF CHICAGO HOSPITAL</t>
  </si>
  <si>
    <t>3023</t>
  </si>
  <si>
    <t>140088</t>
  </si>
  <si>
    <t>LURIE CHILDRENS HOSPITAL</t>
  </si>
  <si>
    <t>3025</t>
  </si>
  <si>
    <t>Children's FS</t>
  </si>
  <si>
    <t>143300</t>
  </si>
  <si>
    <t>HOLY CROSS HOSPITAL</t>
  </si>
  <si>
    <t>3032</t>
  </si>
  <si>
    <t>140133</t>
  </si>
  <si>
    <t>LA RABIDA CHILDRENS HOSPITAL</t>
  </si>
  <si>
    <t>3036</t>
  </si>
  <si>
    <t>143301</t>
  </si>
  <si>
    <t>LORETTO HOSPITAL</t>
  </si>
  <si>
    <t>3038</t>
  </si>
  <si>
    <t>140083</t>
  </si>
  <si>
    <t>INSIGHT CHICAGO</t>
  </si>
  <si>
    <t>3042</t>
  </si>
  <si>
    <t>140158</t>
  </si>
  <si>
    <t>MT SINAI HOSPITAL MEDICAL CENTER CHICAGO</t>
  </si>
  <si>
    <t>NORWEGIAN AMERICAN HOSPITAL</t>
  </si>
  <si>
    <t>3046</t>
  </si>
  <si>
    <t>140206</t>
  </si>
  <si>
    <t>RUSH CHILDRENS SERVICES</t>
  </si>
  <si>
    <t>3048</t>
  </si>
  <si>
    <t>140119</t>
  </si>
  <si>
    <t>RUSH UNIVERSITY MEDICAL CENTER</t>
  </si>
  <si>
    <t>PROVIDENT HOSPITAL OF COOK COUNTY</t>
  </si>
  <si>
    <t>3049</t>
  </si>
  <si>
    <t>140300</t>
  </si>
  <si>
    <t>ST BERNARD HOSPITAL</t>
  </si>
  <si>
    <t>3050</t>
  </si>
  <si>
    <t>140103</t>
  </si>
  <si>
    <t>PRESENCE SAINT JOSEPH CHICAGO</t>
  </si>
  <si>
    <t>3052</t>
  </si>
  <si>
    <t>140224</t>
  </si>
  <si>
    <t>PRESENCE SAINTS MARY &amp; ELIZABETH MEDICAL CENTER</t>
  </si>
  <si>
    <t>3054</t>
  </si>
  <si>
    <t>140180</t>
  </si>
  <si>
    <t>TRINITY HOSPITAL</t>
  </si>
  <si>
    <t>3055</t>
  </si>
  <si>
    <t>140048</t>
  </si>
  <si>
    <t>SWEDISH COVENANT HOSPITAL</t>
  </si>
  <si>
    <t>3056</t>
  </si>
  <si>
    <t>140114</t>
  </si>
  <si>
    <t>WARNER HOSPITAL AND HEALTH SERVICES</t>
  </si>
  <si>
    <t>3062</t>
  </si>
  <si>
    <t>141303</t>
  </si>
  <si>
    <t>PRESENCE RESURRECTION MEDICAL CENTER</t>
  </si>
  <si>
    <t>3066</t>
  </si>
  <si>
    <t>140117</t>
  </si>
  <si>
    <t>PIPELINE WEISS MEMORIAL HOSPITAL</t>
  </si>
  <si>
    <t>3067</t>
  </si>
  <si>
    <t>140082</t>
  </si>
  <si>
    <t>SOUTH SHORE HOSPITAL CORP</t>
  </si>
  <si>
    <t>3068</t>
  </si>
  <si>
    <t>140181</t>
  </si>
  <si>
    <t>JACKSON PARK HOSPITAL FOUNDATION</t>
  </si>
  <si>
    <t>3071</t>
  </si>
  <si>
    <t>140177</t>
  </si>
  <si>
    <t>OSF LITTLE COMPANY OF MARY MED</t>
  </si>
  <si>
    <t>3072</t>
  </si>
  <si>
    <t>140179</t>
  </si>
  <si>
    <t>5009</t>
  </si>
  <si>
    <t>141309</t>
  </si>
  <si>
    <t>ADVOCATE ILLINOIS MASONIC MEDICAL CENTER</t>
  </si>
  <si>
    <t>3073</t>
  </si>
  <si>
    <t>140182</t>
  </si>
  <si>
    <t>ST ANTHONY HOSPITAL</t>
  </si>
  <si>
    <t>SCHWAB REHAB HOSPITAL</t>
  </si>
  <si>
    <t>3080</t>
  </si>
  <si>
    <t>Rehabilitation FS</t>
  </si>
  <si>
    <t>143025</t>
  </si>
  <si>
    <t>COMMUNITY FIRST MEDICAL CENTER</t>
  </si>
  <si>
    <t>3085</t>
  </si>
  <si>
    <t>140251</t>
  </si>
  <si>
    <t>MEMORIAL HOSPITAL</t>
  </si>
  <si>
    <t>3091</t>
  </si>
  <si>
    <t>141338</t>
  </si>
  <si>
    <t xml:space="preserve">SHIRLEY RYAN ABILITYLAB  </t>
  </si>
  <si>
    <t>3093</t>
  </si>
  <si>
    <t>143026</t>
  </si>
  <si>
    <t>UNIVERSITY OF ILLINOIS HOSPITAL</t>
  </si>
  <si>
    <t>3098</t>
  </si>
  <si>
    <t>140150</t>
  </si>
  <si>
    <t>THOREK MEMORIAL HOSPITAL</t>
  </si>
  <si>
    <t>3102</t>
  </si>
  <si>
    <t>140115</t>
  </si>
  <si>
    <t>ROSELAND COMMUNITY HOSPITAL</t>
  </si>
  <si>
    <t>3107</t>
  </si>
  <si>
    <t>140068</t>
  </si>
  <si>
    <t>3108</t>
  </si>
  <si>
    <t>144005</t>
  </si>
  <si>
    <t xml:space="preserve">NORTHWESTERN MEMORIAL HOSPITAL </t>
  </si>
  <si>
    <t>3122</t>
  </si>
  <si>
    <t>140281</t>
  </si>
  <si>
    <t>HARTGROVE HOSPITAL</t>
  </si>
  <si>
    <t>3452</t>
  </si>
  <si>
    <t>144026</t>
  </si>
  <si>
    <t>MERCY MEDICAL CENTER CLINTON</t>
  </si>
  <si>
    <t>3453</t>
  </si>
  <si>
    <t>160080</t>
  </si>
  <si>
    <t>COMER CHILDRENS HOSPITAL</t>
  </si>
  <si>
    <t>SHRINERS HOSPITALS FOR CHILDREN</t>
  </si>
  <si>
    <t>3999</t>
  </si>
  <si>
    <t>143302</t>
  </si>
  <si>
    <t>OSF SACRED HEART DANVILLE</t>
  </si>
  <si>
    <t>4001</t>
  </si>
  <si>
    <t>140093</t>
  </si>
  <si>
    <t>DECATUR MEMORIAL HOSPITAL</t>
  </si>
  <si>
    <t>4004</t>
  </si>
  <si>
    <t>140135</t>
  </si>
  <si>
    <t>DECATUR MEMORIAL</t>
  </si>
  <si>
    <t>ST MARYS-DECATUR</t>
  </si>
  <si>
    <t>4005</t>
  </si>
  <si>
    <t>140166</t>
  </si>
  <si>
    <t>KISHWAUKEE COMMUNITY HOSPITAL</t>
  </si>
  <si>
    <t>4006</t>
  </si>
  <si>
    <t>140286</t>
  </si>
  <si>
    <t>KATHERINE SHAW BETHEA HOSPITAL</t>
  </si>
  <si>
    <t>4008</t>
  </si>
  <si>
    <t>140012</t>
  </si>
  <si>
    <t>MARSHALL BROWNING HOSPITAL</t>
  </si>
  <si>
    <t>4009</t>
  </si>
  <si>
    <t>141331</t>
  </si>
  <si>
    <t>THE FINLEY HOSPITAL</t>
  </si>
  <si>
    <t>4010</t>
  </si>
  <si>
    <t>160117</t>
  </si>
  <si>
    <t>MERCY MEDICAL CENTER DUBUQUE</t>
  </si>
  <si>
    <t>4011</t>
  </si>
  <si>
    <t>160069</t>
  </si>
  <si>
    <t>PRESENCE HOLY FAMILY MEDICAL CENTER</t>
  </si>
  <si>
    <t>4013</t>
  </si>
  <si>
    <t>142011</t>
  </si>
  <si>
    <t>ST MARGARETS-MERCY SOUTH</t>
  </si>
  <si>
    <t>4016</t>
  </si>
  <si>
    <t>150090</t>
  </si>
  <si>
    <t>GOOD SAMARITAN HOSPITAL</t>
  </si>
  <si>
    <t>4025</t>
  </si>
  <si>
    <t>140288</t>
  </si>
  <si>
    <t>GENESIS MEDICAL CENTER</t>
  </si>
  <si>
    <t>4031</t>
  </si>
  <si>
    <t>160033</t>
  </si>
  <si>
    <t>CHICAGO BEHAVIORAL HOSPITAL</t>
  </si>
  <si>
    <t>4200</t>
  </si>
  <si>
    <t>144040</t>
  </si>
  <si>
    <t>ST ANTHONYS MEMORIAL HOSPITAL</t>
  </si>
  <si>
    <t>5003</t>
  </si>
  <si>
    <t>140032</t>
  </si>
  <si>
    <t xml:space="preserve">FERRELL HOSPITAL </t>
  </si>
  <si>
    <t>5004</t>
  </si>
  <si>
    <t>141324</t>
  </si>
  <si>
    <t>ADVOCATE SHERMAN HOSPITAL</t>
  </si>
  <si>
    <t>5006</t>
  </si>
  <si>
    <t>140030</t>
  </si>
  <si>
    <t>PRESENCE SAINT JOSEPH HOSPITAL</t>
  </si>
  <si>
    <t>5007</t>
  </si>
  <si>
    <t>140217</t>
  </si>
  <si>
    <t>ELMHURST MEMORIAL HOSPITAL</t>
  </si>
  <si>
    <t>5008</t>
  </si>
  <si>
    <t>140200</t>
  </si>
  <si>
    <t>CARLE EUREKA HOSPITAL</t>
  </si>
  <si>
    <t>NORTHSHORE UNIVERSITY HEALTH EVANSTON HOSPITAL</t>
  </si>
  <si>
    <t>5011</t>
  </si>
  <si>
    <t>140010</t>
  </si>
  <si>
    <t>PRESENCE SAINT FRANCIS HOSPITAL</t>
  </si>
  <si>
    <t>5012</t>
  </si>
  <si>
    <t>140080</t>
  </si>
  <si>
    <t>TOUCHETTE REGIONAL HOSPITAL</t>
  </si>
  <si>
    <t>5013</t>
  </si>
  <si>
    <t>140077</t>
  </si>
  <si>
    <t>ALEXIAN BROTHERS MEDICAL CENTER</t>
  </si>
  <si>
    <t>5014</t>
  </si>
  <si>
    <t>140258</t>
  </si>
  <si>
    <t>DEACONESS HOSPITAL INC</t>
  </si>
  <si>
    <t>5035</t>
  </si>
  <si>
    <t>150082</t>
  </si>
  <si>
    <t>ST VINCENT EVANSVILLE HOSPITAL, INC</t>
  </si>
  <si>
    <t>5038</t>
  </si>
  <si>
    <t>150100</t>
  </si>
  <si>
    <t>ST. CATHERINE HOSPITAL</t>
  </si>
  <si>
    <t>5058</t>
  </si>
  <si>
    <t>150008</t>
  </si>
  <si>
    <t xml:space="preserve">ENCOMPASS HEALTH DEACONESS REHABILITATION HOSPITAL </t>
  </si>
  <si>
    <t>5109</t>
  </si>
  <si>
    <t>153025</t>
  </si>
  <si>
    <t>FAIRFIELD MEMORIAL HOSPITAL</t>
  </si>
  <si>
    <t>6002</t>
  </si>
  <si>
    <t>141311</t>
  </si>
  <si>
    <t>CLAY COUNTY HOSPITAL</t>
  </si>
  <si>
    <t>6003</t>
  </si>
  <si>
    <t>141351</t>
  </si>
  <si>
    <t>FHN MEMORIAL HOSPITAL</t>
  </si>
  <si>
    <t>6005</t>
  </si>
  <si>
    <t>140160</t>
  </si>
  <si>
    <t>RIVEREDGE HOSPITAL</t>
  </si>
  <si>
    <t>6036</t>
  </si>
  <si>
    <t>144009</t>
  </si>
  <si>
    <t>GALESBURG COTTAGE HOSPITAL</t>
  </si>
  <si>
    <t>7001</t>
  </si>
  <si>
    <t>140040</t>
  </si>
  <si>
    <t>ST MARY MEDICAL CENTER</t>
  </si>
  <si>
    <t>7002</t>
  </si>
  <si>
    <t>140064</t>
  </si>
  <si>
    <t>HAMMOND HENRY DISTRICT HOSPITAL</t>
  </si>
  <si>
    <t>7004</t>
  </si>
  <si>
    <t>141319</t>
  </si>
  <si>
    <t>DELNOR COMMUNITY HOSPITAL</t>
  </si>
  <si>
    <t>7005</t>
  </si>
  <si>
    <t>140211</t>
  </si>
  <si>
    <t>GIBSON COMMUNITY HOSPITAL ASSOCIATION</t>
  </si>
  <si>
    <t>7006</t>
  </si>
  <si>
    <t>141317</t>
  </si>
  <si>
    <t>GATEWAY REGIONAL MEDICAL CENTER</t>
  </si>
  <si>
    <t>7007</t>
  </si>
  <si>
    <t>140125</t>
  </si>
  <si>
    <t>HSHS HOLY FAMILY HOSPITAL</t>
  </si>
  <si>
    <t>7008</t>
  </si>
  <si>
    <t>140137</t>
  </si>
  <si>
    <t>MIDWEST MEDICAL CENTER</t>
  </si>
  <si>
    <t>7009</t>
  </si>
  <si>
    <t>141302</t>
  </si>
  <si>
    <t>METHODIST HOSPITAL NORTH</t>
  </si>
  <si>
    <t>7031</t>
  </si>
  <si>
    <t>150002</t>
  </si>
  <si>
    <t>GLENOAKS MEDICAL CENTER INC</t>
  </si>
  <si>
    <t>7074</t>
  </si>
  <si>
    <t>140292</t>
  </si>
  <si>
    <t>MERCY HARVARD HOSPITAL INC</t>
  </si>
  <si>
    <t>8005</t>
  </si>
  <si>
    <t>141335</t>
  </si>
  <si>
    <t xml:space="preserve">INGALLS MEMORIAL HOSPITAL </t>
  </si>
  <si>
    <t>8006</t>
  </si>
  <si>
    <t>140191</t>
  </si>
  <si>
    <t>INGALLS CHILDRENS HOSPITAL</t>
  </si>
  <si>
    <t>HERRIN HOSPITAL</t>
  </si>
  <si>
    <t>8008</t>
  </si>
  <si>
    <t>140011</t>
  </si>
  <si>
    <t>ST JOSEPHS HOSPITAL-HIGHLAND</t>
  </si>
  <si>
    <t>8009</t>
  </si>
  <si>
    <t>141336</t>
  </si>
  <si>
    <t>HILLSBORO AREA HOSPITAL</t>
  </si>
  <si>
    <t>8011</t>
  </si>
  <si>
    <t>141332</t>
  </si>
  <si>
    <t>ADVENTIST HINSDALE HOSPITAL</t>
  </si>
  <si>
    <t>8012</t>
  </si>
  <si>
    <t>140122</t>
  </si>
  <si>
    <t>HOPEDALE HOSPITAL</t>
  </si>
  <si>
    <t>8014</t>
  </si>
  <si>
    <t>141330</t>
  </si>
  <si>
    <t>MASON DISTRICT HOSPITAL</t>
  </si>
  <si>
    <t>8015</t>
  </si>
  <si>
    <t>141313</t>
  </si>
  <si>
    <t>SOUTH SUBURBAN HOSPITAL</t>
  </si>
  <si>
    <t>8016</t>
  </si>
  <si>
    <t>140250</t>
  </si>
  <si>
    <t>SAINT MARGARET MERCY NORTH</t>
  </si>
  <si>
    <t>8017</t>
  </si>
  <si>
    <t>150004</t>
  </si>
  <si>
    <t>HOOPESTON COMMUNITY MEMORIAL HOSPITAL</t>
  </si>
  <si>
    <t>8018</t>
  </si>
  <si>
    <t>141316</t>
  </si>
  <si>
    <t>HARRISBURG MEDICAL CENTER, INC.</t>
  </si>
  <si>
    <t>8019</t>
  </si>
  <si>
    <t>140210</t>
  </si>
  <si>
    <t>RM HEALTH PROVIDERS LTD PSP</t>
  </si>
  <si>
    <t>8020</t>
  </si>
  <si>
    <t>142010</t>
  </si>
  <si>
    <t>HANNIBAL REGIONAL HOSPITAL</t>
  </si>
  <si>
    <t>8039</t>
  </si>
  <si>
    <t>260025</t>
  </si>
  <si>
    <t xml:space="preserve">ALEXIAN BROTHERS CHILDRENS HOSPITAL </t>
  </si>
  <si>
    <t>8088</t>
  </si>
  <si>
    <t>140290</t>
  </si>
  <si>
    <t>ST ALEXIUS MEDICAL CENTER</t>
  </si>
  <si>
    <t>UNIVERSITY OF IOWA HOSPITAL</t>
  </si>
  <si>
    <t>9003</t>
  </si>
  <si>
    <t>160058</t>
  </si>
  <si>
    <t>INDIANA UNIVERSITY HEALTH INC</t>
  </si>
  <si>
    <t>9024</t>
  </si>
  <si>
    <t>150056</t>
  </si>
  <si>
    <t>CHRISTIAN HOSPITAL NE NW</t>
  </si>
  <si>
    <t>9993</t>
  </si>
  <si>
    <t>260180</t>
  </si>
  <si>
    <t>JACKSONVILLE MEMORIAL HOSPITAL CHILDRENS</t>
  </si>
  <si>
    <t>10002</t>
  </si>
  <si>
    <t>JACKSONVILLE MEMORIAL HOSPITAL</t>
  </si>
  <si>
    <t>PRESENCE SAINT JOSEPH MEDICAL CENTER</t>
  </si>
  <si>
    <t>10003</t>
  </si>
  <si>
    <t>140007</t>
  </si>
  <si>
    <t>SILVER CROSS HOSPITAL</t>
  </si>
  <si>
    <t>10004</t>
  </si>
  <si>
    <t>140213</t>
  </si>
  <si>
    <t>JERSEY COMMUNITY HOSPITAL</t>
  </si>
  <si>
    <t>10005</t>
  </si>
  <si>
    <t>140059</t>
  </si>
  <si>
    <t>PRESENCE ST MARYS HOSPITAL</t>
  </si>
  <si>
    <t>11001</t>
  </si>
  <si>
    <t>140155</t>
  </si>
  <si>
    <t>OSF SAINT LUKE MEDICAL CENTER</t>
  </si>
  <si>
    <t>11004</t>
  </si>
  <si>
    <t>141325</t>
  </si>
  <si>
    <t>RIVERSIDE MEDICAL CENTER</t>
  </si>
  <si>
    <t>11006</t>
  </si>
  <si>
    <t>140186</t>
  </si>
  <si>
    <t>NORTHWESTERN LAKE FOREST HOSPITAL</t>
  </si>
  <si>
    <t>12002</t>
  </si>
  <si>
    <t>140130</t>
  </si>
  <si>
    <t>LAWRENCE COUNTY MEMORIAL HOSPITAL</t>
  </si>
  <si>
    <t>12004</t>
  </si>
  <si>
    <t>141344</t>
  </si>
  <si>
    <t>ABRAHAM LINCOLN MEMORIAL HOSPITAL</t>
  </si>
  <si>
    <t>12005</t>
  </si>
  <si>
    <t>141322</t>
  </si>
  <si>
    <t>ABRAHAM LINCOLN CHILDRENS HOSPITAL</t>
  </si>
  <si>
    <t>ST FRANCIS HOSPITAL</t>
  </si>
  <si>
    <t>12007</t>
  </si>
  <si>
    <t>141350</t>
  </si>
  <si>
    <t>ADVENTIST LAGRANGE MEMORIAL HOSPITAL</t>
  </si>
  <si>
    <t>12009</t>
  </si>
  <si>
    <t>140065</t>
  </si>
  <si>
    <t>ADVOCATE CONDELL MEDICAL CENTER</t>
  </si>
  <si>
    <t>12010</t>
  </si>
  <si>
    <t>140202</t>
  </si>
  <si>
    <t>RONALD MCDONALD CHILDRENS HOSPITAL</t>
  </si>
  <si>
    <t>13027</t>
  </si>
  <si>
    <t>140276</t>
  </si>
  <si>
    <t>OSF SAINT PAUL MEDICAL CENTER</t>
  </si>
  <si>
    <t>13005</t>
  </si>
  <si>
    <t>141310</t>
  </si>
  <si>
    <t>OSF HOLY FAMILY MEDICAL CENTER</t>
  </si>
  <si>
    <t>13009</t>
  </si>
  <si>
    <t>141318</t>
  </si>
  <si>
    <t>KIRBY MEDICAL CENTER</t>
  </si>
  <si>
    <t>13010</t>
  </si>
  <si>
    <t>141301</t>
  </si>
  <si>
    <t>MORRIS HOSPITAL AND HEALTHCARE</t>
  </si>
  <si>
    <t>13011</t>
  </si>
  <si>
    <t>140101</t>
  </si>
  <si>
    <t>MORRISON COMMUNITY HOSPITAL</t>
  </si>
  <si>
    <t>13012</t>
  </si>
  <si>
    <t>141329</t>
  </si>
  <si>
    <t>WABASH GENERAL HOSPITAL</t>
  </si>
  <si>
    <t>13013</t>
  </si>
  <si>
    <t>141327</t>
  </si>
  <si>
    <t>SSM HEALTH GOOD SAMARITAN HOSPITAL MT. VERNON</t>
  </si>
  <si>
    <t>13014</t>
  </si>
  <si>
    <t>140046</t>
  </si>
  <si>
    <t>HEARTLAND REGIONAL MEDICAL CENTER</t>
  </si>
  <si>
    <t>13017</t>
  </si>
  <si>
    <t>140184</t>
  </si>
  <si>
    <t>MASSAC MEMORIAL HOSPITAL</t>
  </si>
  <si>
    <t>13019</t>
  </si>
  <si>
    <t>141323</t>
  </si>
  <si>
    <t>CENTEGRA HOSPITAL - MCHENRY</t>
  </si>
  <si>
    <t>13020</t>
  </si>
  <si>
    <t>140116</t>
  </si>
  <si>
    <t>MCDONOUGH DISTRICT HOSPITAL</t>
  </si>
  <si>
    <t>13021</t>
  </si>
  <si>
    <t>140089</t>
  </si>
  <si>
    <t>HAMILTON MEMORIAL HOSPITAL</t>
  </si>
  <si>
    <t>13023</t>
  </si>
  <si>
    <t>141326</t>
  </si>
  <si>
    <t>ST JOSEPH MEMORIAL HOSPITAL MURPHYSBORO</t>
  </si>
  <si>
    <t>13024</t>
  </si>
  <si>
    <t>141334</t>
  </si>
  <si>
    <t>THE MONROE CLINIC</t>
  </si>
  <si>
    <t>13025</t>
  </si>
  <si>
    <t>520028</t>
  </si>
  <si>
    <t>GOTTLIEB MEMORIAL HOSPITAL</t>
  </si>
  <si>
    <t>13026</t>
  </si>
  <si>
    <t>140008</t>
  </si>
  <si>
    <t>LOYOLA UNIVERSITY - FOSTER MCGRAW</t>
  </si>
  <si>
    <t>CHILDRENS HOSPITAL OF WI</t>
  </si>
  <si>
    <t>13029</t>
  </si>
  <si>
    <t>523300</t>
  </si>
  <si>
    <t>UNIVERSITY OF WISCONSIN</t>
  </si>
  <si>
    <t>13031</t>
  </si>
  <si>
    <t>520098</t>
  </si>
  <si>
    <t>SARAH BUSH LINCOLN HEALTH CENTER</t>
  </si>
  <si>
    <t>13046</t>
  </si>
  <si>
    <t>140189</t>
  </si>
  <si>
    <t>ANDERSON HOSPITAL</t>
  </si>
  <si>
    <t>13047</t>
  </si>
  <si>
    <t>140289</t>
  </si>
  <si>
    <t>COMMUNITY HOSPITAL MUNSTER</t>
  </si>
  <si>
    <t>13119</t>
  </si>
  <si>
    <t>150125</t>
  </si>
  <si>
    <t>CROSSROADS COMMUNITY HOSPITAL</t>
  </si>
  <si>
    <t>13297</t>
  </si>
  <si>
    <t>140294</t>
  </si>
  <si>
    <t>CARLE BROMENN MEDICAL CTR</t>
  </si>
  <si>
    <t>14001</t>
  </si>
  <si>
    <t>140127</t>
  </si>
  <si>
    <t>EDWARD HOSPITAL</t>
  </si>
  <si>
    <t>14002</t>
  </si>
  <si>
    <t>140231</t>
  </si>
  <si>
    <t>WASHINGTON COUNTY HOSPITAL</t>
  </si>
  <si>
    <t>14003</t>
  </si>
  <si>
    <t>141308</t>
  </si>
  <si>
    <t>NAPERVILLE PSYCHIATRIC VENTURES</t>
  </si>
  <si>
    <t>14004</t>
  </si>
  <si>
    <t>144035</t>
  </si>
  <si>
    <t>SILVER OAKS BEHAVIORAL HOSPITAL</t>
  </si>
  <si>
    <t>14005</t>
  </si>
  <si>
    <t>144041</t>
  </si>
  <si>
    <t>KINDRED HOSPITAL CHICAGO</t>
  </si>
  <si>
    <t>14085</t>
  </si>
  <si>
    <t>142008</t>
  </si>
  <si>
    <t>KINDRED HOSPITAL - CHICAGO</t>
  </si>
  <si>
    <t>PIPELINE SUBURBAN MEDICAL CENTER</t>
  </si>
  <si>
    <t>15001</t>
  </si>
  <si>
    <t>140049</t>
  </si>
  <si>
    <t>ADVOCATE CHILDRENS HOSPITAL</t>
  </si>
  <si>
    <t>15008</t>
  </si>
  <si>
    <t>140208</t>
  </si>
  <si>
    <t>RICHLAND MEMORIAL HOSPITAL</t>
  </si>
  <si>
    <t>15006</t>
  </si>
  <si>
    <t>140147</t>
  </si>
  <si>
    <t>OAK PARK HOSPITAL</t>
  </si>
  <si>
    <t>15007</t>
  </si>
  <si>
    <t>140063</t>
  </si>
  <si>
    <t>CHRIST HOSPITAL</t>
  </si>
  <si>
    <t>OSF SAINT ELIZABETH MEDICAL CENTER</t>
  </si>
  <si>
    <t>15010</t>
  </si>
  <si>
    <t>140110</t>
  </si>
  <si>
    <t>PANA COMMUNITY HOSPITAL</t>
  </si>
  <si>
    <t>16001</t>
  </si>
  <si>
    <t>141341</t>
  </si>
  <si>
    <t>PARIS COMMUNITY HOSPITAL</t>
  </si>
  <si>
    <t>16002</t>
  </si>
  <si>
    <t>141320</t>
  </si>
  <si>
    <t>PEKIN HOSPITAL</t>
  </si>
  <si>
    <t>16004</t>
  </si>
  <si>
    <t>140120</t>
  </si>
  <si>
    <t>PROCTOR HOSPITAL</t>
  </si>
  <si>
    <t>16005</t>
  </si>
  <si>
    <t>140013</t>
  </si>
  <si>
    <t>METHODIST MEDICAL CENTER</t>
  </si>
  <si>
    <t>16006</t>
  </si>
  <si>
    <t>140209</t>
  </si>
  <si>
    <t>SAINT FRANCIS MEDICAL CENTER</t>
  </si>
  <si>
    <t>16007</t>
  </si>
  <si>
    <t>140067</t>
  </si>
  <si>
    <t>CHILDRENS HOSPITAL OF ILLINOIS</t>
  </si>
  <si>
    <t>ILLINI COMMUNITY</t>
  </si>
  <si>
    <t>16009</t>
  </si>
  <si>
    <t>141315</t>
  </si>
  <si>
    <t>ST JAMES HOSPITAL</t>
  </si>
  <si>
    <t>16010</t>
  </si>
  <si>
    <t>140161</t>
  </si>
  <si>
    <t>16011</t>
  </si>
  <si>
    <t>141337</t>
  </si>
  <si>
    <t>PINCKNEYVILLE COMMUNITY HOSPITAL</t>
  </si>
  <si>
    <t>16012</t>
  </si>
  <si>
    <t>141307</t>
  </si>
  <si>
    <t>BAPTIST HEALTH PADUCAH</t>
  </si>
  <si>
    <t>16013</t>
  </si>
  <si>
    <t>180104</t>
  </si>
  <si>
    <t>KINDRED HOSPITAL PEORIA</t>
  </si>
  <si>
    <t>16014</t>
  </si>
  <si>
    <t>142013</t>
  </si>
  <si>
    <t xml:space="preserve">LOURDES HOSPITAL </t>
  </si>
  <si>
    <t>16015</t>
  </si>
  <si>
    <t>180102</t>
  </si>
  <si>
    <t>LUTHERAN GENERAL CHILDRENS HOSPITAL</t>
  </si>
  <si>
    <t>16017</t>
  </si>
  <si>
    <t>140223</t>
  </si>
  <si>
    <t>LUTHERAN GENERAL HOSPITAL</t>
  </si>
  <si>
    <t>INST OF PHYSICAL MED AND REHAB</t>
  </si>
  <si>
    <t>16018</t>
  </si>
  <si>
    <t>144505</t>
  </si>
  <si>
    <t>PALOS COMMUNITY HOSPITAL</t>
  </si>
  <si>
    <t>16020</t>
  </si>
  <si>
    <t>140062</t>
  </si>
  <si>
    <t>ILL VALLEY COMMUNITY HOSP</t>
  </si>
  <si>
    <t>16033</t>
  </si>
  <si>
    <t>140234</t>
  </si>
  <si>
    <t>BLESSING HOSPITAL</t>
  </si>
  <si>
    <t>17001</t>
  </si>
  <si>
    <t>140015</t>
  </si>
  <si>
    <t>RED BUD REGIONAL HOSPITAL</t>
  </si>
  <si>
    <t>18001</t>
  </si>
  <si>
    <t>141348</t>
  </si>
  <si>
    <t>VAN MATRE HEALTHSOUTH REHAB</t>
  </si>
  <si>
    <t>18002</t>
  </si>
  <si>
    <t>143028</t>
  </si>
  <si>
    <t>ROCHELLE COMMUNITY HOSPITAL</t>
  </si>
  <si>
    <t>18004</t>
  </si>
  <si>
    <t>141312</t>
  </si>
  <si>
    <t>JAVON BEA HOSPITAL</t>
  </si>
  <si>
    <t>18005</t>
  </si>
  <si>
    <t>140239</t>
  </si>
  <si>
    <t>SWEDISHAMERICAN HOSPITAL</t>
  </si>
  <si>
    <t>18006</t>
  </si>
  <si>
    <t>140228</t>
  </si>
  <si>
    <t>ST ANTHONY MEDICAL CENTER</t>
  </si>
  <si>
    <t>18007</t>
  </si>
  <si>
    <t>140233</t>
  </si>
  <si>
    <t>ROCKFORD MEMORIAL CHILDRENS HOSPITAL</t>
  </si>
  <si>
    <t>SARAH D CULBERTSON MEMORIAL</t>
  </si>
  <si>
    <t>18010</t>
  </si>
  <si>
    <t>141333</t>
  </si>
  <si>
    <t>HARDIN COUNTY GENERAL HOSPITAL</t>
  </si>
  <si>
    <t>18013</t>
  </si>
  <si>
    <t>141328</t>
  </si>
  <si>
    <t>CRAWFORD MEMORIAL HOSPITAL</t>
  </si>
  <si>
    <t>18014</t>
  </si>
  <si>
    <t>141343</t>
  </si>
  <si>
    <t>UNITYPOINT HEALTH - TRINITY ROCK ISLAND</t>
  </si>
  <si>
    <t>18015</t>
  </si>
  <si>
    <t>140280</t>
  </si>
  <si>
    <t>SALEM TOWNSHIP HOSPITAL</t>
  </si>
  <si>
    <t>19001</t>
  </si>
  <si>
    <t>141345</t>
  </si>
  <si>
    <t>ST JOHNS CHILDRENS HOSPITAL</t>
  </si>
  <si>
    <t>19007</t>
  </si>
  <si>
    <t>140053</t>
  </si>
  <si>
    <t>HSHS GOOD SHEPHERD HOSPITAL INC</t>
  </si>
  <si>
    <t>19004</t>
  </si>
  <si>
    <t>ALEXIAN BROS BEHAVIORAL HLTH</t>
  </si>
  <si>
    <t>19005</t>
  </si>
  <si>
    <t>144031</t>
  </si>
  <si>
    <t>MEMORIAL MEDICAL CENTER</t>
  </si>
  <si>
    <t>19006</t>
  </si>
  <si>
    <t>140148</t>
  </si>
  <si>
    <t>HSHS ST JOHNS HOSPITAL</t>
  </si>
  <si>
    <t>ST MARGARETS HEALTH</t>
  </si>
  <si>
    <t>19008</t>
  </si>
  <si>
    <t>140143</t>
  </si>
  <si>
    <t>COMMUNITY HOSPITAL  STAUNTON</t>
  </si>
  <si>
    <t>19009</t>
  </si>
  <si>
    <t>141306</t>
  </si>
  <si>
    <t>CGH MEDICAL CENTER</t>
  </si>
  <si>
    <t>19010</t>
  </si>
  <si>
    <t>140043</t>
  </si>
  <si>
    <t>19011</t>
  </si>
  <si>
    <t>KINDRED HOSPITAL SYCAMORE</t>
  </si>
  <si>
    <t>19012</t>
  </si>
  <si>
    <t>142006</t>
  </si>
  <si>
    <t>KINDRED HOSPITAL - SYCAMORE</t>
  </si>
  <si>
    <t>BARNES JEWISH HOSPITAL</t>
  </si>
  <si>
    <t>19014</t>
  </si>
  <si>
    <t>260032</t>
  </si>
  <si>
    <t>MEMORIAL MEDICAL CENTER CHILDRENS HOSPITAL</t>
  </si>
  <si>
    <t>THE REHAB INSTITUTE OF ST. LOUIS A PARTNERSHIP OF BJC HEALTHCARE AND HEALTHSOUTH</t>
  </si>
  <si>
    <t>19016</t>
  </si>
  <si>
    <t>263028</t>
  </si>
  <si>
    <t>RANKEN JORDAN PEDIATRIC BRIDGE HOSPITAL</t>
  </si>
  <si>
    <t>19017</t>
  </si>
  <si>
    <t>263303</t>
  </si>
  <si>
    <t>ST LOUIS CHILDRENS HOSPITAL</t>
  </si>
  <si>
    <t>19018</t>
  </si>
  <si>
    <t>263301</t>
  </si>
  <si>
    <t>VIBRA HOSPITAL OF SPRINGFIELD</t>
  </si>
  <si>
    <t>19019</t>
  </si>
  <si>
    <t>142014</t>
  </si>
  <si>
    <t>SPARTA COMMUNITY HOSPITAL</t>
  </si>
  <si>
    <t>19023</t>
  </si>
  <si>
    <t>141349</t>
  </si>
  <si>
    <t>SSM HEALTH DEPAUL HOSPITAL ST</t>
  </si>
  <si>
    <t>19024</t>
  </si>
  <si>
    <t>260104</t>
  </si>
  <si>
    <t xml:space="preserve">SSM HEALTH SAINT LOUIS UNIVERSITY HOSPITAL </t>
  </si>
  <si>
    <t>19025</t>
  </si>
  <si>
    <t>260105</t>
  </si>
  <si>
    <t>SSM HEALTH ST LOUIS UNIVERSITY HOSPITAL</t>
  </si>
  <si>
    <t>SSM HEALTH CARDINAL GLENNON CHILDREN'S HOSPITAL</t>
  </si>
  <si>
    <t>19035</t>
  </si>
  <si>
    <t>260091</t>
  </si>
  <si>
    <t>VALLEY WEST COMMUNITY HOSPITAL</t>
  </si>
  <si>
    <t>19028</t>
  </si>
  <si>
    <t>141340</t>
  </si>
  <si>
    <t>MERCY HOSPITAL ST LOUIS</t>
  </si>
  <si>
    <t>19029</t>
  </si>
  <si>
    <t>260020</t>
  </si>
  <si>
    <t>NORTHSHORE UNIVERSITY HEALTHSYSTEM SKOKIE HOSPITAL</t>
  </si>
  <si>
    <t>19030</t>
  </si>
  <si>
    <t>140051</t>
  </si>
  <si>
    <t>19032</t>
  </si>
  <si>
    <t>263304</t>
  </si>
  <si>
    <t>GENESIS MEDICAL CENTER SILVIS</t>
  </si>
  <si>
    <t>19034</t>
  </si>
  <si>
    <t>140275</t>
  </si>
  <si>
    <t>SSM HEATLH ST MARYS HOSPITAL ST LOUIS</t>
  </si>
  <si>
    <t>ST LUKES WEST-CHESTERFIELD</t>
  </si>
  <si>
    <t>19036</t>
  </si>
  <si>
    <t>260179</t>
  </si>
  <si>
    <t>LINCOLN PRAIRIE BEHAVIORAL HC</t>
  </si>
  <si>
    <t>19048</t>
  </si>
  <si>
    <t>144013</t>
  </si>
  <si>
    <t>CENTERPOINTE HOSPITAL</t>
  </si>
  <si>
    <t>19379</t>
  </si>
  <si>
    <t>264012</t>
  </si>
  <si>
    <t>BHC STREAMWOOD HOSPITAL INC</t>
  </si>
  <si>
    <t>19404</t>
  </si>
  <si>
    <t>144034</t>
  </si>
  <si>
    <t>KINDRED HOSPITAL - ST LOUIS</t>
  </si>
  <si>
    <t>19410</t>
  </si>
  <si>
    <t>262010</t>
  </si>
  <si>
    <t>TAYLORVILLE MEMORIAL HOSPITAL</t>
  </si>
  <si>
    <t>20001</t>
  </si>
  <si>
    <t>141339</t>
  </si>
  <si>
    <t>TAYLORVILLE MEMORIAL CHILDRENS HOSPITAL</t>
  </si>
  <si>
    <t>UNION HOSPITAL INC</t>
  </si>
  <si>
    <t>20003</t>
  </si>
  <si>
    <t>150023</t>
  </si>
  <si>
    <t>HARSHA BEHAVIORAL CENTER INC</t>
  </si>
  <si>
    <t>20005</t>
  </si>
  <si>
    <t>154054</t>
  </si>
  <si>
    <t>OSF HEART OF MARY MEDICAL CENTER</t>
  </si>
  <si>
    <t>21001</t>
  </si>
  <si>
    <t>140113</t>
  </si>
  <si>
    <t>CARLE FOUNDATION HOSPITAL</t>
  </si>
  <si>
    <t>21002</t>
  </si>
  <si>
    <t>140091</t>
  </si>
  <si>
    <t>FAYETTE COUNTY HOSPITAL</t>
  </si>
  <si>
    <t>22002</t>
  </si>
  <si>
    <t>141346</t>
  </si>
  <si>
    <t>IROQUOIS MEMORIAL HOSPITAL</t>
  </si>
  <si>
    <t>23001</t>
  </si>
  <si>
    <t>LAKE BEHAVIORAL HOSPITAL</t>
  </si>
  <si>
    <t>23002</t>
  </si>
  <si>
    <t>VISTA MEDICAL CENTER EAST</t>
  </si>
  <si>
    <t>23003</t>
  </si>
  <si>
    <t>140084</t>
  </si>
  <si>
    <t>MEMORIAL-WOODSTOCK</t>
  </si>
  <si>
    <t>23007</t>
  </si>
  <si>
    <t>140176</t>
  </si>
  <si>
    <t>NW MED CENTRAL DUPAGE HOSPITAL</t>
  </si>
  <si>
    <t>23008</t>
  </si>
  <si>
    <t>140242</t>
  </si>
  <si>
    <t>LAKEVIEW NEUROREHAB CENTER MIDWEST</t>
  </si>
  <si>
    <t>23009</t>
  </si>
  <si>
    <t>522005</t>
  </si>
  <si>
    <t>MARIANJOY REHABILITATION HOSPITAL</t>
  </si>
  <si>
    <t>23010</t>
  </si>
  <si>
    <t>143027</t>
  </si>
  <si>
    <t>MIDWESTERN REGIONAL MEDICAL CENTER</t>
  </si>
  <si>
    <t>24001</t>
  </si>
  <si>
    <t>140100</t>
  </si>
  <si>
    <t>ST JAMES HOSPITAL AND HEALTH CENTERS</t>
  </si>
  <si>
    <t>31000</t>
  </si>
  <si>
    <t>140172</t>
  </si>
  <si>
    <t>NON COST REPORTING HOSPITALS</t>
  </si>
  <si>
    <t>999999</t>
  </si>
  <si>
    <t>NCR</t>
  </si>
  <si>
    <t>SSM Select Rehab St. Louis</t>
  </si>
  <si>
    <t>2020</t>
  </si>
  <si>
    <t>IF E61 &gt; E7  then a charge-cap is applicable ("Yes"), else "No". 
If facility is cost based- such as Stroger, Provident, and University of Illinois-  no charge cap is applied.</t>
  </si>
  <si>
    <t>= (((E34*E35*E36) + (E34 * (1 - E36)))*(1+E37)*E38)
rounded to 2 decimal places</t>
  </si>
  <si>
    <r>
      <t>4. This spreadsheet includes data obtained through the use of proprietary computer software created, owned and licensed by the 3M Company.  All copyrights in and to the 3M</t>
    </r>
    <r>
      <rPr>
        <vertAlign val="superscript"/>
        <sz val="11"/>
        <color theme="1"/>
        <rFont val="Calibri"/>
        <family val="2"/>
        <scheme val="minor"/>
      </rPr>
      <t>TM</t>
    </r>
    <r>
      <rPr>
        <sz val="11"/>
        <color theme="1"/>
        <rFont val="Calibri"/>
        <family val="2"/>
        <scheme val="minor"/>
      </rPr>
      <t xml:space="preserve"> Software are owned by 3M.  All rights reserved.</t>
    </r>
  </si>
  <si>
    <t xml:space="preserve"> - Updated Rate Table information, no Inpatient Updates.
 - Updated OP EAPG calculated rates for providers with a new OP High Volume Adj. determination.
 - Jacksonville Memorial updated to CAH and CAH Cost based rates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</si>
  <si>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</si>
  <si>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</si>
  <si>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</si>
  <si>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</si>
  <si>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</si>
  <si>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</si>
  <si>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</si>
  <si>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</si>
  <si>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</si>
  <si>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</si>
  <si>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</si>
  <si>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</si>
  <si>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</si>
  <si>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</si>
  <si>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</si>
  <si>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</si>
  <si>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</si>
  <si>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</si>
  <si>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</si>
  <si>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</si>
  <si>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</si>
  <si>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</si>
  <si>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</si>
  <si>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</si>
  <si>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</si>
  <si>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IL APR-DRG Calculator - 2022.07.01.xlsx</t>
  </si>
  <si>
    <t>IL_HFS_MSLC_2022</t>
  </si>
  <si>
    <t>Worksheet</t>
  </si>
  <si>
    <t>$A$8:$D$8</t>
  </si>
  <si>
    <t>$A$9:$C$9</t>
  </si>
  <si>
    <t>$F$5</t>
  </si>
  <si>
    <t>$A$36</t>
  </si>
  <si>
    <t>MMIS_Rate Table</t>
  </si>
  <si>
    <t>EnableSelection:= 1,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</si>
  <si>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$E$22</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</si>
  <si>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</si>
  <si>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$E$1:$AD$1291</t>
  </si>
  <si>
    <t>EnableSelection:= 1, DrawingObjects:= False, Contents:= True,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</si>
  <si>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Is the transfer adjustment potentially applicable?</t>
  </si>
  <si>
    <t>Medicaid ID</t>
  </si>
  <si>
    <t>141352</t>
  </si>
  <si>
    <t>263025</t>
  </si>
  <si>
    <t>2023-01-01</t>
  </si>
  <si>
    <t>Updated Rates for new CCRs and Wage Index effective 1/1/23</t>
  </si>
  <si>
    <t>IL_4_OOS</t>
  </si>
  <si>
    <t>OPHVA Factor</t>
  </si>
  <si>
    <t>DO NOT DELETE - LOOK UP COLUMN
ProviderID + 0 + COS</t>
  </si>
  <si>
    <r>
      <t>This spreadsheet includes data obtained through the use of proprietary computer software created, owned and licensed by the 3M Company.  All copyrights in and to the 3M</t>
    </r>
    <r>
      <rPr>
        <b/>
        <i/>
        <vertAlign val="superscript"/>
        <sz val="11"/>
        <color theme="1"/>
        <rFont val="Calibri"/>
        <family val="2"/>
        <scheme val="minor"/>
      </rPr>
      <t>TM</t>
    </r>
    <r>
      <rPr>
        <b/>
        <i/>
        <sz val="11"/>
        <color theme="1"/>
        <rFont val="Calibri"/>
        <family val="2"/>
        <scheme val="minor"/>
      </rPr>
      <t xml:space="preserve"> Software are owned by 3M.  All rights reserved.</t>
    </r>
  </si>
  <si>
    <t>01.09.2023 - Updated OHPVA = YES</t>
  </si>
  <si>
    <t>01.10.2023 - Updated CCR</t>
  </si>
  <si>
    <t>2.7.2023 - Updated ProviderID to 871959655001 from 364476817002 and update HospName to Montrose Behavioral Hospital for Children from Aurora Chicago Lakeshore Children’s Hospital</t>
  </si>
  <si>
    <t>MONTROSE BEHAVIORAL HOSPITAL FOR CHILDREN</t>
  </si>
  <si>
    <t>144042</t>
  </si>
  <si>
    <t>1. DRGs and parameters included in this worksheet are version 40.</t>
  </si>
  <si>
    <t>2. Average length of stay and nationalrelative weights were calculated from the Nationwide Inpatient Sample by 3M Health Information Systems for APR-DRG V.40.</t>
  </si>
  <si>
    <t>ENCOMPASS HEALTH REHABILITATION INSTITUTE OF LIBERTYVILLE</t>
  </si>
  <si>
    <t>QUAD CITIES REHABILIATION OF MOLINE</t>
  </si>
  <si>
    <t>THE REHABILITATION INSTITUTE OF SOUTHERN ILLINOIS</t>
  </si>
  <si>
    <t>12003</t>
  </si>
  <si>
    <t>13002</t>
  </si>
  <si>
    <t>19037</t>
  </si>
  <si>
    <t>No CAH claims for COS 29 - should rate stay same?</t>
  </si>
  <si>
    <t>Notes</t>
  </si>
  <si>
    <t>143031</t>
  </si>
  <si>
    <t>5.18.23 - New Hospital, opened 8.17.22</t>
  </si>
  <si>
    <t>143032</t>
  </si>
  <si>
    <t>143030</t>
  </si>
  <si>
    <t>2023-08-01</t>
  </si>
  <si>
    <t>Updated to APR-DRG grouper version 40 weights and rates effective 8/1/2023</t>
  </si>
  <si>
    <t xml:space="preserve">Four digit APR-DRG version 40 classification, consisting of a 3-digit base post-HAC APR-DRG code followed by a 1-digit severity of illness.  A hyphen should be entered between the base APR-DRG and the severity of illness.  </t>
  </si>
  <si>
    <t>6.16.2023 Updated OPHVA to NO</t>
  </si>
  <si>
    <t>LIVER TRANSPLANT AND/OR INTESTINAL TRANSPLANT</t>
  </si>
  <si>
    <t>HEART AND/OR LUNG TRANSPLANT</t>
  </si>
  <si>
    <t>TRACHEOSTOMY WITH MV &gt;96 HOURS WITH EXTENSIVE PROCEDURE</t>
  </si>
  <si>
    <t>TRACHEOSTOMY WITH MV &gt;96 HOURS WITHOUT EXTENSIVE PROCEDURE</t>
  </si>
  <si>
    <t>011-1</t>
  </si>
  <si>
    <t>CHIMERIC ANTIGEN RECEPTOR (CAR) T-CELL AND OTHER IMMUNOTHERAPIES</t>
  </si>
  <si>
    <t>011-2</t>
  </si>
  <si>
    <t>011-3</t>
  </si>
  <si>
    <t>011-4</t>
  </si>
  <si>
    <t>OPEN CRANIOTOMY FOR TRAUMA</t>
  </si>
  <si>
    <t>OPEN CRANIOTOMY EXCEPT TRAUMA</t>
  </si>
  <si>
    <t>OPEN EXTRACRANIAL VASCULAR PROCEDURES</t>
  </si>
  <si>
    <t>OTHER NERVOUS SYSTEM AND RELATED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</si>
  <si>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</si>
  <si>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</si>
  <si>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</si>
  <si>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</si>
  <si>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</si>
  <si>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</si>
  <si>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</si>
  <si>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</si>
  <si>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</si>
  <si>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</si>
  <si>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</si>
  <si>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</si>
  <si>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</si>
  <si>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</si>
  <si>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</si>
  <si>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</si>
  <si>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</si>
  <si>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</si>
  <si>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</si>
  <si>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</si>
  <si>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</si>
  <si>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</si>
  <si>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</si>
  <si>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</si>
  <si>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</si>
  <si>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</si>
  <si>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</si>
  <si>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</si>
  <si>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</si>
  <si>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</si>
  <si>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</si>
  <si>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</si>
  <si>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</si>
  <si>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</si>
  <si>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</si>
  <si>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</si>
  <si>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</si>
  <si>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</si>
  <si>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</si>
  <si>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</si>
  <si>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</si>
  <si>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</si>
  <si>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</si>
  <si>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</si>
  <si>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</si>
  <si>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OTHER RESPIRATORY DIAGNOSES EXCEPT SIGNS, SYMPTOMS AND MISCELLANEOUS DIAGNOSES</t>
  </si>
  <si>
    <t>RESPIRATORY SIGNS, SYMPTOMS AND MISCELLANEOUS DIAGNOSES</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</si>
  <si>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</si>
  <si>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</si>
  <si>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</si>
  <si>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</si>
  <si>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</si>
  <si>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</si>
  <si>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</si>
  <si>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</si>
  <si>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</si>
  <si>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</si>
  <si>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</si>
  <si>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</si>
  <si>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178-1</t>
  </si>
  <si>
    <t>EXTERNAL HEART ASSIST SYSTEMS</t>
  </si>
  <si>
    <t>178-2</t>
  </si>
  <si>
    <t>178-3</t>
  </si>
  <si>
    <t>178-4</t>
  </si>
  <si>
    <t>179-1</t>
  </si>
  <si>
    <t>DEFIBRILLATOR IMPLANTS</t>
  </si>
  <si>
    <t>179-2</t>
  </si>
  <si>
    <t>179-3</t>
  </si>
  <si>
    <t>179-4</t>
  </si>
  <si>
    <t>OTHER PERIPHERAL VASCULAR AND RELATED PROCEDURES</t>
  </si>
  <si>
    <t>183-1</t>
  </si>
  <si>
    <t>PERCUTANEOUS STRUCTURAL CARDIAC PROCEDURES</t>
  </si>
  <si>
    <t>183-2</t>
  </si>
  <si>
    <t>183-3</t>
  </si>
  <si>
    <t>183-4</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</si>
  <si>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</si>
  <si>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</si>
  <si>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</si>
  <si>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</si>
  <si>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</si>
  <si>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</si>
  <si>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</si>
  <si>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</si>
  <si>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</si>
  <si>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</si>
  <si>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</si>
  <si>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ANAL AND PERINEAL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</si>
  <si>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</si>
  <si>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</si>
  <si>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</si>
  <si>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</si>
  <si>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</si>
  <si>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</si>
  <si>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</si>
  <si>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</si>
  <si>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</si>
  <si>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</si>
  <si>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</si>
  <si>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</si>
  <si>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</si>
  <si>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</si>
  <si>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</si>
  <si>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</si>
  <si>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</si>
  <si>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</si>
  <si>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VERTEBRAL AND INTERVERTEBRAL SPINAL PROCEDURES INCLUDING DISC PROCEDURES</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</si>
  <si>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</si>
  <si>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</si>
  <si>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</si>
  <si>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</si>
  <si>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</si>
  <si>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</si>
  <si>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</si>
  <si>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</si>
  <si>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SHOULDER AND ELBOW JOINT REPLACEMENT</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</si>
  <si>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</si>
  <si>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</si>
  <si>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</si>
  <si>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</si>
  <si>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</si>
  <si>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</si>
  <si>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</si>
  <si>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</si>
  <si>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</si>
  <si>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</si>
  <si>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</si>
  <si>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</si>
  <si>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</si>
  <si>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</si>
  <si>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</si>
  <si>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</si>
  <si>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</si>
  <si>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</si>
  <si>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</si>
  <si>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</si>
  <si>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</si>
  <si>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</si>
  <si>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</si>
  <si>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</si>
  <si>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</si>
  <si>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</si>
  <si>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</si>
  <si>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</si>
  <si>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</si>
  <si>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</si>
  <si>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</si>
  <si>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</si>
  <si>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</si>
  <si>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</si>
  <si>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</si>
  <si>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</si>
  <si>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</si>
  <si>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RENAL DIALYSIS ACCESS DEVICE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</si>
  <si>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</si>
  <si>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</si>
  <si>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</si>
  <si>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</si>
  <si>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</si>
  <si>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</si>
  <si>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</si>
  <si>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</si>
  <si>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</si>
  <si>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</si>
  <si>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</si>
  <si>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</si>
  <si>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</si>
  <si>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</si>
  <si>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</si>
  <si>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</si>
  <si>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</si>
  <si>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</si>
  <si>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539-1</t>
  </si>
  <si>
    <t>CESAREAN SECTION WITH STERILIZATION</t>
  </si>
  <si>
    <t>539-2</t>
  </si>
  <si>
    <t>539-3</t>
  </si>
  <si>
    <t>539-4</t>
  </si>
  <si>
    <t>CESAREAN SECTION WITHOUT STERILIZATION</t>
  </si>
  <si>
    <t>VAGINAL DELIVERY WITH STERILIZATION AND/OR D&amp;C</t>
  </si>
  <si>
    <t>VAGINAL DELIVERY WITH O.R. PROCEDURE EXCEPT STERILIZATION AND/OR D&amp;C</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</si>
  <si>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</si>
  <si>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</si>
  <si>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</si>
  <si>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</si>
  <si>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</si>
  <si>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</si>
  <si>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</si>
  <si>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</si>
  <si>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</si>
  <si>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</si>
  <si>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</si>
  <si>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</si>
  <si>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</si>
  <si>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</si>
  <si>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</si>
  <si>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</si>
  <si>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</si>
  <si>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</si>
  <si>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</si>
  <si>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</si>
  <si>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</si>
  <si>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</si>
  <si>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</si>
  <si>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</si>
  <si>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</si>
  <si>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</si>
  <si>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</si>
  <si>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</si>
  <si>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</si>
  <si>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</si>
  <si>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</si>
  <si>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</si>
  <si>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</si>
  <si>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</si>
  <si>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</si>
  <si>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</si>
  <si>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</si>
  <si>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</si>
  <si>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</si>
  <si>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</si>
  <si>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</si>
  <si>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</si>
  <si>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</si>
  <si>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</si>
  <si>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</si>
  <si>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</si>
  <si>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</si>
  <si>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</si>
  <si>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</si>
  <si>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</si>
  <si>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</si>
  <si>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</si>
  <si>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</si>
  <si>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</si>
  <si>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</si>
  <si>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</si>
  <si>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</si>
  <si>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</si>
  <si>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</si>
  <si>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</si>
  <si>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</si>
  <si>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</si>
  <si>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</si>
  <si>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</si>
  <si>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</si>
  <si>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</si>
  <si>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</si>
  <si>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</si>
  <si>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</si>
  <si>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</si>
  <si>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</si>
  <si>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</si>
  <si>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</si>
  <si>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</si>
  <si>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</si>
  <si>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</si>
  <si>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</si>
  <si>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</si>
  <si>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</si>
  <si>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</si>
  <si>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</si>
  <si>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</si>
  <si>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</si>
  <si>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</si>
  <si>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</si>
  <si>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</si>
  <si>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</si>
  <si>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</si>
  <si>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</si>
  <si>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</si>
  <si>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PRINCIPAL DIAGNOSIS INVALID AS DISCHARGE DIAGNOSIS</t>
  </si>
  <si>
    <t>UNGROUPABLE</t>
  </si>
  <si>
    <t>NEONATE BIRTH WEIGHT &lt; 500 GRAMS, OR BIRTH WEIGHT 500-999 GRAMS AND GESTATIONAL AGE &lt;24 WEEKS, OR BIRTH WEIGHT 500-749 GRAMS WITH MAJOR ANOMALY OR WITHOUT LIFE SUSTAINING INTERVENTION</t>
  </si>
  <si>
    <t>589-2</t>
  </si>
  <si>
    <t>589-4</t>
  </si>
  <si>
    <t>Medicaid 883850676001 effective 5/19/2023. Updated 8/8/2023.</t>
  </si>
  <si>
    <t>Medicaid 883850676003 effective 5/19/2023. Updated 8/8/2023.</t>
  </si>
  <si>
    <t>8.14.23 Added Medicaid number</t>
  </si>
  <si>
    <t>9.26.2023 - Update OPHVA to Yes effective 10.01.2023</t>
  </si>
  <si>
    <t>OSF ST CLARE - PERRY MEMORIAL</t>
  </si>
  <si>
    <t>ANDERSON REHABILITATION INSTIT</t>
  </si>
  <si>
    <t>5016</t>
  </si>
  <si>
    <t>143029</t>
  </si>
  <si>
    <t>10.20.2023 - Added Hospital to MMIS</t>
  </si>
  <si>
    <t>2024-01-01</t>
  </si>
  <si>
    <t>Updates Rates for new CCRs and Wage Index effective 1/1/24</t>
  </si>
  <si>
    <t>11.16.2023 - Removed OP Psych and Rehab rates</t>
  </si>
  <si>
    <t>I</t>
  </si>
  <si>
    <t>Effective 1.1.2024 OPHVA = YES, updated 11.16.2023</t>
  </si>
  <si>
    <t>Effective 1.1.2023 OPHVA = YES, updated 11.16.2023</t>
  </si>
  <si>
    <t>Effective 1.1.2024 OPHVA = NO, updated 11.16.2023</t>
  </si>
  <si>
    <t>The spreadsheet allows calculation of payment for a single claim using a limited number of required data elements for rate effective 1/1/2024.  One key data element is the APR-DRG assignment.  The APR-DRG for the hospital stay must be determined outside of this calculator using software from 3M Health Information Systems.</t>
  </si>
  <si>
    <t>141354</t>
  </si>
  <si>
    <t xml:space="preserve">4.9.23 updated to CAH </t>
  </si>
  <si>
    <t>141353</t>
  </si>
  <si>
    <t>4.9.23 updated to CAH</t>
  </si>
  <si>
    <t>MONTROSE BEHAVIORAL HOSPITAL</t>
  </si>
  <si>
    <t>7.10.2024 - New Medicaid Number added for new facility</t>
  </si>
  <si>
    <t xml:space="preserve">7.23.24 - Added COS 29 </t>
  </si>
  <si>
    <t>2025-01-01</t>
  </si>
  <si>
    <t>Updates Rates for new CCRs and Wage Index effective 1/1/25</t>
  </si>
  <si>
    <t>SOUTHEAST BEHAVIORAL HOSPITAL</t>
  </si>
  <si>
    <t>MERCYHEALTH HOSPITAL AND PHYSIANS</t>
  </si>
  <si>
    <t>3024</t>
  </si>
  <si>
    <t>3029</t>
  </si>
  <si>
    <t>9.18.2024 - Approved COS Effective 7.31.2024</t>
  </si>
  <si>
    <t>9.18.2024 - Newly added hospital</t>
  </si>
  <si>
    <t>9.18.2024 - New Hospital Effective 1.1.2024</t>
  </si>
  <si>
    <t>Effective 1.1.2025 OPHVA = Yes</t>
  </si>
  <si>
    <t>9.18.2024 - Updated to CAH effective 6.19.2024</t>
  </si>
  <si>
    <t>1/7/25 - OPHVA Turned On</t>
  </si>
  <si>
    <t>1.17.2025 - OPHVA turned on</t>
  </si>
  <si>
    <t>2.26.25 Added Per Johns Email</t>
  </si>
  <si>
    <t>Added per Dans Request 4.1.2025</t>
  </si>
  <si>
    <t>Effective: April 1, 2025</t>
  </si>
  <si>
    <t>Calculator Version: April 1, 2025</t>
  </si>
  <si>
    <t>2025-04-01</t>
  </si>
  <si>
    <t>Updates Rates for new CCRs and Wage Index effective 4/1/25</t>
  </si>
  <si>
    <t>Used for cost outlier adjustments (FFY2025)</t>
  </si>
  <si>
    <t>Statewide DRG Base Rate - $3,967.73 (INS)
$3,730.73 (OOS)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</si>
</sst>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00"/>
    <numFmt numFmtId="165" formatCode="&quot;$&quot;#,##0"/>
    <numFmt numFmtId="166" formatCode="0.0000"/>
    <numFmt numFmtId="167" formatCode="0.0"/>
    <numFmt numFmtId="168" formatCode="0.00000"/>
    <numFmt numFmtId="169" formatCode="0.000"/>
  </numFmts>
  <fonts count="23" x14ac:knownFonts="1">
    <font>
      <sz val="11"/>
      <color theme="1"/>
      <name val="Calibri"/>
      <family val="2"/>
      <scheme val="minor"/>
    </font>
    <font>
      <sz val="11"/>
      <color theme="1"/>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i/>
      <sz val="11"/>
      <color theme="1"/>
      <name val="Calibri"/>
      <family val="2"/>
      <scheme val="minor"/>
    </font>
    <font>
      <b/>
      <sz val="14"/>
      <color theme="0"/>
      <name val="Calibri"/>
      <family val="2"/>
      <scheme val="minor"/>
    </font>
    <font>
      <b/>
      <sz val="12"/>
      <color rgb="FF38939B"/>
      <name val="Calibri"/>
      <family val="2"/>
      <scheme val="minor"/>
    </font>
    <font>
      <b/>
      <i/>
      <sz val="11"/>
      <color theme="0"/>
      <name val="Calibri"/>
      <family val="2"/>
      <scheme val="minor"/>
    </font>
    <font>
      <vertAlign val="superscript"/>
      <sz val="11"/>
      <color theme="1"/>
      <name val="Calibri"/>
      <family val="2"/>
      <scheme val="minor"/>
    </font>
    <font>
      <u/>
      <sz val="11"/>
      <color theme="10"/>
      <name val="Calibri"/>
      <family val="2"/>
      <scheme val="minor"/>
    </font>
    <font>
      <sz val="11"/>
      <color rgb="FF0052AC"/>
      <name val="Calibri"/>
      <family val="2"/>
      <scheme val="minor"/>
    </font>
    <font>
      <b/>
      <sz val="11"/>
      <color rgb="FF0052AC"/>
      <name val="Calibri"/>
      <family val="2"/>
      <scheme val="minor"/>
    </font>
    <font>
      <b/>
      <sz val="14"/>
      <color rgb="FF0052AC"/>
      <name val="Calibri"/>
      <family val="2"/>
      <scheme val="minor"/>
    </font>
    <font>
      <b/>
      <sz val="12"/>
      <color rgb="FF0052AC"/>
      <name val="Calibri"/>
      <family val="2"/>
      <scheme val="minor"/>
    </font>
    <font>
      <sz val="11"/>
      <color rgb="FF3F3F76"/>
      <name val="Calibri"/>
      <family val="2"/>
    </font>
    <font>
      <sz val="11"/>
      <color rgb="FF3F3F76"/>
      <name val="Calibri"/>
      <family val="2"/>
      <scheme val="minor"/>
    </font>
    <font>
      <b/>
      <i/>
      <vertAlign val="superscript"/>
      <sz val="11"/>
      <color theme="1"/>
      <name val="Calibri"/>
      <family val="2"/>
      <scheme val="minor"/>
    </font>
    <font>
      <sz val="10"/>
      <color rgb="FF3F3F76"/>
      <name val="Arial"/>
      <family val="2"/>
    </font>
    <font>
      <sz val="10"/>
      <color theme="1"/>
      <name val="Arial"/>
      <family val="2"/>
    </font>
    <font>
      <sz val="10"/>
      <name val="Arial"/>
      <family val="2"/>
    </font>
  </fonts>
  <fills count="12">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9CC5CA"/>
        <bgColor indexed="64"/>
      </patternFill>
    </fill>
    <fill>
      <patternFill patternType="solid">
        <fgColor rgb="FF38939B"/>
        <bgColor indexed="64"/>
      </patternFill>
    </fill>
    <fill>
      <patternFill patternType="solid">
        <fgColor rgb="FF7AC142"/>
        <bgColor indexed="64"/>
      </patternFill>
    </fill>
    <fill>
      <patternFill patternType="solid">
        <fgColor rgb="FF999999"/>
        <bgColor indexed="64"/>
      </patternFill>
    </fill>
    <fill>
      <patternFill patternType="solid">
        <fgColor rgb="FFF8971D"/>
        <bgColor indexed="64"/>
      </patternFill>
    </fill>
    <fill>
      <patternFill patternType="solid">
        <fgColor rgb="FF000000"/>
        <bgColor indexed="64"/>
      </patternFill>
    </fill>
    <fill>
      <patternFill patternType="solid">
        <fgColor theme="4" tint="0.79998168889431442"/>
        <bgColor indexed="64"/>
      </patternFill>
    </fill>
    <fill>
      <patternFill patternType="solid">
        <fgColor rgb="FFFFCC99"/>
      </patternFill>
    </fill>
  </fills>
  <borders count="54">
    <border>
      <left/>
      <right/>
      <top/>
      <bottom/>
      <diagonal/>
    </border>
    <border>
      <left style="dotted">
        <color auto="1"/>
      </left>
      <right style="dotted">
        <color auto="1"/>
      </right>
      <top style="dotted">
        <color auto="1"/>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otted">
        <color auto="1"/>
      </top>
      <bottom style="dotted">
        <color auto="1"/>
      </bottom>
      <diagonal/>
    </border>
    <border>
      <left style="medium">
        <color auto="1"/>
      </left>
      <right style="medium">
        <color auto="1"/>
      </right>
      <top style="medium">
        <color auto="1"/>
      </top>
      <bottom/>
      <diagonal/>
    </border>
    <border>
      <left/>
      <right/>
      <top style="medium">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9" fontId="2" fillId="0" borderId="0" applyFont="0" applyFill="0" applyBorder="0" applyAlignment="0" applyProtection="0"/>
    <xf numFmtId="0" fontId="12" fillId="0" borderId="0" applyNumberFormat="0" applyFill="0" applyBorder="0" applyAlignment="0" applyProtection="0"/>
    <xf numFmtId="43" fontId="2" fillId="0" borderId="0" applyFont="0" applyFill="0" applyBorder="0" applyAlignment="0" applyProtection="0"/>
    <xf numFmtId="0" fontId="17" fillId="11" borderId="53" applyNumberFormat="0" applyAlignment="0" applyProtection="0"/>
    <xf numFmtId="43" fontId="2" fillId="0" borderId="0" applyFont="0" applyFill="0" applyBorder="0" applyAlignment="0" applyProtection="0"/>
    <xf numFmtId="43" fontId="22" fillId="0" borderId="0" applyFont="0" applyFill="0" applyBorder="0" applyAlignment="0" applyProtection="0"/>
  </cellStyleXfs>
  <cellXfs count="201">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4" fillId="0" borderId="7" xfId="0" applyFont="1" applyBorder="1"/>
    <xf numFmtId="0" fontId="0" fillId="0" borderId="9" xfId="0" applyBorder="1"/>
    <xf numFmtId="0" fontId="0" fillId="0" borderId="10" xfId="0" applyBorder="1"/>
    <xf numFmtId="0" fontId="0" fillId="0" borderId="11" xfId="0" applyBorder="1"/>
    <xf numFmtId="0" fontId="0" fillId="0" borderId="12" xfId="0" applyBorder="1" applyAlignment="1">
      <alignment vertical="center"/>
    </xf>
    <xf numFmtId="0" fontId="0" fillId="0" borderId="0" xfId="0" applyAlignment="1">
      <alignment horizontal="center"/>
    </xf>
    <xf numFmtId="0" fontId="9" fillId="0" borderId="7" xfId="0" applyFont="1" applyBorder="1"/>
    <xf numFmtId="0" fontId="0" fillId="2" borderId="0" xfId="0" applyFill="1"/>
    <xf numFmtId="0" fontId="0" fillId="3" borderId="0" xfId="0" applyFill="1"/>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0" fontId="8" fillId="5" borderId="21" xfId="0" applyFont="1" applyFill="1" applyBorder="1" applyAlignment="1">
      <alignment horizontal="centerContinuous" vertical="center"/>
    </xf>
    <xf numFmtId="0" fontId="8" fillId="5" borderId="22" xfId="0" applyFont="1" applyFill="1" applyBorder="1" applyAlignment="1">
      <alignment horizontal="centerContinuous" vertical="center"/>
    </xf>
    <xf numFmtId="0" fontId="8" fillId="5" borderId="23" xfId="0" applyFont="1" applyFill="1" applyBorder="1" applyAlignment="1">
      <alignment horizontal="centerContinuous" vertical="center"/>
    </xf>
    <xf numFmtId="0" fontId="5" fillId="5" borderId="0" xfId="0" applyFont="1" applyFill="1" applyBorder="1"/>
    <xf numFmtId="0" fontId="5" fillId="5" borderId="25" xfId="0" applyFont="1" applyFill="1" applyBorder="1" applyAlignment="1">
      <alignment horizontal="centerContinuous"/>
    </xf>
    <xf numFmtId="0" fontId="3" fillId="5" borderId="27" xfId="0" applyFont="1" applyFill="1" applyBorder="1" applyAlignment="1">
      <alignment horizontal="center"/>
    </xf>
    <xf numFmtId="0" fontId="6" fillId="4" borderId="32" xfId="0" applyFont="1" applyFill="1" applyBorder="1" applyAlignment="1">
      <alignment horizontal="centerContinuous"/>
    </xf>
    <xf numFmtId="0" fontId="3" fillId="6" borderId="32" xfId="0" applyFont="1" applyFill="1" applyBorder="1" applyAlignment="1">
      <alignment horizontal="centerContinuous"/>
    </xf>
    <xf numFmtId="0" fontId="3" fillId="7" borderId="29" xfId="0" applyFont="1" applyFill="1" applyBorder="1"/>
    <xf numFmtId="0" fontId="5" fillId="7" borderId="33" xfId="0" applyFont="1" applyFill="1" applyBorder="1"/>
    <xf numFmtId="0" fontId="5" fillId="7" borderId="30" xfId="0" applyFont="1" applyFill="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34" xfId="0" applyBorder="1"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0" borderId="34" xfId="0" applyBorder="1" applyAlignment="1">
      <alignment horizontal="center" vertical="center" wrapText="1"/>
    </xf>
    <xf numFmtId="0" fontId="0" fillId="4" borderId="35" xfId="0" applyFill="1" applyBorder="1" applyAlignment="1">
      <alignment horizontal="center"/>
    </xf>
    <xf numFmtId="0" fontId="0" fillId="4" borderId="1" xfId="0" applyFill="1" applyBorder="1" applyAlignment="1">
      <alignment horizontal="center" vertical="center" wrapText="1"/>
    </xf>
    <xf numFmtId="165" fontId="0" fillId="4" borderId="34" xfId="0" applyNumberFormat="1" applyFill="1" applyBorder="1" applyAlignment="1">
      <alignment horizontal="center"/>
    </xf>
    <xf numFmtId="9" fontId="0" fillId="4" borderId="35" xfId="1" applyFont="1" applyFill="1" applyBorder="1" applyAlignment="1">
      <alignment horizontal="center"/>
    </xf>
    <xf numFmtId="4" fontId="0" fillId="4" borderId="1" xfId="0" applyNumberFormat="1" applyFill="1" applyBorder="1" applyAlignment="1">
      <alignment horizontal="center"/>
    </xf>
    <xf numFmtId="2" fontId="0" fillId="0" borderId="35" xfId="0" applyNumberFormat="1" applyBorder="1" applyAlignment="1">
      <alignment horizontal="center"/>
    </xf>
    <xf numFmtId="166" fontId="0" fillId="0" borderId="1" xfId="0" applyNumberFormat="1" applyBorder="1" applyAlignment="1">
      <alignment horizontal="center"/>
    </xf>
    <xf numFmtId="164" fontId="0" fillId="4" borderId="1" xfId="0" applyNumberFormat="1" applyFill="1" applyBorder="1" applyAlignment="1">
      <alignment horizontal="center" vertical="center"/>
    </xf>
    <xf numFmtId="164" fontId="0" fillId="0" borderId="35" xfId="0" applyNumberFormat="1" applyBorder="1" applyAlignment="1">
      <alignment horizontal="center"/>
    </xf>
    <xf numFmtId="164" fontId="0" fillId="0" borderId="1" xfId="0" applyNumberFormat="1" applyBorder="1" applyAlignment="1">
      <alignment horizontal="center"/>
    </xf>
    <xf numFmtId="164" fontId="0" fillId="0" borderId="34" xfId="0" applyNumberFormat="1" applyBorder="1" applyAlignment="1">
      <alignment horizontal="center"/>
    </xf>
    <xf numFmtId="0" fontId="0" fillId="0" borderId="21" xfId="0" applyBorder="1"/>
    <xf numFmtId="0" fontId="0" fillId="0" borderId="22" xfId="0" applyBorder="1"/>
    <xf numFmtId="0" fontId="0" fillId="0" borderId="23" xfId="0" applyBorder="1"/>
    <xf numFmtId="0" fontId="0" fillId="0" borderId="0" xfId="0" applyBorder="1" applyAlignment="1">
      <alignment vertical="center"/>
    </xf>
    <xf numFmtId="0" fontId="0" fillId="0" borderId="1"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wrapText="1"/>
    </xf>
    <xf numFmtId="0" fontId="0" fillId="0" borderId="38" xfId="0" applyBorder="1" applyAlignment="1">
      <alignment vertical="center"/>
    </xf>
    <xf numFmtId="0" fontId="0" fillId="0" borderId="37" xfId="0" applyBorder="1" applyAlignment="1">
      <alignment vertical="center"/>
    </xf>
    <xf numFmtId="0" fontId="0" fillId="0" borderId="38" xfId="0" quotePrefix="1" applyBorder="1" applyAlignment="1">
      <alignment vertical="center" wrapText="1"/>
    </xf>
    <xf numFmtId="0" fontId="0" fillId="0" borderId="39" xfId="0" applyBorder="1" applyAlignment="1">
      <alignment horizontal="left" vertical="center" indent="1"/>
    </xf>
    <xf numFmtId="0" fontId="0" fillId="0" borderId="40" xfId="0" applyBorder="1" applyAlignment="1">
      <alignment horizontal="left" vertical="center" indent="1"/>
    </xf>
    <xf numFmtId="0" fontId="0" fillId="0" borderId="41" xfId="0" applyBorder="1" applyAlignment="1">
      <alignment horizontal="left" vertical="center" indent="1"/>
    </xf>
    <xf numFmtId="0" fontId="4" fillId="0" borderId="39" xfId="0" applyFont="1" applyBorder="1" applyAlignment="1">
      <alignment horizontal="left" vertical="center" indent="1"/>
    </xf>
    <xf numFmtId="0" fontId="0" fillId="0" borderId="40" xfId="0" applyBorder="1" applyAlignment="1">
      <alignment horizontal="left" vertical="center" indent="2"/>
    </xf>
    <xf numFmtId="0" fontId="4" fillId="0" borderId="40" xfId="0" applyFont="1" applyBorder="1" applyAlignment="1">
      <alignment horizontal="left" vertical="center" indent="1"/>
    </xf>
    <xf numFmtId="0" fontId="0" fillId="0" borderId="40" xfId="0" applyBorder="1" applyAlignment="1">
      <alignment horizontal="left" vertical="center" wrapText="1" indent="2"/>
    </xf>
    <xf numFmtId="0" fontId="0" fillId="0" borderId="41" xfId="0" applyBorder="1" applyAlignment="1">
      <alignment horizontal="left" vertical="center" indent="2"/>
    </xf>
    <xf numFmtId="164" fontId="0" fillId="8" borderId="35" xfId="0" applyNumberFormat="1" applyFill="1" applyBorder="1" applyAlignment="1">
      <alignment horizontal="center"/>
    </xf>
    <xf numFmtId="0" fontId="3" fillId="9" borderId="14" xfId="0" applyFont="1" applyFill="1" applyBorder="1" applyAlignment="1">
      <alignment horizontal="center"/>
    </xf>
    <xf numFmtId="0" fontId="10" fillId="5" borderId="29" xfId="0" applyFont="1" applyFill="1" applyBorder="1" applyAlignment="1">
      <alignment horizontal="centerContinuous" vertical="center"/>
    </xf>
    <xf numFmtId="0" fontId="10" fillId="5" borderId="33" xfId="0" applyFont="1" applyFill="1" applyBorder="1" applyAlignment="1">
      <alignment horizontal="centerContinuous" vertical="center"/>
    </xf>
    <xf numFmtId="0" fontId="10" fillId="5" borderId="30" xfId="0" applyFont="1" applyFill="1" applyBorder="1" applyAlignment="1">
      <alignment horizontal="centerContinuous" vertical="center"/>
    </xf>
    <xf numFmtId="0" fontId="4" fillId="0" borderId="29" xfId="0" applyFont="1" applyBorder="1"/>
    <xf numFmtId="0" fontId="4" fillId="0" borderId="33" xfId="0" applyFont="1" applyBorder="1"/>
    <xf numFmtId="0" fontId="4" fillId="0" borderId="30" xfId="0" applyFont="1" applyBorder="1"/>
    <xf numFmtId="0" fontId="0" fillId="0" borderId="42" xfId="0" applyBorder="1" applyAlignment="1">
      <alignment horizontal="center" vertical="center"/>
    </xf>
    <xf numFmtId="0" fontId="0" fillId="0" borderId="43" xfId="0" applyBorder="1" applyAlignment="1">
      <alignment vertical="center"/>
    </xf>
    <xf numFmtId="0" fontId="0" fillId="0" borderId="44" xfId="0" applyBorder="1" applyAlignment="1">
      <alignment vertical="center" wrapText="1"/>
    </xf>
    <xf numFmtId="0" fontId="0" fillId="0" borderId="45" xfId="0" applyBorder="1" applyAlignment="1">
      <alignment horizontal="center" vertical="center"/>
    </xf>
    <xf numFmtId="0" fontId="0" fillId="0" borderId="3" xfId="0" applyBorder="1" applyAlignment="1">
      <alignment vertical="center"/>
    </xf>
    <xf numFmtId="0" fontId="0" fillId="0" borderId="46" xfId="0" applyBorder="1" applyAlignment="1">
      <alignment vertical="center" wrapText="1"/>
    </xf>
    <xf numFmtId="0" fontId="0" fillId="0" borderId="47" xfId="0" applyBorder="1" applyAlignment="1">
      <alignment horizontal="center" vertical="center"/>
    </xf>
    <xf numFmtId="0" fontId="0" fillId="0" borderId="48" xfId="0" applyBorder="1" applyAlignment="1">
      <alignment vertical="center"/>
    </xf>
    <xf numFmtId="0" fontId="0" fillId="0" borderId="49" xfId="0" applyBorder="1" applyAlignment="1">
      <alignment vertical="center" wrapText="1"/>
    </xf>
    <xf numFmtId="0" fontId="4" fillId="0" borderId="29" xfId="0" applyFont="1" applyBorder="1" applyAlignment="1">
      <alignment vertical="center"/>
    </xf>
    <xf numFmtId="0" fontId="4" fillId="0" borderId="33" xfId="0" applyFont="1" applyBorder="1" applyAlignment="1">
      <alignment vertical="center"/>
    </xf>
    <xf numFmtId="0" fontId="4" fillId="0" borderId="30" xfId="0" applyFont="1" applyBorder="1" applyAlignment="1">
      <alignment vertical="center"/>
    </xf>
    <xf numFmtId="0" fontId="0" fillId="0" borderId="50" xfId="0" applyBorder="1" applyAlignment="1">
      <alignment horizontal="center" vertical="center"/>
    </xf>
    <xf numFmtId="0" fontId="0" fillId="0" borderId="51" xfId="0" applyBorder="1" applyAlignment="1">
      <alignment vertical="center"/>
    </xf>
    <xf numFmtId="0" fontId="0" fillId="0" borderId="52" xfId="0" applyBorder="1" applyAlignment="1">
      <alignment vertical="center" wrapText="1"/>
    </xf>
    <xf numFmtId="0" fontId="0" fillId="0" borderId="43" xfId="0" applyBorder="1" applyAlignment="1">
      <alignment vertical="center" wrapText="1"/>
    </xf>
    <xf numFmtId="0" fontId="4" fillId="0" borderId="14" xfId="0" applyFont="1" applyBorder="1" applyAlignment="1">
      <alignment horizontal="center"/>
    </xf>
    <xf numFmtId="0" fontId="0" fillId="10" borderId="0" xfId="0" applyFill="1"/>
    <xf numFmtId="167" fontId="0" fillId="0" borderId="0" xfId="0" applyNumberFormat="1"/>
    <xf numFmtId="166" fontId="0" fillId="0" borderId="0" xfId="0" applyNumberFormat="1" applyAlignment="1">
      <alignment horizontal="center"/>
    </xf>
    <xf numFmtId="0" fontId="4" fillId="7" borderId="3" xfId="0" applyFont="1" applyFill="1" applyBorder="1" applyAlignment="1">
      <alignment horizontal="center" wrapText="1"/>
    </xf>
    <xf numFmtId="0" fontId="10" fillId="3" borderId="0" xfId="0" applyFont="1" applyFill="1" applyAlignment="1">
      <alignment vertical="center" wrapText="1"/>
    </xf>
    <xf numFmtId="0" fontId="3" fillId="5" borderId="24" xfId="0" applyFont="1" applyFill="1" applyBorder="1" applyAlignment="1">
      <alignment horizontal="centerContinuous" vertical="center" wrapText="1"/>
    </xf>
    <xf numFmtId="0" fontId="3" fillId="5" borderId="0" xfId="0" applyFont="1" applyFill="1" applyBorder="1" applyAlignment="1">
      <alignment horizontal="centerContinuous" vertical="center" wrapText="1"/>
    </xf>
    <xf numFmtId="0" fontId="3" fillId="5" borderId="25" xfId="0" applyFont="1" applyFill="1" applyBorder="1" applyAlignment="1">
      <alignment horizontal="centerContinuous" vertical="center" wrapText="1"/>
    </xf>
    <xf numFmtId="0" fontId="0" fillId="6" borderId="1" xfId="0" applyFill="1" applyBorder="1" applyAlignment="1" applyProtection="1">
      <alignment horizontal="center" vertical="center" wrapText="1"/>
      <protection locked="0"/>
    </xf>
    <xf numFmtId="0" fontId="0" fillId="6" borderId="1" xfId="0" applyFill="1" applyBorder="1" applyAlignment="1" applyProtection="1">
      <alignment horizontal="center"/>
      <protection locked="0"/>
    </xf>
    <xf numFmtId="0" fontId="0" fillId="6" borderId="34" xfId="0" applyFill="1" applyBorder="1" applyAlignment="1" applyProtection="1">
      <alignment horizontal="center"/>
      <protection locked="0"/>
    </xf>
    <xf numFmtId="0" fontId="7" fillId="5" borderId="24" xfId="0" applyFont="1" applyFill="1" applyBorder="1" applyAlignment="1"/>
    <xf numFmtId="49" fontId="0" fillId="0" borderId="0" xfId="0" applyNumberFormat="1"/>
    <xf numFmtId="0" fontId="12" fillId="0" borderId="0" xfId="2"/>
    <xf numFmtId="0" fontId="0" fillId="0" borderId="0" xfId="0" applyAlignment="1">
      <alignment wrapText="1"/>
    </xf>
    <xf numFmtId="1" fontId="0" fillId="6" borderId="1" xfId="0" applyNumberFormat="1" applyFill="1" applyBorder="1" applyAlignment="1" applyProtection="1">
      <alignment horizontal="center" vertical="center"/>
      <protection locked="0"/>
    </xf>
    <xf numFmtId="0" fontId="0" fillId="0" borderId="12" xfId="0" quotePrefix="1" applyBorder="1" applyAlignment="1">
      <alignment vertical="center"/>
    </xf>
    <xf numFmtId="0" fontId="13" fillId="0" borderId="4" xfId="0" applyFont="1" applyFill="1" applyBorder="1"/>
    <xf numFmtId="0" fontId="13" fillId="0" borderId="5" xfId="0" applyFont="1" applyFill="1" applyBorder="1"/>
    <xf numFmtId="0" fontId="13" fillId="0" borderId="6" xfId="0" applyFont="1" applyFill="1" applyBorder="1"/>
    <xf numFmtId="0" fontId="13" fillId="0" borderId="7" xfId="0" applyFont="1" applyFill="1" applyBorder="1"/>
    <xf numFmtId="0" fontId="14" fillId="0" borderId="0" xfId="0" applyFont="1" applyFill="1" applyBorder="1"/>
    <xf numFmtId="0" fontId="13" fillId="0" borderId="0" xfId="0" applyFont="1" applyFill="1" applyBorder="1"/>
    <xf numFmtId="0" fontId="13" fillId="0" borderId="8" xfId="0" applyFont="1" applyFill="1" applyBorder="1"/>
    <xf numFmtId="0" fontId="15" fillId="0" borderId="9" xfId="0" applyFont="1" applyFill="1" applyBorder="1"/>
    <xf numFmtId="0" fontId="13" fillId="0" borderId="10" xfId="0" applyFont="1" applyFill="1" applyBorder="1"/>
    <xf numFmtId="0" fontId="13" fillId="0" borderId="11" xfId="0" applyFont="1" applyFill="1" applyBorder="1"/>
    <xf numFmtId="0" fontId="16" fillId="0" borderId="9" xfId="0" applyFont="1" applyFill="1" applyBorder="1" applyAlignment="1">
      <alignment vertical="center"/>
    </xf>
    <xf numFmtId="0" fontId="14" fillId="0" borderId="21" xfId="0" applyFont="1" applyFill="1" applyBorder="1"/>
    <xf numFmtId="0" fontId="14" fillId="0" borderId="22" xfId="0" applyFont="1" applyFill="1" applyBorder="1"/>
    <xf numFmtId="0" fontId="14" fillId="0" borderId="23" xfId="0" applyFont="1" applyFill="1" applyBorder="1"/>
    <xf numFmtId="0" fontId="14" fillId="0" borderId="24" xfId="0" applyFont="1" applyFill="1" applyBorder="1"/>
    <xf numFmtId="0" fontId="14" fillId="0" borderId="25" xfId="0" applyFont="1" applyFill="1" applyBorder="1"/>
    <xf numFmtId="0" fontId="14" fillId="0" borderId="27" xfId="0" applyFont="1" applyFill="1" applyBorder="1"/>
    <xf numFmtId="0" fontId="14" fillId="0" borderId="28" xfId="0" applyFont="1" applyFill="1" applyBorder="1"/>
    <xf numFmtId="0" fontId="6" fillId="0" borderId="26" xfId="0" applyFont="1" applyFill="1" applyBorder="1"/>
    <xf numFmtId="0" fontId="3" fillId="5" borderId="14" xfId="0" applyFont="1" applyFill="1" applyBorder="1" applyAlignment="1">
      <alignment horizontal="center" wrapText="1"/>
    </xf>
    <xf numFmtId="0" fontId="4" fillId="8" borderId="14" xfId="0" applyFont="1" applyFill="1" applyBorder="1" applyAlignment="1">
      <alignment horizontal="center" wrapText="1"/>
    </xf>
    <xf numFmtId="0" fontId="4" fillId="6" borderId="14" xfId="0" applyFont="1" applyFill="1" applyBorder="1" applyAlignment="1">
      <alignment horizontal="center" wrapText="1"/>
    </xf>
    <xf numFmtId="0" fontId="4" fillId="7" borderId="14" xfId="0" applyFont="1" applyFill="1" applyBorder="1" applyAlignment="1">
      <alignment horizontal="center" wrapText="1"/>
    </xf>
    <xf numFmtId="43" fontId="0" fillId="0" borderId="43" xfId="5" applyFont="1" applyFill="1" applyBorder="1" applyAlignment="1">
      <alignment horizontal="right"/>
    </xf>
    <xf numFmtId="169" fontId="0" fillId="0" borderId="43" xfId="5" applyNumberFormat="1" applyFont="1" applyFill="1" applyBorder="1" applyAlignment="1">
      <alignment horizontal="center"/>
    </xf>
    <xf numFmtId="166" fontId="0" fillId="0" borderId="43" xfId="0" applyNumberFormat="1" applyFont="1" applyFill="1" applyBorder="1" applyAlignment="1">
      <alignment horizontal="center"/>
    </xf>
    <xf numFmtId="168" fontId="0" fillId="0" borderId="43" xfId="0" applyNumberFormat="1" applyFont="1" applyFill="1" applyBorder="1" applyAlignment="1">
      <alignment horizontal="center"/>
    </xf>
    <xf numFmtId="43" fontId="0" fillId="0" borderId="43" xfId="5" applyFont="1" applyFill="1" applyBorder="1" applyAlignment="1"/>
    <xf numFmtId="169" fontId="0" fillId="0" borderId="43" xfId="0" applyNumberFormat="1" applyFont="1" applyFill="1" applyBorder="1" applyAlignment="1">
      <alignment horizontal="center"/>
    </xf>
    <xf numFmtId="0" fontId="0" fillId="0" borderId="43" xfId="0" applyNumberFormat="1" applyFont="1" applyFill="1" applyBorder="1" applyAlignment="1">
      <alignment horizontal="center"/>
    </xf>
    <xf numFmtId="43" fontId="0" fillId="0" borderId="3" xfId="5" applyFont="1" applyFill="1" applyBorder="1" applyAlignment="1">
      <alignment horizontal="right"/>
    </xf>
    <xf numFmtId="169" fontId="0" fillId="0" borderId="3" xfId="5" applyNumberFormat="1" applyFont="1" applyFill="1" applyBorder="1" applyAlignment="1">
      <alignment horizontal="center"/>
    </xf>
    <xf numFmtId="166" fontId="0" fillId="0" borderId="3" xfId="0" applyNumberFormat="1" applyFont="1" applyFill="1" applyBorder="1" applyAlignment="1">
      <alignment horizontal="center"/>
    </xf>
    <xf numFmtId="168" fontId="0" fillId="0" borderId="3" xfId="0" applyNumberFormat="1" applyFont="1" applyFill="1" applyBorder="1" applyAlignment="1">
      <alignment horizontal="center"/>
    </xf>
    <xf numFmtId="43" fontId="0" fillId="0" borderId="3" xfId="5" applyFont="1" applyFill="1" applyBorder="1" applyAlignment="1"/>
    <xf numFmtId="169" fontId="0" fillId="0" borderId="3" xfId="0" applyNumberFormat="1" applyFont="1" applyFill="1" applyBorder="1" applyAlignment="1">
      <alignment horizontal="center"/>
    </xf>
    <xf numFmtId="0" fontId="0" fillId="0" borderId="3" xfId="0" applyNumberFormat="1" applyFont="1" applyFill="1" applyBorder="1" applyAlignment="1">
      <alignment horizontal="center"/>
    </xf>
    <xf numFmtId="166" fontId="0" fillId="0" borderId="3" xfId="5" applyNumberFormat="1" applyFont="1" applyFill="1" applyBorder="1" applyAlignment="1">
      <alignment horizontal="center"/>
    </xf>
    <xf numFmtId="0" fontId="0" fillId="0" borderId="0" xfId="0" applyFont="1"/>
    <xf numFmtId="0" fontId="18" fillId="8" borderId="43" xfId="4" applyFont="1" applyFill="1" applyBorder="1" applyAlignment="1">
      <alignment horizontal="center"/>
    </xf>
    <xf numFmtId="0" fontId="18" fillId="8" borderId="43" xfId="4" applyFont="1" applyFill="1" applyBorder="1" applyAlignment="1"/>
    <xf numFmtId="1" fontId="18" fillId="8" borderId="43" xfId="4" applyNumberFormat="1" applyFont="1" applyFill="1" applyBorder="1" applyAlignment="1"/>
    <xf numFmtId="0" fontId="18" fillId="8" borderId="43" xfId="4" applyFont="1" applyFill="1" applyBorder="1" applyAlignment="1">
      <alignment horizontal="right"/>
    </xf>
    <xf numFmtId="0" fontId="0" fillId="0" borderId="43" xfId="0" quotePrefix="1" applyNumberFormat="1" applyFont="1" applyFill="1" applyBorder="1" applyAlignment="1"/>
    <xf numFmtId="0" fontId="0" fillId="0" borderId="43" xfId="0" applyNumberFormat="1" applyFont="1" applyFill="1" applyBorder="1" applyAlignment="1"/>
    <xf numFmtId="0" fontId="18" fillId="8" borderId="3" xfId="4" applyFont="1" applyFill="1" applyBorder="1" applyAlignment="1">
      <alignment horizontal="center"/>
    </xf>
    <xf numFmtId="0" fontId="18" fillId="8" borderId="3" xfId="4" applyFont="1" applyFill="1" applyBorder="1" applyAlignment="1"/>
    <xf numFmtId="1" fontId="18" fillId="8" borderId="3" xfId="4" applyNumberFormat="1" applyFont="1" applyFill="1" applyBorder="1" applyAlignment="1"/>
    <xf numFmtId="0" fontId="18" fillId="8" borderId="3" xfId="4" applyFont="1" applyFill="1" applyBorder="1" applyAlignment="1">
      <alignment horizontal="right"/>
    </xf>
    <xf numFmtId="0" fontId="0" fillId="0" borderId="3" xfId="0" quotePrefix="1" applyNumberFormat="1" applyFont="1" applyFill="1" applyBorder="1" applyAlignment="1"/>
    <xf numFmtId="0" fontId="0" fillId="0" borderId="3" xfId="0" applyNumberFormat="1" applyFont="1" applyFill="1" applyBorder="1" applyAlignment="1"/>
    <xf numFmtId="1" fontId="18" fillId="8" borderId="3" xfId="4" applyNumberFormat="1" applyFont="1" applyFill="1" applyBorder="1" applyAlignment="1">
      <alignment horizontal="center"/>
    </xf>
    <xf numFmtId="0" fontId="18" fillId="8" borderId="3" xfId="4" applyFont="1" applyFill="1" applyBorder="1"/>
    <xf numFmtId="1" fontId="18" fillId="8" borderId="3" xfId="4" applyNumberFormat="1" applyFont="1" applyFill="1" applyBorder="1"/>
    <xf numFmtId="0" fontId="0" fillId="0" borderId="3" xfId="0" quotePrefix="1" applyFont="1" applyBorder="1"/>
    <xf numFmtId="0" fontId="0" fillId="0" borderId="3" xfId="0" applyFont="1" applyBorder="1" applyAlignment="1">
      <alignment horizontal="center"/>
    </xf>
    <xf numFmtId="43" fontId="0" fillId="0" borderId="3" xfId="3" applyFont="1" applyFill="1" applyBorder="1" applyAlignment="1">
      <alignment horizontal="right"/>
    </xf>
    <xf numFmtId="169" fontId="0" fillId="0" borderId="3" xfId="3" applyNumberFormat="1" applyFont="1" applyFill="1" applyBorder="1" applyAlignment="1">
      <alignment horizontal="center"/>
    </xf>
    <xf numFmtId="0" fontId="0" fillId="0" borderId="3" xfId="0" applyFont="1" applyFill="1" applyBorder="1" applyAlignment="1">
      <alignment horizontal="center"/>
    </xf>
    <xf numFmtId="0" fontId="0" fillId="0" borderId="3" xfId="0" applyFont="1" applyFill="1" applyBorder="1"/>
    <xf numFmtId="43" fontId="0" fillId="0" borderId="3" xfId="3" applyFont="1" applyFill="1" applyBorder="1"/>
    <xf numFmtId="166" fontId="0" fillId="0" borderId="3" xfId="3" applyNumberFormat="1" applyFont="1" applyFill="1" applyBorder="1" applyAlignment="1">
      <alignment horizontal="center"/>
    </xf>
    <xf numFmtId="43" fontId="0" fillId="0" borderId="3" xfId="3" applyFont="1" applyFill="1" applyBorder="1" applyAlignment="1"/>
    <xf numFmtId="0" fontId="20" fillId="8" borderId="3" xfId="4" applyFont="1" applyFill="1" applyBorder="1" applyAlignment="1">
      <alignment horizontal="center"/>
    </xf>
    <xf numFmtId="0" fontId="0" fillId="0" borderId="0" xfId="0"/>
    <xf numFmtId="0" fontId="20" fillId="8" borderId="3" xfId="4" applyFont="1" applyFill="1" applyBorder="1" applyAlignment="1"/>
    <xf numFmtId="1" fontId="20" fillId="8" borderId="3" xfId="4" applyNumberFormat="1" applyFont="1" applyFill="1" applyBorder="1" applyAlignment="1"/>
    <xf numFmtId="0" fontId="20" fillId="8" borderId="3" xfId="4" applyFont="1" applyFill="1" applyBorder="1" applyAlignment="1">
      <alignment horizontal="right"/>
    </xf>
    <xf numFmtId="0" fontId="21" fillId="0" borderId="3" xfId="0" quotePrefix="1" applyNumberFormat="1" applyFont="1" applyFill="1" applyBorder="1" applyAlignment="1"/>
    <xf numFmtId="0" fontId="21" fillId="0" borderId="3" xfId="0" applyNumberFormat="1" applyFont="1" applyFill="1" applyBorder="1" applyAlignment="1">
      <alignment horizontal="center"/>
    </xf>
    <xf numFmtId="0" fontId="21" fillId="0" borderId="3" xfId="0" applyNumberFormat="1" applyFont="1" applyFill="1" applyBorder="1" applyAlignment="1"/>
    <xf numFmtId="43" fontId="1" fillId="0" borderId="3" xfId="5" applyFont="1" applyFill="1" applyBorder="1" applyAlignment="1"/>
    <xf numFmtId="43" fontId="1" fillId="0" borderId="3" xfId="6" applyFont="1" applyFill="1" applyBorder="1" applyAlignment="1">
      <alignment horizontal="right"/>
    </xf>
    <xf numFmtId="0" fontId="0" fillId="0" borderId="0" xfId="0" applyFont="1" applyFill="1" applyBorder="1"/>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cellXfs>
  <cellStyles count="7">
    <cellStyle name="Comma" xfId="3" builtinId="3"/>
    <cellStyle name="Comma 12" xfId="5" xr:uid="{00000000-0005-0000-0000-000001000000}"/>
    <cellStyle name="Comma 2" xfId="6" xr:uid="{00000000-0005-0000-0000-000002000000}"/>
    <cellStyle name="Hyperlink" xfId="2" builtinId="8"/>
    <cellStyle name="Input" xfId="4" builtinId="20"/>
    <cellStyle name="Normal" xfId="0" builtinId="0"/>
    <cellStyle name="Percent" xfId="1" builtinId="5"/>
  </cellStyles>
  <dxfs count="0"/>
  <tableStyles count="0" defaultTableStyle="TableStyleMedium2" defaultPivotStyle="PivotStyleLight16"/>
  <colors>
    <mruColors>
      <color rgb="FF0052A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1491830</xdr:colOff>
      <xdr:row>4</xdr:row>
      <xdr:rowOff>66674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2777705"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1425155</xdr:colOff>
      <xdr:row>4</xdr:row>
      <xdr:rowOff>66674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2777705" cy="742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1329905</xdr:colOff>
      <xdr:row>4</xdr:row>
      <xdr:rowOff>38099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2777705" cy="7429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5"/>
  <sheetViews>
    <sheetView showGridLines="0" workbookViewId="0">
      <pane ySplit="9" topLeftCell="A10" activePane="bottomLeft" state="frozen"/>
      <selection activeCell="C7" sqref="C7"/>
      <selection pane="bottomLeft" activeCell="E6" sqref="E6"/>
    </sheetView>
  </sheetViews>
  <sheetFormatPr defaultRowHeight="14.5" x14ac:dyDescent="0.35"/>
  <cols>
    <col min="1" max="1" width="20.36328125" customWidth="1"/>
    <col min="2" max="4" width="34.54296875" customWidth="1"/>
    <col min="5" max="5" width="27.6328125" customWidth="1"/>
  </cols>
  <sheetData>
    <row r="1" spans="1:4" x14ac:dyDescent="0.35">
      <c r="A1" s="114"/>
      <c r="B1" s="115"/>
      <c r="C1" s="115"/>
      <c r="D1" s="116"/>
    </row>
    <row r="2" spans="1:4" x14ac:dyDescent="0.35">
      <c r="A2" s="117"/>
      <c r="C2" s="118"/>
      <c r="D2" s="120"/>
    </row>
    <row r="3" spans="1:4" x14ac:dyDescent="0.35">
      <c r="A3" s="117"/>
      <c r="C3" s="118" t="s">
        <v>1</v>
      </c>
      <c r="D3" s="120"/>
    </row>
    <row r="4" spans="1:4" x14ac:dyDescent="0.35">
      <c r="A4" s="117"/>
      <c r="C4" s="118" t="s">
        <v>2882</v>
      </c>
      <c r="D4" s="120"/>
    </row>
    <row r="5" spans="1:4" x14ac:dyDescent="0.35">
      <c r="A5" s="117"/>
      <c r="B5" s="119"/>
      <c r="C5" s="119"/>
      <c r="D5" s="120"/>
    </row>
    <row r="6" spans="1:4" ht="15.5" x14ac:dyDescent="0.35">
      <c r="A6" s="124" t="s">
        <v>2</v>
      </c>
      <c r="B6" s="122"/>
      <c r="C6" s="122"/>
      <c r="D6" s="123"/>
    </row>
    <row r="7" spans="1:4" x14ac:dyDescent="0.35">
      <c r="A7" s="1" t="s">
        <v>2883</v>
      </c>
      <c r="B7" s="2"/>
      <c r="C7" s="2"/>
      <c r="D7" s="3"/>
    </row>
    <row r="8" spans="1:4" x14ac:dyDescent="0.35">
      <c r="A8" s="4"/>
      <c r="B8" s="5"/>
      <c r="C8" s="5"/>
      <c r="D8" s="6"/>
    </row>
    <row r="9" spans="1:4" x14ac:dyDescent="0.35">
      <c r="A9" s="7" t="s">
        <v>3</v>
      </c>
      <c r="B9" s="5"/>
      <c r="C9" s="5"/>
      <c r="D9" s="6"/>
    </row>
    <row r="10" spans="1:4" x14ac:dyDescent="0.35">
      <c r="A10" s="11" t="s">
        <v>4</v>
      </c>
      <c r="B10" s="190" t="s">
        <v>5</v>
      </c>
      <c r="C10" s="190"/>
      <c r="D10" s="191"/>
    </row>
    <row r="11" spans="1:4" x14ac:dyDescent="0.35">
      <c r="A11" s="11" t="s">
        <v>6</v>
      </c>
      <c r="B11" s="188" t="s">
        <v>7</v>
      </c>
      <c r="C11" s="188"/>
      <c r="D11" s="189"/>
    </row>
    <row r="12" spans="1:4" x14ac:dyDescent="0.35">
      <c r="A12" s="11" t="s">
        <v>8</v>
      </c>
      <c r="B12" s="188" t="s">
        <v>9</v>
      </c>
      <c r="C12" s="188"/>
      <c r="D12" s="189"/>
    </row>
    <row r="13" spans="1:4" x14ac:dyDescent="0.35">
      <c r="A13" s="11" t="s">
        <v>10</v>
      </c>
      <c r="B13" s="188" t="s">
        <v>11</v>
      </c>
      <c r="C13" s="188"/>
      <c r="D13" s="189"/>
    </row>
    <row r="14" spans="1:4" x14ac:dyDescent="0.35">
      <c r="A14" s="11" t="s">
        <v>10</v>
      </c>
      <c r="B14" s="188" t="s">
        <v>12</v>
      </c>
      <c r="C14" s="188"/>
      <c r="D14" s="189"/>
    </row>
    <row r="15" spans="1:4" x14ac:dyDescent="0.35">
      <c r="A15" s="11" t="s">
        <v>13</v>
      </c>
      <c r="B15" s="188" t="s">
        <v>14</v>
      </c>
      <c r="C15" s="188"/>
      <c r="D15" s="189"/>
    </row>
    <row r="16" spans="1:4" x14ac:dyDescent="0.35">
      <c r="A16" s="11" t="s">
        <v>15</v>
      </c>
      <c r="B16" s="188" t="s">
        <v>16</v>
      </c>
      <c r="C16" s="188"/>
      <c r="D16" s="189"/>
    </row>
    <row r="17" spans="1:4" x14ac:dyDescent="0.35">
      <c r="A17" s="11" t="s">
        <v>17</v>
      </c>
      <c r="B17" s="188" t="s">
        <v>18</v>
      </c>
      <c r="C17" s="188"/>
      <c r="D17" s="189"/>
    </row>
    <row r="18" spans="1:4" x14ac:dyDescent="0.35">
      <c r="A18" s="11" t="s">
        <v>19</v>
      </c>
      <c r="B18" s="188" t="s">
        <v>20</v>
      </c>
      <c r="C18" s="188"/>
      <c r="D18" s="189"/>
    </row>
    <row r="19" spans="1:4" x14ac:dyDescent="0.35">
      <c r="A19" s="11" t="s">
        <v>21</v>
      </c>
      <c r="B19" s="188" t="s">
        <v>22</v>
      </c>
      <c r="C19" s="188"/>
      <c r="D19" s="189"/>
    </row>
    <row r="20" spans="1:4" x14ac:dyDescent="0.35">
      <c r="A20" s="11" t="s">
        <v>23</v>
      </c>
      <c r="B20" s="188" t="s">
        <v>24</v>
      </c>
      <c r="C20" s="188"/>
      <c r="D20" s="189"/>
    </row>
    <row r="21" spans="1:4" ht="36" customHeight="1" x14ac:dyDescent="0.35">
      <c r="A21" s="11" t="s">
        <v>25</v>
      </c>
      <c r="B21" s="188" t="s">
        <v>26</v>
      </c>
      <c r="C21" s="188"/>
      <c r="D21" s="189"/>
    </row>
    <row r="22" spans="1:4" x14ac:dyDescent="0.35">
      <c r="A22" s="11" t="s">
        <v>27</v>
      </c>
      <c r="B22" s="188" t="s">
        <v>28</v>
      </c>
      <c r="C22" s="188"/>
      <c r="D22" s="189"/>
    </row>
    <row r="23" spans="1:4" x14ac:dyDescent="0.35">
      <c r="A23" s="11" t="s">
        <v>29</v>
      </c>
      <c r="B23" s="188" t="s">
        <v>30</v>
      </c>
      <c r="C23" s="188"/>
      <c r="D23" s="189"/>
    </row>
    <row r="24" spans="1:4" ht="51" customHeight="1" x14ac:dyDescent="0.35">
      <c r="A24" s="11" t="s">
        <v>31</v>
      </c>
      <c r="B24" s="188" t="s">
        <v>32</v>
      </c>
      <c r="C24" s="188"/>
      <c r="D24" s="189"/>
    </row>
    <row r="25" spans="1:4" ht="61.5" customHeight="1" x14ac:dyDescent="0.35">
      <c r="A25" s="11" t="s">
        <v>33</v>
      </c>
      <c r="B25" s="188" t="s">
        <v>34</v>
      </c>
      <c r="C25" s="188"/>
      <c r="D25" s="189"/>
    </row>
    <row r="26" spans="1:4" ht="45.75" customHeight="1" x14ac:dyDescent="0.35">
      <c r="A26" s="11" t="s">
        <v>35</v>
      </c>
      <c r="B26" s="188" t="s">
        <v>36</v>
      </c>
      <c r="C26" s="188"/>
      <c r="D26" s="189"/>
    </row>
    <row r="27" spans="1:4" ht="59.25" customHeight="1" x14ac:dyDescent="0.35">
      <c r="A27" s="11" t="s">
        <v>37</v>
      </c>
      <c r="B27" s="188" t="s">
        <v>38</v>
      </c>
      <c r="C27" s="188"/>
      <c r="D27" s="189"/>
    </row>
    <row r="28" spans="1:4" ht="69.75" customHeight="1" x14ac:dyDescent="0.35">
      <c r="A28" s="11" t="s">
        <v>39</v>
      </c>
      <c r="B28" s="188" t="s">
        <v>40</v>
      </c>
      <c r="C28" s="188"/>
      <c r="D28" s="189"/>
    </row>
    <row r="29" spans="1:4" ht="75" customHeight="1" x14ac:dyDescent="0.35">
      <c r="A29" s="11" t="s">
        <v>41</v>
      </c>
      <c r="B29" s="188" t="s">
        <v>42</v>
      </c>
      <c r="C29" s="188"/>
      <c r="D29" s="189"/>
    </row>
    <row r="30" spans="1:4" ht="42.75" customHeight="1" x14ac:dyDescent="0.35">
      <c r="A30" s="11" t="s">
        <v>43</v>
      </c>
      <c r="B30" s="188" t="s">
        <v>44</v>
      </c>
      <c r="C30" s="188"/>
      <c r="D30" s="189"/>
    </row>
    <row r="31" spans="1:4" ht="42.75" customHeight="1" x14ac:dyDescent="0.35">
      <c r="A31" s="11" t="s">
        <v>45</v>
      </c>
      <c r="B31" s="188" t="s">
        <v>46</v>
      </c>
      <c r="C31" s="188"/>
      <c r="D31" s="189"/>
    </row>
    <row r="32" spans="1:4" ht="42.75" customHeight="1" x14ac:dyDescent="0.35">
      <c r="A32" s="11" t="s">
        <v>47</v>
      </c>
      <c r="B32" s="188" t="s">
        <v>48</v>
      </c>
      <c r="C32" s="188"/>
      <c r="D32" s="189"/>
    </row>
    <row r="33" spans="1:4" ht="42.75" customHeight="1" x14ac:dyDescent="0.35">
      <c r="A33" s="11" t="s">
        <v>49</v>
      </c>
      <c r="B33" s="188" t="s">
        <v>50</v>
      </c>
      <c r="C33" s="188"/>
      <c r="D33" s="189"/>
    </row>
    <row r="34" spans="1:4" ht="42.75" customHeight="1" x14ac:dyDescent="0.35">
      <c r="A34" s="11" t="s">
        <v>51</v>
      </c>
      <c r="B34" s="188" t="s">
        <v>2484</v>
      </c>
      <c r="C34" s="188"/>
      <c r="D34" s="189"/>
    </row>
    <row r="35" spans="1:4" x14ac:dyDescent="0.35">
      <c r="A35" s="113" t="s">
        <v>2527</v>
      </c>
      <c r="B35" s="188" t="s">
        <v>2528</v>
      </c>
      <c r="C35" s="188"/>
      <c r="D35" s="189"/>
    </row>
    <row r="36" spans="1:4" s="178" customFormat="1" x14ac:dyDescent="0.35">
      <c r="A36" s="113" t="s">
        <v>2552</v>
      </c>
      <c r="B36" s="188" t="s">
        <v>2553</v>
      </c>
      <c r="C36" s="188"/>
      <c r="D36" s="189"/>
    </row>
    <row r="37" spans="1:4" s="178" customFormat="1" x14ac:dyDescent="0.35">
      <c r="A37" s="113" t="s">
        <v>2852</v>
      </c>
      <c r="B37" s="188" t="s">
        <v>2853</v>
      </c>
      <c r="C37" s="188"/>
      <c r="D37" s="189"/>
    </row>
    <row r="38" spans="1:4" s="178" customFormat="1" x14ac:dyDescent="0.35">
      <c r="A38" s="113" t="s">
        <v>2867</v>
      </c>
      <c r="B38" s="188" t="s">
        <v>2868</v>
      </c>
      <c r="C38" s="188"/>
      <c r="D38" s="189"/>
    </row>
    <row r="39" spans="1:4" s="178" customFormat="1" x14ac:dyDescent="0.35">
      <c r="A39" s="113" t="s">
        <v>2884</v>
      </c>
      <c r="B39" s="188" t="s">
        <v>2885</v>
      </c>
      <c r="C39" s="188"/>
      <c r="D39" s="189"/>
    </row>
    <row r="40" spans="1:4" x14ac:dyDescent="0.35">
      <c r="A40" s="4"/>
      <c r="B40" s="5"/>
      <c r="C40" s="5"/>
      <c r="D40" s="6"/>
    </row>
    <row r="41" spans="1:4" ht="54" customHeight="1" x14ac:dyDescent="0.35">
      <c r="A41" s="195" t="s">
        <v>2859</v>
      </c>
      <c r="B41" s="196"/>
      <c r="C41" s="196"/>
      <c r="D41" s="197"/>
    </row>
    <row r="42" spans="1:4" x14ac:dyDescent="0.35">
      <c r="A42" s="4"/>
      <c r="B42" s="5"/>
      <c r="C42" s="5"/>
      <c r="D42" s="6"/>
    </row>
    <row r="43" spans="1:4" ht="49.5" customHeight="1" x14ac:dyDescent="0.35">
      <c r="A43" s="195" t="s">
        <v>52</v>
      </c>
      <c r="B43" s="196"/>
      <c r="C43" s="196"/>
      <c r="D43" s="197"/>
    </row>
    <row r="44" spans="1:4" x14ac:dyDescent="0.35">
      <c r="A44" s="4"/>
      <c r="B44" s="5"/>
      <c r="C44" s="5"/>
      <c r="D44" s="6"/>
    </row>
    <row r="45" spans="1:4" ht="32.25" customHeight="1" x14ac:dyDescent="0.35">
      <c r="A45" s="192" t="s">
        <v>2532</v>
      </c>
      <c r="B45" s="193"/>
      <c r="C45" s="193"/>
      <c r="D45" s="194"/>
    </row>
  </sheetData>
  <sheetProtection algorithmName="SHA-512" hashValue="TPjUlT7EdHAdjXTP4hbuuui+53cVcKCPb8Rj1FaRUlcHkhxQxqnPQ868LD7LjA+f08Ew09HdiMo+FhfDBj+fVA==" saltValue="BLe5CxxN6dYz2/vzxQ2s8A==" spinCount="100000" sheet="1" selectLockedCells="1"/>
  <mergeCells count="33">
    <mergeCell ref="B35:D35"/>
    <mergeCell ref="A45:D45"/>
    <mergeCell ref="A43:D43"/>
    <mergeCell ref="A41:D41"/>
    <mergeCell ref="B28:D28"/>
    <mergeCell ref="B29:D29"/>
    <mergeCell ref="B30:D30"/>
    <mergeCell ref="B31:D31"/>
    <mergeCell ref="B32:D32"/>
    <mergeCell ref="B33:D33"/>
    <mergeCell ref="B34:D34"/>
    <mergeCell ref="B36:D36"/>
    <mergeCell ref="B37:D37"/>
    <mergeCell ref="B38:D38"/>
    <mergeCell ref="B39:D39"/>
    <mergeCell ref="B27:D27"/>
    <mergeCell ref="B16:D16"/>
    <mergeCell ref="B17:D17"/>
    <mergeCell ref="B18:D18"/>
    <mergeCell ref="B19:D19"/>
    <mergeCell ref="B20:D20"/>
    <mergeCell ref="B21:D21"/>
    <mergeCell ref="B22:D22"/>
    <mergeCell ref="B23:D23"/>
    <mergeCell ref="B24:D24"/>
    <mergeCell ref="B25:D25"/>
    <mergeCell ref="B26:D26"/>
    <mergeCell ref="B15:D15"/>
    <mergeCell ref="B10:D10"/>
    <mergeCell ref="B11:D11"/>
    <mergeCell ref="B12:D12"/>
    <mergeCell ref="B13:D13"/>
    <mergeCell ref="B14:D14"/>
  </mergeCells>
  <pageMargins left="0.25" right="0.25" top="0.75" bottom="0.75" header="0.3" footer="0.3"/>
  <pageSetup scale="83"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4"/>
  <sheetViews>
    <sheetView showGridLines="0" workbookViewId="0">
      <pane ySplit="6" topLeftCell="A7" activePane="bottomLeft" state="frozen"/>
      <selection activeCell="C7" sqref="C7"/>
      <selection pane="bottomLeft" activeCell="B15" sqref="B15"/>
    </sheetView>
  </sheetViews>
  <sheetFormatPr defaultRowHeight="14.5" x14ac:dyDescent="0.35"/>
  <cols>
    <col min="1" max="1" width="21.36328125" customWidth="1"/>
    <col min="2" max="4" width="30.36328125" customWidth="1"/>
  </cols>
  <sheetData>
    <row r="1" spans="1:4" x14ac:dyDescent="0.35">
      <c r="A1" s="114"/>
      <c r="B1" s="115"/>
      <c r="C1" s="115"/>
      <c r="D1" s="116"/>
    </row>
    <row r="2" spans="1:4" x14ac:dyDescent="0.35">
      <c r="A2" s="117"/>
      <c r="C2" s="118"/>
      <c r="D2" s="120"/>
    </row>
    <row r="3" spans="1:4" x14ac:dyDescent="0.35">
      <c r="A3" s="117"/>
      <c r="C3" s="118" t="s">
        <v>1</v>
      </c>
      <c r="D3" s="120"/>
    </row>
    <row r="4" spans="1:4" x14ac:dyDescent="0.35">
      <c r="A4" s="117"/>
      <c r="C4" s="118" t="str">
        <f>Effective_Date</f>
        <v>Effective: April 1, 2025</v>
      </c>
      <c r="D4" s="120"/>
    </row>
    <row r="5" spans="1:4" x14ac:dyDescent="0.35">
      <c r="A5" s="117"/>
      <c r="B5" s="119"/>
      <c r="C5" s="119"/>
      <c r="D5" s="120"/>
    </row>
    <row r="6" spans="1:4" ht="18.5" x14ac:dyDescent="0.45">
      <c r="A6" s="121" t="s">
        <v>53</v>
      </c>
      <c r="B6" s="122"/>
      <c r="C6" s="122"/>
      <c r="D6" s="123"/>
    </row>
    <row r="7" spans="1:4" ht="15.5" x14ac:dyDescent="0.35">
      <c r="A7" s="13" t="s">
        <v>54</v>
      </c>
      <c r="B7" s="5"/>
      <c r="C7" s="5"/>
      <c r="D7" s="6"/>
    </row>
    <row r="8" spans="1:4" ht="39.75" customHeight="1" x14ac:dyDescent="0.35">
      <c r="A8" s="195" t="s">
        <v>55</v>
      </c>
      <c r="B8" s="196"/>
      <c r="C8" s="196"/>
      <c r="D8" s="197"/>
    </row>
    <row r="9" spans="1:4" x14ac:dyDescent="0.35">
      <c r="A9" s="4"/>
      <c r="B9" s="5"/>
      <c r="C9" s="5"/>
      <c r="D9" s="6"/>
    </row>
    <row r="10" spans="1:4" ht="15.5" x14ac:dyDescent="0.35">
      <c r="A10" s="13" t="s">
        <v>56</v>
      </c>
      <c r="B10" s="5"/>
      <c r="C10" s="5"/>
      <c r="D10" s="6"/>
    </row>
    <row r="11" spans="1:4" ht="43.5" customHeight="1" x14ac:dyDescent="0.35">
      <c r="A11" s="195" t="s">
        <v>57</v>
      </c>
      <c r="B11" s="196"/>
      <c r="C11" s="196"/>
      <c r="D11" s="197"/>
    </row>
    <row r="12" spans="1:4" x14ac:dyDescent="0.35">
      <c r="A12" s="4"/>
      <c r="B12" s="5"/>
      <c r="C12" s="5"/>
      <c r="D12" s="6"/>
    </row>
    <row r="13" spans="1:4" ht="15.5" x14ac:dyDescent="0.35">
      <c r="A13" s="13" t="s">
        <v>58</v>
      </c>
      <c r="B13" s="5"/>
      <c r="C13" s="5"/>
      <c r="D13" s="6"/>
    </row>
    <row r="14" spans="1:4" ht="51" customHeight="1" x14ac:dyDescent="0.35">
      <c r="A14" s="195" t="s">
        <v>59</v>
      </c>
      <c r="B14" s="196"/>
      <c r="C14" s="196"/>
      <c r="D14" s="197"/>
    </row>
    <row r="15" spans="1:4" x14ac:dyDescent="0.35">
      <c r="A15" s="4"/>
      <c r="B15" s="5"/>
      <c r="C15" s="5"/>
      <c r="D15" s="6"/>
    </row>
    <row r="16" spans="1:4" ht="15.5" x14ac:dyDescent="0.35">
      <c r="A16" s="13" t="s">
        <v>60</v>
      </c>
      <c r="B16" s="5"/>
      <c r="C16" s="5"/>
      <c r="D16" s="6"/>
    </row>
    <row r="17" spans="1:4" ht="65.25" customHeight="1" x14ac:dyDescent="0.35">
      <c r="A17" s="195" t="s">
        <v>61</v>
      </c>
      <c r="B17" s="196"/>
      <c r="C17" s="196"/>
      <c r="D17" s="197"/>
    </row>
    <row r="18" spans="1:4" x14ac:dyDescent="0.35">
      <c r="A18" s="4"/>
      <c r="B18" s="5"/>
      <c r="C18" s="5"/>
      <c r="D18" s="6"/>
    </row>
    <row r="19" spans="1:4" ht="15.5" x14ac:dyDescent="0.35">
      <c r="A19" s="13" t="s">
        <v>62</v>
      </c>
      <c r="B19" s="5"/>
      <c r="C19" s="5"/>
      <c r="D19" s="6"/>
    </row>
    <row r="20" spans="1:4" ht="45.75" customHeight="1" x14ac:dyDescent="0.35">
      <c r="A20" s="195" t="s">
        <v>63</v>
      </c>
      <c r="B20" s="196"/>
      <c r="C20" s="196"/>
      <c r="D20" s="197"/>
    </row>
    <row r="21" spans="1:4" x14ac:dyDescent="0.35">
      <c r="A21" s="4"/>
      <c r="B21" s="5"/>
      <c r="C21" s="5"/>
      <c r="D21" s="6"/>
    </row>
    <row r="22" spans="1:4" ht="15.5" x14ac:dyDescent="0.35">
      <c r="A22" s="13" t="s">
        <v>64</v>
      </c>
      <c r="B22" s="5"/>
      <c r="C22" s="5"/>
      <c r="D22" s="6"/>
    </row>
    <row r="23" spans="1:4" ht="42" customHeight="1" x14ac:dyDescent="0.35">
      <c r="A23" s="195" t="s">
        <v>65</v>
      </c>
      <c r="B23" s="196"/>
      <c r="C23" s="196"/>
      <c r="D23" s="197"/>
    </row>
    <row r="24" spans="1:4" x14ac:dyDescent="0.35">
      <c r="A24" s="8"/>
      <c r="B24" s="9"/>
      <c r="C24" s="9"/>
      <c r="D24" s="10"/>
    </row>
  </sheetData>
  <sheetProtection algorithmName="SHA-512" hashValue="vaMEv5G2xWly/mT3owibfyMOhmVJp/EgNzw2aDoKWTuA/ThrUuDiH9wH6sL4ZfAWa1EebUnSoHNR1Tjgc5Jl5A==" saltValue="2W49h9vMuAuu2aQam1fMvQ==" spinCount="100000" sheet="1" objects="1" scenarios="1" selectLockedCells="1"/>
  <mergeCells count="6">
    <mergeCell ref="A8:D8"/>
    <mergeCell ref="A23:D23"/>
    <mergeCell ref="A20:D20"/>
    <mergeCell ref="A17:D17"/>
    <mergeCell ref="A14:D14"/>
    <mergeCell ref="A11:D11"/>
  </mergeCells>
  <pageMargins left="0.25" right="0.25" top="0.75" bottom="0.75" header="0.3" footer="0.3"/>
  <pageSetup scale="9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2AC"/>
    <pageSetUpPr fitToPage="1"/>
  </sheetPr>
  <dimension ref="B1:G65"/>
  <sheetViews>
    <sheetView showGridLines="0" showRowColHeaders="0" tabSelected="1" zoomScaleNormal="100" workbookViewId="0">
      <pane xSplit="2" ySplit="6" topLeftCell="C7" activePane="bottomRight" state="frozen"/>
      <selection activeCell="F5" sqref="F5"/>
      <selection pane="topRight" activeCell="F5" sqref="F5"/>
      <selection pane="bottomLeft" activeCell="F5" sqref="F5"/>
      <selection pane="bottomRight" activeCell="B2" sqref="B2"/>
    </sheetView>
  </sheetViews>
  <sheetFormatPr defaultRowHeight="14.5" x14ac:dyDescent="0.35"/>
  <cols>
    <col min="1" max="1" width="1.6328125" customWidth="1"/>
    <col min="2" max="2" width="3.54296875" bestFit="1" customWidth="1"/>
    <col min="3" max="3" width="60" customWidth="1"/>
    <col min="4" max="4" width="1.6328125" customWidth="1"/>
    <col min="5" max="5" width="37.6328125" customWidth="1"/>
    <col min="6" max="6" width="1.6328125" customWidth="1"/>
    <col min="7" max="7" width="68.6328125" customWidth="1"/>
  </cols>
  <sheetData>
    <row r="1" spans="2:7" ht="10.25" customHeight="1" thickBot="1" x14ac:dyDescent="0.4"/>
    <row r="2" spans="2:7" ht="15" thickBot="1" x14ac:dyDescent="0.4">
      <c r="B2" s="16">
        <v>1</v>
      </c>
      <c r="C2" s="19" t="s">
        <v>66</v>
      </c>
      <c r="D2" s="20" t="s">
        <v>67</v>
      </c>
      <c r="E2" s="20" t="s">
        <v>68</v>
      </c>
      <c r="F2" s="20" t="s">
        <v>69</v>
      </c>
      <c r="G2" s="21" t="s">
        <v>70</v>
      </c>
    </row>
    <row r="3" spans="2:7" ht="18.5" x14ac:dyDescent="0.35">
      <c r="B3" s="17">
        <f>B2+1</f>
        <v>2</v>
      </c>
      <c r="C3" s="23" t="str">
        <f>"Illinois Medicaid DRG Pricing Calculator - Rates "&amp;Effective_Date</f>
        <v>Illinois Medicaid DRG Pricing Calculator - Rates Effective: April 1, 2025</v>
      </c>
      <c r="D3" s="24"/>
      <c r="E3" s="24"/>
      <c r="F3" s="24"/>
      <c r="G3" s="25"/>
    </row>
    <row r="4" spans="2:7" ht="58.5" customHeight="1" thickBot="1" x14ac:dyDescent="0.4">
      <c r="B4" s="17">
        <f t="shared" ref="B4:B64" si="0">B3+1</f>
        <v>3</v>
      </c>
      <c r="C4" s="102" t="s">
        <v>71</v>
      </c>
      <c r="D4" s="103"/>
      <c r="E4" s="103"/>
      <c r="F4" s="103"/>
      <c r="G4" s="104"/>
    </row>
    <row r="5" spans="2:7" ht="15" thickBot="1" x14ac:dyDescent="0.4">
      <c r="B5" s="17">
        <f t="shared" si="0"/>
        <v>4</v>
      </c>
      <c r="C5" s="30" t="s">
        <v>72</v>
      </c>
      <c r="D5" s="108"/>
      <c r="E5" s="26"/>
      <c r="F5" s="27"/>
      <c r="G5" s="29" t="s">
        <v>73</v>
      </c>
    </row>
    <row r="6" spans="2:7" ht="15" thickBot="1" x14ac:dyDescent="0.4">
      <c r="B6" s="22">
        <f t="shared" si="0"/>
        <v>5</v>
      </c>
      <c r="C6" s="73" t="s">
        <v>74</v>
      </c>
      <c r="D6" s="28"/>
      <c r="E6" s="73" t="s">
        <v>75</v>
      </c>
      <c r="F6" s="28"/>
      <c r="G6" s="73" t="s">
        <v>76</v>
      </c>
    </row>
    <row r="7" spans="2:7" ht="15" thickBot="1" x14ac:dyDescent="0.4">
      <c r="B7" s="17">
        <f t="shared" si="0"/>
        <v>6</v>
      </c>
      <c r="C7" s="31" t="s">
        <v>77</v>
      </c>
      <c r="D7" s="32"/>
      <c r="E7" s="32"/>
      <c r="F7" s="32"/>
      <c r="G7" s="33"/>
    </row>
    <row r="8" spans="2:7" x14ac:dyDescent="0.35">
      <c r="B8" s="17">
        <f t="shared" si="0"/>
        <v>7</v>
      </c>
      <c r="C8" s="64" t="s">
        <v>78</v>
      </c>
      <c r="D8" s="5"/>
      <c r="E8" s="107"/>
      <c r="F8" s="5"/>
      <c r="G8" s="59" t="s">
        <v>79</v>
      </c>
    </row>
    <row r="9" spans="2:7" x14ac:dyDescent="0.35">
      <c r="B9" s="17">
        <f t="shared" si="0"/>
        <v>8</v>
      </c>
      <c r="C9" s="65" t="s">
        <v>80</v>
      </c>
      <c r="D9" s="5"/>
      <c r="E9" s="106"/>
      <c r="F9" s="5"/>
      <c r="G9" s="62" t="s">
        <v>81</v>
      </c>
    </row>
    <row r="10" spans="2:7" x14ac:dyDescent="0.35">
      <c r="B10" s="17">
        <f t="shared" si="0"/>
        <v>9</v>
      </c>
      <c r="C10" s="65" t="s">
        <v>82</v>
      </c>
      <c r="D10" s="5"/>
      <c r="E10" s="106" t="s">
        <v>1636</v>
      </c>
      <c r="F10" s="5"/>
      <c r="G10" s="62" t="s">
        <v>84</v>
      </c>
    </row>
    <row r="11" spans="2:7" ht="29" x14ac:dyDescent="0.35">
      <c r="B11" s="17">
        <f t="shared" si="0"/>
        <v>10</v>
      </c>
      <c r="C11" s="65" t="s">
        <v>2524</v>
      </c>
      <c r="D11" s="5"/>
      <c r="E11" s="112">
        <v>999999</v>
      </c>
      <c r="F11" s="5"/>
      <c r="G11" s="60" t="s">
        <v>85</v>
      </c>
    </row>
    <row r="12" spans="2:7" x14ac:dyDescent="0.35">
      <c r="B12" s="17">
        <f t="shared" si="0"/>
        <v>11</v>
      </c>
      <c r="C12" s="65" t="s">
        <v>86</v>
      </c>
      <c r="D12" s="5"/>
      <c r="E12" s="41" t="str">
        <f>INDEX('MMIS_Rate Table'!P:P,MATCH(E11,'MMIS_Rate Table'!G:G,0))</f>
        <v>N/A</v>
      </c>
      <c r="F12" s="5"/>
      <c r="G12" s="62" t="s">
        <v>87</v>
      </c>
    </row>
    <row r="13" spans="2:7" ht="30.75" customHeight="1" x14ac:dyDescent="0.35">
      <c r="B13" s="17">
        <f t="shared" si="0"/>
        <v>12</v>
      </c>
      <c r="C13" s="65" t="s">
        <v>88</v>
      </c>
      <c r="D13" s="5"/>
      <c r="E13" s="44" t="str">
        <f>PROPER(INDEX('MMIS_Rate Table'!F:F,MATCH(E11,'MMIS_Rate Table'!G:G,0)))</f>
        <v>Non Cost Reporting Hospitals</v>
      </c>
      <c r="F13" s="5"/>
      <c r="G13" s="62" t="s">
        <v>87</v>
      </c>
    </row>
    <row r="14" spans="2:7" x14ac:dyDescent="0.35">
      <c r="B14" s="17">
        <f t="shared" si="0"/>
        <v>13</v>
      </c>
      <c r="C14" s="65" t="s">
        <v>89</v>
      </c>
      <c r="D14" s="5"/>
      <c r="E14" s="105" t="s">
        <v>90</v>
      </c>
      <c r="F14" s="5"/>
      <c r="G14" s="62" t="s">
        <v>91</v>
      </c>
    </row>
    <row r="15" spans="2:7" x14ac:dyDescent="0.35">
      <c r="B15" s="17">
        <f t="shared" si="0"/>
        <v>14</v>
      </c>
      <c r="C15" s="65" t="s">
        <v>92</v>
      </c>
      <c r="D15" s="5"/>
      <c r="E15" s="106" t="s">
        <v>93</v>
      </c>
      <c r="F15" s="5"/>
      <c r="G15" s="62" t="s">
        <v>94</v>
      </c>
    </row>
    <row r="16" spans="2:7" x14ac:dyDescent="0.35">
      <c r="B16" s="17">
        <f t="shared" si="0"/>
        <v>15</v>
      </c>
      <c r="C16" s="65" t="s">
        <v>95</v>
      </c>
      <c r="D16" s="5"/>
      <c r="E16" s="41" t="str">
        <f>IF(INDEX('MMIS_Rate Table'!L:L,MATCH(E11&amp;E17,'MMIS_Rate Table'!A:A,0))="IL + 4 OOS","Yes","No")</f>
        <v>No</v>
      </c>
      <c r="F16" s="5"/>
      <c r="G16" s="62" t="s">
        <v>96</v>
      </c>
    </row>
    <row r="17" spans="2:7" x14ac:dyDescent="0.35">
      <c r="B17" s="17">
        <f t="shared" si="0"/>
        <v>16</v>
      </c>
      <c r="C17" s="65" t="s">
        <v>97</v>
      </c>
      <c r="D17" s="5"/>
      <c r="E17" s="41" t="str">
        <f>VLOOKUP(E14,'Valid Values'!$A$23:$B$39,2,FALSE)</f>
        <v>020</v>
      </c>
      <c r="F17" s="5"/>
      <c r="G17" s="62" t="s">
        <v>98</v>
      </c>
    </row>
    <row r="18" spans="2:7" ht="15" thickBot="1" x14ac:dyDescent="0.4">
      <c r="B18" s="17">
        <f t="shared" si="0"/>
        <v>17</v>
      </c>
      <c r="C18" s="66" t="s">
        <v>99</v>
      </c>
      <c r="D18" s="5"/>
      <c r="E18" s="43" t="str">
        <f>IF(ISERROR(E31),"No rate available","")</f>
        <v/>
      </c>
      <c r="F18" s="5"/>
      <c r="G18" s="61"/>
    </row>
    <row r="19" spans="2:7" ht="15" thickBot="1" x14ac:dyDescent="0.4">
      <c r="B19" s="17">
        <f t="shared" si="0"/>
        <v>18</v>
      </c>
      <c r="C19" s="31" t="s">
        <v>100</v>
      </c>
      <c r="D19" s="32"/>
      <c r="E19" s="32" t="s">
        <v>101</v>
      </c>
      <c r="F19" s="32"/>
      <c r="G19" s="33"/>
    </row>
    <row r="20" spans="2:7" x14ac:dyDescent="0.35">
      <c r="B20" s="17">
        <f t="shared" si="0"/>
        <v>19</v>
      </c>
      <c r="C20" s="64" t="s">
        <v>102</v>
      </c>
      <c r="D20" s="5"/>
      <c r="E20" s="45">
        <v>24000</v>
      </c>
      <c r="F20" s="5"/>
      <c r="G20" s="59" t="s">
        <v>2886</v>
      </c>
    </row>
    <row r="21" spans="2:7" ht="15" thickBot="1" x14ac:dyDescent="0.4">
      <c r="B21" s="17">
        <f t="shared" si="0"/>
        <v>20</v>
      </c>
      <c r="C21" s="66" t="s">
        <v>103</v>
      </c>
      <c r="D21" s="5"/>
      <c r="E21" s="46">
        <f>IF(RIGHT(E15,1)&gt;="3",0.95,0.8)</f>
        <v>0.8</v>
      </c>
      <c r="F21" s="5"/>
      <c r="G21" s="61" t="s">
        <v>104</v>
      </c>
    </row>
    <row r="22" spans="2:7" ht="15" thickBot="1" x14ac:dyDescent="0.4">
      <c r="B22" s="17">
        <f t="shared" si="0"/>
        <v>21</v>
      </c>
      <c r="C22" s="31" t="s">
        <v>105</v>
      </c>
      <c r="D22" s="32"/>
      <c r="E22" s="32"/>
      <c r="F22" s="32"/>
      <c r="G22" s="33"/>
    </row>
    <row r="23" spans="2:7" ht="33.75" customHeight="1" x14ac:dyDescent="0.35">
      <c r="B23" s="17">
        <f t="shared" si="0"/>
        <v>22</v>
      </c>
      <c r="C23" s="64" t="s">
        <v>106</v>
      </c>
      <c r="D23" s="5"/>
      <c r="E23" s="42" t="str">
        <f>INDEX('DRG Table'!B:B,MATCH(E$15,'DRG Table'!$A:$A,0))</f>
        <v>LIVER TRANSPLANT AND/OR INTESTINAL TRANSPLANT</v>
      </c>
      <c r="F23" s="5"/>
      <c r="G23" s="59" t="s">
        <v>107</v>
      </c>
    </row>
    <row r="24" spans="2:7" x14ac:dyDescent="0.35">
      <c r="B24" s="17">
        <f t="shared" si="0"/>
        <v>23</v>
      </c>
      <c r="C24" s="65" t="s">
        <v>108</v>
      </c>
      <c r="D24" s="5"/>
      <c r="E24" s="49">
        <f>INDEX('DRG Table'!E:E,MATCH(E$15,'DRG Table'!$A:$A,0))</f>
        <v>10.1568</v>
      </c>
      <c r="F24" s="5"/>
      <c r="G24" s="62" t="s">
        <v>107</v>
      </c>
    </row>
    <row r="25" spans="2:7" x14ac:dyDescent="0.35">
      <c r="B25" s="17">
        <f t="shared" si="0"/>
        <v>24</v>
      </c>
      <c r="C25" s="65" t="s">
        <v>109</v>
      </c>
      <c r="D25" s="5"/>
      <c r="E25" s="41" t="str">
        <f>INDEX('DRG Table'!F:F,MATCH(E$15,'DRG Table'!$A:$A,0))</f>
        <v>Transplant</v>
      </c>
      <c r="F25" s="5"/>
      <c r="G25" s="62" t="s">
        <v>107</v>
      </c>
    </row>
    <row r="26" spans="2:7" x14ac:dyDescent="0.35">
      <c r="B26" s="17">
        <f t="shared" si="0"/>
        <v>25</v>
      </c>
      <c r="C26" s="65" t="s">
        <v>110</v>
      </c>
      <c r="D26" s="5"/>
      <c r="E26" s="47">
        <f>IF(E31="DRG",IF(E25="Transplant",INDEX('DRG Table'!$G$5:$G$9999,MATCH(E15,'DRG Table'!$A$5:$A$9999,0)),IF(AND(E25="Perinatal",OR(AND(E16="Yes",OR(E33="II",E33="II+")),(E33="III"))),INDEX('DRG Table'!$J$5:$J$9999,MATCH(E15,'DRG Table'!$A$5:$A$9999,0)),IF(AND(OR(E25="Trauma",AND(E25="Burn",E16="Yes")),E32="1"),INDEX('DRG Table'!$H$5:$H$9999,MATCH(E15,'DRG Table'!$A$5:$A$9999,0)),IF(AND(OR(E25="Trauma",AND(E25="Burn",E16="Yes")),E32="2"),INDEX('DRG Table'!$I$5:$I$9999,MATCH(E15,'DRG Table'!$A$5:$A$9999,0)),1)))),1)</f>
        <v>1</v>
      </c>
      <c r="F26" s="5"/>
      <c r="G26" s="62" t="s">
        <v>111</v>
      </c>
    </row>
    <row r="27" spans="2:7" ht="15" thickBot="1" x14ac:dyDescent="0.4">
      <c r="B27" s="17">
        <f t="shared" si="0"/>
        <v>26</v>
      </c>
      <c r="C27" s="66" t="s">
        <v>112</v>
      </c>
      <c r="D27" s="5"/>
      <c r="E27" s="48">
        <f>INDEX('DRG Table'!C:C,MATCH(E$15,'DRG Table'!$A:$A,0))</f>
        <v>6.28</v>
      </c>
      <c r="F27" s="5"/>
      <c r="G27" s="61" t="s">
        <v>107</v>
      </c>
    </row>
    <row r="28" spans="2:7" ht="15" thickBot="1" x14ac:dyDescent="0.4">
      <c r="B28" s="17">
        <f t="shared" si="0"/>
        <v>27</v>
      </c>
      <c r="C28" s="31" t="s">
        <v>113</v>
      </c>
      <c r="D28" s="32"/>
      <c r="E28" s="32"/>
      <c r="F28" s="32"/>
      <c r="G28" s="33"/>
    </row>
    <row r="29" spans="2:7" x14ac:dyDescent="0.35">
      <c r="B29" s="17">
        <f t="shared" si="0"/>
        <v>28</v>
      </c>
      <c r="C29" s="64" t="s">
        <v>114</v>
      </c>
      <c r="D29" s="5"/>
      <c r="E29" s="39" t="str">
        <f>IF(ISNA(VLOOKUP(MID(E12,3,2),'Valid Values'!$A$6:$B$20,2,FALSE)),"Acute-Default",VLOOKUP(MID(E12,3,2),'Valid Values'!$A$6:$B$20,2,FALSE))</f>
        <v>Acute-Default</v>
      </c>
      <c r="F29" s="5"/>
      <c r="G29" s="59" t="s">
        <v>98</v>
      </c>
    </row>
    <row r="30" spans="2:7" x14ac:dyDescent="0.35">
      <c r="B30" s="17">
        <f t="shared" si="0"/>
        <v>29</v>
      </c>
      <c r="C30" s="65" t="s">
        <v>115</v>
      </c>
      <c r="D30" s="5"/>
      <c r="E30" s="40" t="str">
        <f>IF(INDEX('MMIS_Rate Table'!$N:$N,MATCH(E11&amp;E17,'MMIS_Rate Table'!A:A,0))="Per Diem","Yes",IF(OR(E17="022",E17="021"),"Yes","No"))</f>
        <v>Yes</v>
      </c>
      <c r="F30" s="5"/>
      <c r="G30" s="62" t="s">
        <v>116</v>
      </c>
    </row>
    <row r="31" spans="2:7" x14ac:dyDescent="0.35">
      <c r="B31" s="17">
        <f t="shared" si="0"/>
        <v>30</v>
      </c>
      <c r="C31" s="65" t="s">
        <v>117</v>
      </c>
      <c r="D31" s="5"/>
      <c r="E31" s="41" t="str">
        <f>IF(E30="Yes","Per Diem","DRG")</f>
        <v>Per Diem</v>
      </c>
      <c r="F31" s="5"/>
      <c r="G31" s="62" t="s">
        <v>118</v>
      </c>
    </row>
    <row r="32" spans="2:7" x14ac:dyDescent="0.35">
      <c r="B32" s="17">
        <f t="shared" si="0"/>
        <v>31</v>
      </c>
      <c r="C32" s="65" t="s">
        <v>119</v>
      </c>
      <c r="D32" s="5"/>
      <c r="E32" s="41" t="str">
        <f>INDEX('MMIS_Rate Table'!X:X,MATCH(E11&amp;E17,'MMIS_Rate Table'!A:A,0))</f>
        <v>0</v>
      </c>
      <c r="F32" s="5"/>
      <c r="G32" s="62" t="s">
        <v>116</v>
      </c>
    </row>
    <row r="33" spans="2:7" x14ac:dyDescent="0.35">
      <c r="B33" s="17">
        <f t="shared" si="0"/>
        <v>32</v>
      </c>
      <c r="C33" s="65" t="s">
        <v>120</v>
      </c>
      <c r="D33" s="5"/>
      <c r="E33" s="41">
        <f>INDEX('MMIS_Rate Table'!Y:Y,MATCH(E11&amp;E17,'MMIS_Rate Table'!A:A,0))</f>
        <v>0</v>
      </c>
      <c r="F33" s="5"/>
      <c r="G33" s="62" t="s">
        <v>121</v>
      </c>
    </row>
    <row r="34" spans="2:7" x14ac:dyDescent="0.35">
      <c r="B34" s="17">
        <f t="shared" si="0"/>
        <v>33</v>
      </c>
      <c r="C34" s="65" t="s">
        <v>122</v>
      </c>
      <c r="D34" s="5"/>
      <c r="E34" s="49">
        <f>IF(E30="Yes",1,INDEX('MMIS_Rate Table'!V:V,MATCH(E11&amp;E17,'MMIS_Rate Table'!A:A,0))+INDEX('MMIS_Rate Table'!W:W,MATCH(E11&amp;E17,'MMIS_Rate Table'!A:A,0)))</f>
        <v>1</v>
      </c>
      <c r="F34" s="5"/>
      <c r="G34" s="62" t="s">
        <v>123</v>
      </c>
    </row>
    <row r="35" spans="2:7" ht="39.75" customHeight="1" x14ac:dyDescent="0.35">
      <c r="B35" s="17">
        <f t="shared" si="0"/>
        <v>34</v>
      </c>
      <c r="C35" s="65" t="s">
        <v>124</v>
      </c>
      <c r="D35" s="5"/>
      <c r="E35" s="50" t="str">
        <f>IF(ISNA(INDEX('MMIS_Rate Table'!Q:Q,MATCH($E$11&amp;$E$17,'MMIS_Rate Table'!A:A,0))),"N/A",INDEX('MMIS_Rate Table'!Q:Q,MATCH($E$11&amp;$E$17,'MMIS_Rate Table'!A:A,0)))</f>
        <v>N/A</v>
      </c>
      <c r="F35" s="5"/>
      <c r="G35" s="60" t="s">
        <v>2887</v>
      </c>
    </row>
    <row r="36" spans="2:7" x14ac:dyDescent="0.35">
      <c r="B36" s="17">
        <f t="shared" si="0"/>
        <v>35</v>
      </c>
      <c r="C36" s="65" t="s">
        <v>125</v>
      </c>
      <c r="D36" s="5"/>
      <c r="E36" s="49" t="str">
        <f>IF(ISNA(INDEX('MMIS_Rate Table'!S:S,MATCH($E$11&amp;$E$17,'MMIS_Rate Table'!A:A,0))),"N/A",INDEX('MMIS_Rate Table'!S:S,MATCH($E$11&amp;$E$17,'MMIS_Rate Table'!A:A,0)))</f>
        <v>N/A</v>
      </c>
      <c r="F36" s="5"/>
      <c r="G36" s="62" t="s">
        <v>121</v>
      </c>
    </row>
    <row r="37" spans="2:7" x14ac:dyDescent="0.35">
      <c r="B37" s="17">
        <f t="shared" si="0"/>
        <v>36</v>
      </c>
      <c r="C37" s="65" t="s">
        <v>126</v>
      </c>
      <c r="D37" s="5"/>
      <c r="E37" s="49" t="str">
        <f>IF(ISNA(INDEX('MMIS_Rate Table'!R:R,MATCH($E$11&amp;$E$17,'MMIS_Rate Table'!A:A,0))),"N/A",INDEX('MMIS_Rate Table'!R:R,MATCH($E$11&amp;$E$17,'MMIS_Rate Table'!A:A,0)))</f>
        <v>N/A</v>
      </c>
      <c r="F37" s="5"/>
      <c r="G37" s="62" t="s">
        <v>121</v>
      </c>
    </row>
    <row r="38" spans="2:7" x14ac:dyDescent="0.35">
      <c r="B38" s="17">
        <f t="shared" si="0"/>
        <v>37</v>
      </c>
      <c r="C38" s="65" t="s">
        <v>127</v>
      </c>
      <c r="D38" s="5"/>
      <c r="E38" s="49" t="str">
        <f>IF(ISNA(INDEX('MMIS_Rate Table'!T:T,MATCH($E$11&amp;$E$17,'MMIS_Rate Table'!A:A,0))),"N/A",INDEX('MMIS_Rate Table'!T:T,MATCH($E$11&amp;$E$17,'MMIS_Rate Table'!A:A,0)))</f>
        <v>N/A</v>
      </c>
      <c r="F38" s="5"/>
      <c r="G38" s="62" t="s">
        <v>121</v>
      </c>
    </row>
    <row r="39" spans="2:7" x14ac:dyDescent="0.35">
      <c r="B39" s="17">
        <f t="shared" si="0"/>
        <v>38</v>
      </c>
      <c r="C39" s="65" t="s">
        <v>128</v>
      </c>
      <c r="D39" s="5"/>
      <c r="E39" s="49">
        <f>IF(ISNA(INDEX('MMIS_Rate Table'!AB:AB,MATCH($E$11&amp;$E$17,'MMIS_Rate Table'!A:A,0))),"N/A",INDEX('MMIS_Rate Table'!AB:AB,MATCH($E$11&amp;$E$17,'MMIS_Rate Table'!A:A,0)))</f>
        <v>1</v>
      </c>
      <c r="F39" s="5"/>
      <c r="G39" s="62" t="s">
        <v>121</v>
      </c>
    </row>
    <row r="40" spans="2:7" ht="29.5" thickBot="1" x14ac:dyDescent="0.4">
      <c r="B40" s="17">
        <f t="shared" si="0"/>
        <v>39</v>
      </c>
      <c r="C40" s="66" t="s">
        <v>129</v>
      </c>
      <c r="D40" s="5"/>
      <c r="E40" s="51" t="str">
        <f>IF(AND(E31="DRG",E36&gt;0),ROUND(((E35*E36*E37)+(E35 * (1-E37)))*(1+E38)*E39, 2),"N/A")</f>
        <v>N/A</v>
      </c>
      <c r="F40" s="5"/>
      <c r="G40" s="63" t="s">
        <v>2482</v>
      </c>
    </row>
    <row r="41" spans="2:7" ht="15" thickBot="1" x14ac:dyDescent="0.4">
      <c r="B41" s="17">
        <f t="shared" si="0"/>
        <v>40</v>
      </c>
      <c r="C41" s="31" t="s">
        <v>130</v>
      </c>
      <c r="D41" s="32"/>
      <c r="E41" s="32"/>
      <c r="F41" s="32"/>
      <c r="G41" s="33"/>
    </row>
    <row r="42" spans="2:7" x14ac:dyDescent="0.35">
      <c r="B42" s="17">
        <f t="shared" si="0"/>
        <v>41</v>
      </c>
      <c r="C42" s="67" t="s">
        <v>131</v>
      </c>
      <c r="D42" s="5"/>
      <c r="E42" s="39"/>
      <c r="F42" s="5"/>
      <c r="G42" s="59"/>
    </row>
    <row r="43" spans="2:7" x14ac:dyDescent="0.35">
      <c r="B43" s="17">
        <f t="shared" si="0"/>
        <v>42</v>
      </c>
      <c r="C43" s="68" t="s">
        <v>132</v>
      </c>
      <c r="D43" s="5"/>
      <c r="E43" s="52" t="str">
        <f>IF(E31="DRG",ROUND(E40*E24,2), "N/A")</f>
        <v>N/A</v>
      </c>
      <c r="F43" s="5"/>
      <c r="G43" s="62" t="s">
        <v>133</v>
      </c>
    </row>
    <row r="44" spans="2:7" x14ac:dyDescent="0.35">
      <c r="B44" s="17">
        <f t="shared" si="0"/>
        <v>43</v>
      </c>
      <c r="C44" s="69" t="s">
        <v>134</v>
      </c>
      <c r="D44" s="5"/>
      <c r="E44" s="40"/>
      <c r="F44" s="5"/>
      <c r="G44" s="62"/>
    </row>
    <row r="45" spans="2:7" ht="29" x14ac:dyDescent="0.35">
      <c r="B45" s="17">
        <f t="shared" si="0"/>
        <v>44</v>
      </c>
      <c r="C45" s="70" t="s">
        <v>2523</v>
      </c>
      <c r="D45" s="5"/>
      <c r="E45" s="52" t="str">
        <f>IF(AND(OR(E10="02",E10="05",E10="2",E10="5",E10="66",E10="82",E10="85",E10="94"), E31="DRG", LEFT(E15,3) &lt;&gt; "580", LEFT(E15,3) &lt;&gt; "581"), "Yes", "No")</f>
        <v>No</v>
      </c>
      <c r="F45" s="5"/>
      <c r="G45" s="60" t="s">
        <v>135</v>
      </c>
    </row>
    <row r="46" spans="2:7" ht="29" x14ac:dyDescent="0.35">
      <c r="B46" s="17">
        <f t="shared" si="0"/>
        <v>45</v>
      </c>
      <c r="C46" s="68" t="s">
        <v>136</v>
      </c>
      <c r="D46" s="5"/>
      <c r="E46" s="52" t="str">
        <f>IF(E45="Yes",ROUND((E43/E27)*(E9+1),2),"N/A")</f>
        <v>N/A</v>
      </c>
      <c r="F46" s="5"/>
      <c r="G46" s="60" t="s">
        <v>137</v>
      </c>
    </row>
    <row r="47" spans="2:7" x14ac:dyDescent="0.35">
      <c r="B47" s="17">
        <f t="shared" si="0"/>
        <v>46</v>
      </c>
      <c r="C47" s="68" t="s">
        <v>138</v>
      </c>
      <c r="D47" s="5"/>
      <c r="E47" s="52" t="str">
        <f>IF(E45="Yes",IF(E46&lt;E43,"Yes","No"),"N/A")</f>
        <v>N/A</v>
      </c>
      <c r="F47" s="5"/>
      <c r="G47" s="62" t="s">
        <v>139</v>
      </c>
    </row>
    <row r="48" spans="2:7" ht="15" thickBot="1" x14ac:dyDescent="0.4">
      <c r="B48" s="17">
        <f t="shared" si="0"/>
        <v>47</v>
      </c>
      <c r="C48" s="71" t="s">
        <v>140</v>
      </c>
      <c r="D48" s="5"/>
      <c r="E48" s="51" t="str">
        <f>IF(E47="Yes", E46, E43)</f>
        <v>N/A</v>
      </c>
      <c r="F48" s="5"/>
      <c r="G48" s="61" t="s">
        <v>141</v>
      </c>
    </row>
    <row r="49" spans="2:7" ht="15" thickBot="1" x14ac:dyDescent="0.4">
      <c r="B49" s="17">
        <f t="shared" si="0"/>
        <v>48</v>
      </c>
      <c r="C49" s="31" t="s">
        <v>142</v>
      </c>
      <c r="D49" s="32"/>
      <c r="E49" s="32"/>
      <c r="F49" s="32"/>
      <c r="G49" s="33"/>
    </row>
    <row r="50" spans="2:7" x14ac:dyDescent="0.35">
      <c r="B50" s="17">
        <f t="shared" si="0"/>
        <v>49</v>
      </c>
      <c r="C50" s="64" t="s">
        <v>143</v>
      </c>
      <c r="D50" s="5"/>
      <c r="E50" s="53">
        <f>IF(ISERROR(IF(E31="Per Diem",INDEX('MMIS_Rate Table'!U:U,MATCH(CONCATENATE($E$11,$E$17),'MMIS_Rate Table'!A:A,0)),"N/A")),INDEX('MMIS_Rate Table'!U:U,MATCH(CONCATENATE($E$11,$E$17),'MMIS_Rate Table'!A:A,0)),(IF(E31="Per Diem",INDEX('MMIS_Rate Table'!U:U,MATCH(CONCATENATE($E$11,$E$17),'MMIS_Rate Table'!A:A,0)),"N/A")))</f>
        <v>672.24</v>
      </c>
      <c r="F50" s="5"/>
      <c r="G50" s="59" t="s">
        <v>144</v>
      </c>
    </row>
    <row r="51" spans="2:7" x14ac:dyDescent="0.35">
      <c r="B51" s="17">
        <f t="shared" si="0"/>
        <v>50</v>
      </c>
      <c r="C51" s="65" t="s">
        <v>145</v>
      </c>
      <c r="D51" s="5"/>
      <c r="E51" s="52">
        <f>IF(ISERROR(IF(E31="Per Diem",ROUND(E50*E9,2),0)),0,IF(E31="Per Diem",ROUND(E50*E9,2),0))</f>
        <v>0</v>
      </c>
      <c r="F51" s="5"/>
      <c r="G51" s="62" t="s">
        <v>146</v>
      </c>
    </row>
    <row r="52" spans="2:7" ht="15" thickBot="1" x14ac:dyDescent="0.4">
      <c r="B52" s="17">
        <f t="shared" si="0"/>
        <v>51</v>
      </c>
      <c r="C52" s="66" t="s">
        <v>147</v>
      </c>
      <c r="D52" s="5"/>
      <c r="E52" s="51">
        <f>IF(E31="DRG", E48, E51)</f>
        <v>0</v>
      </c>
      <c r="F52" s="5"/>
      <c r="G52" s="61" t="s">
        <v>148</v>
      </c>
    </row>
    <row r="53" spans="2:7" ht="15" thickBot="1" x14ac:dyDescent="0.4">
      <c r="B53" s="17">
        <f t="shared" si="0"/>
        <v>52</v>
      </c>
      <c r="C53" s="31" t="s">
        <v>149</v>
      </c>
      <c r="D53" s="32"/>
      <c r="E53" s="32"/>
      <c r="F53" s="32"/>
      <c r="G53" s="33"/>
    </row>
    <row r="54" spans="2:7" x14ac:dyDescent="0.35">
      <c r="B54" s="17">
        <f t="shared" si="0"/>
        <v>53</v>
      </c>
      <c r="C54" s="64" t="s">
        <v>150</v>
      </c>
      <c r="D54" s="5"/>
      <c r="E54" s="39" t="str">
        <f>IF(E$31="DRG", "Yes", "No")</f>
        <v>No</v>
      </c>
      <c r="F54" s="5"/>
      <c r="G54" s="59" t="s">
        <v>151</v>
      </c>
    </row>
    <row r="55" spans="2:7" x14ac:dyDescent="0.35">
      <c r="B55" s="17">
        <f t="shared" si="0"/>
        <v>54</v>
      </c>
      <c r="C55" s="65" t="s">
        <v>152</v>
      </c>
      <c r="D55" s="5"/>
      <c r="E55" s="52" t="str">
        <f>IF(E54="Yes", ROUND(E8*E34,2), "N/A")</f>
        <v>N/A</v>
      </c>
      <c r="F55" s="5"/>
      <c r="G55" s="62" t="s">
        <v>153</v>
      </c>
    </row>
    <row r="56" spans="2:7" x14ac:dyDescent="0.35">
      <c r="B56" s="17">
        <f t="shared" si="0"/>
        <v>55</v>
      </c>
      <c r="C56" s="65" t="s">
        <v>154</v>
      </c>
      <c r="D56" s="5"/>
      <c r="E56" s="52">
        <f>IF(AND(E54="Yes",E52&lt;E55),(E55 - E52), 0)</f>
        <v>0</v>
      </c>
      <c r="F56" s="5"/>
      <c r="G56" s="62" t="s">
        <v>155</v>
      </c>
    </row>
    <row r="57" spans="2:7" x14ac:dyDescent="0.35">
      <c r="B57" s="17">
        <f t="shared" si="0"/>
        <v>56</v>
      </c>
      <c r="C57" s="65" t="s">
        <v>156</v>
      </c>
      <c r="D57" s="5"/>
      <c r="E57" s="52" t="str">
        <f>IF(E31="DRG",E20+E52,"N/A")</f>
        <v>N/A</v>
      </c>
      <c r="F57" s="5"/>
      <c r="G57" s="62" t="s">
        <v>157</v>
      </c>
    </row>
    <row r="58" spans="2:7" x14ac:dyDescent="0.35">
      <c r="B58" s="17">
        <f t="shared" si="0"/>
        <v>57</v>
      </c>
      <c r="C58" s="65" t="s">
        <v>158</v>
      </c>
      <c r="D58" s="5"/>
      <c r="E58" s="52">
        <f>IF(AND(E54="Yes",E56&gt;0),MAX(0, (E55-E57)), 0)</f>
        <v>0</v>
      </c>
      <c r="F58" s="5"/>
      <c r="G58" s="62" t="s">
        <v>159</v>
      </c>
    </row>
    <row r="59" spans="2:7" x14ac:dyDescent="0.35">
      <c r="B59" s="17">
        <f t="shared" si="0"/>
        <v>58</v>
      </c>
      <c r="C59" s="65" t="s">
        <v>160</v>
      </c>
      <c r="D59" s="5"/>
      <c r="E59" s="40" t="str">
        <f>IF(AND(E54="Yes",E58&gt;0),"Yes","No")</f>
        <v>No</v>
      </c>
      <c r="F59" s="5"/>
      <c r="G59" s="62" t="s">
        <v>161</v>
      </c>
    </row>
    <row r="60" spans="2:7" ht="15" thickBot="1" x14ac:dyDescent="0.4">
      <c r="B60" s="17">
        <f t="shared" si="0"/>
        <v>59</v>
      </c>
      <c r="C60" s="66" t="s">
        <v>162</v>
      </c>
      <c r="D60" s="5"/>
      <c r="E60" s="51">
        <f>IF(E59="Yes", ROUND(((E58)*E21),2),0)</f>
        <v>0</v>
      </c>
      <c r="F60" s="5"/>
      <c r="G60" s="61" t="s">
        <v>163</v>
      </c>
    </row>
    <row r="61" spans="2:7" ht="15" thickBot="1" x14ac:dyDescent="0.4">
      <c r="B61" s="17">
        <f t="shared" si="0"/>
        <v>60</v>
      </c>
      <c r="C61" s="31" t="s">
        <v>164</v>
      </c>
      <c r="D61" s="32"/>
      <c r="E61" s="32"/>
      <c r="F61" s="32"/>
      <c r="G61" s="33"/>
    </row>
    <row r="62" spans="2:7" x14ac:dyDescent="0.35">
      <c r="B62" s="17">
        <f t="shared" si="0"/>
        <v>61</v>
      </c>
      <c r="C62" s="64" t="s">
        <v>165</v>
      </c>
      <c r="D62" s="5"/>
      <c r="E62" s="53">
        <f>ROUND((E52*E26),2)+ROUND((E60*E26),2)</f>
        <v>0</v>
      </c>
      <c r="F62" s="5"/>
      <c r="G62" s="59" t="s">
        <v>166</v>
      </c>
    </row>
    <row r="63" spans="2:7" ht="43.5" x14ac:dyDescent="0.35">
      <c r="B63" s="17">
        <f t="shared" si="0"/>
        <v>62</v>
      </c>
      <c r="C63" s="65" t="s">
        <v>167</v>
      </c>
      <c r="D63" s="57"/>
      <c r="E63" s="58" t="str">
        <f>IF(E62&gt;E8, IF(OR(E12="140124",E12="140300",E12="140150"),"No","Yes"),"No")</f>
        <v>No</v>
      </c>
      <c r="F63" s="57"/>
      <c r="G63" s="60" t="s">
        <v>2481</v>
      </c>
    </row>
    <row r="64" spans="2:7" ht="15" thickBot="1" x14ac:dyDescent="0.4">
      <c r="B64" s="18">
        <f t="shared" si="0"/>
        <v>63</v>
      </c>
      <c r="C64" s="66" t="s">
        <v>168</v>
      </c>
      <c r="D64" s="37"/>
      <c r="E64" s="72">
        <f>IF(E63="Yes",E8,E62)</f>
        <v>0</v>
      </c>
      <c r="F64" s="37"/>
      <c r="G64" s="61" t="s">
        <v>169</v>
      </c>
    </row>
    <row r="65" spans="2:7" ht="15" thickBot="1" x14ac:dyDescent="0.4">
      <c r="B65" s="74" t="s">
        <v>170</v>
      </c>
      <c r="C65" s="75"/>
      <c r="D65" s="75"/>
      <c r="E65" s="75"/>
      <c r="F65" s="75"/>
      <c r="G65" s="76"/>
    </row>
  </sheetData>
  <sheetProtection algorithmName="SHA-512" hashValue="zDgl7meMBCIv67gwiO7AJYsPSU9rPmheCIiGfQ/+f/y9umZRepX5+ZlSSaaNHw8w6T1mTZruQ7SwYyDW3Ml02w==" saltValue="GKJGHEmFk39V0EiRDfoOjQ==" spinCount="100000" sheet="1" objects="1" scenarios="1"/>
  <pageMargins left="0.25" right="0.25" top="0.75" bottom="0.75" header="0.3" footer="0.3"/>
  <pageSetup scale="58" fitToHeight="0"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'Valid Values'!$A$19:$A$35</xm:f>
          </x14:formula1>
          <xm:sqref>E14</xm:sqref>
        </x14:dataValidation>
        <x14:dataValidation type="list" allowBlank="1" showInputMessage="1" showErrorMessage="1" xr:uid="{00000000-0002-0000-0200-000001000000}">
          <x14:formula1>
            <xm:f>'DRG Table'!$A$8:$A$1341</xm:f>
          </x14:formula1>
          <xm:sqref>E15</xm:sqref>
        </x14:dataValidation>
        <x14:dataValidation type="list" allowBlank="1" showInputMessage="1" showErrorMessage="1" xr:uid="{00000000-0002-0000-0200-000002000000}">
          <x14:formula1>
            <xm:f>'Valid Values'!$A$45:$A$69</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43"/>
  <sheetViews>
    <sheetView showGridLines="0" workbookViewId="0">
      <pane ySplit="6" topLeftCell="A7" activePane="bottomLeft" state="frozen"/>
      <selection activeCell="C7" sqref="C7"/>
      <selection pane="bottomLeft" activeCell="C42" sqref="C42"/>
    </sheetView>
  </sheetViews>
  <sheetFormatPr defaultRowHeight="14.5" x14ac:dyDescent="0.35"/>
  <cols>
    <col min="1" max="1" width="22.54296875" customWidth="1"/>
    <col min="2" max="2" width="37.453125" customWidth="1"/>
    <col min="3" max="3" width="71.36328125" customWidth="1"/>
  </cols>
  <sheetData>
    <row r="1" spans="1:3" x14ac:dyDescent="0.35">
      <c r="A1" s="125"/>
      <c r="B1" s="126"/>
      <c r="C1" s="127"/>
    </row>
    <row r="2" spans="1:3" x14ac:dyDescent="0.35">
      <c r="A2" s="128"/>
      <c r="B2" s="5"/>
      <c r="C2" s="129" t="s">
        <v>0</v>
      </c>
    </row>
    <row r="3" spans="1:3" x14ac:dyDescent="0.35">
      <c r="A3" s="128"/>
      <c r="B3" s="5"/>
      <c r="C3" s="129" t="s">
        <v>1</v>
      </c>
    </row>
    <row r="4" spans="1:3" x14ac:dyDescent="0.35">
      <c r="A4" s="128"/>
      <c r="B4" s="5"/>
      <c r="C4" s="129" t="str">
        <f>Effective_Date</f>
        <v>Effective: April 1, 2025</v>
      </c>
    </row>
    <row r="5" spans="1:3" x14ac:dyDescent="0.35">
      <c r="A5" s="128"/>
      <c r="B5" s="118"/>
      <c r="C5" s="129"/>
    </row>
    <row r="6" spans="1:3" ht="15" thickBot="1" x14ac:dyDescent="0.4">
      <c r="A6" s="132" t="s">
        <v>171</v>
      </c>
      <c r="B6" s="130"/>
      <c r="C6" s="131"/>
    </row>
    <row r="7" spans="1:3" ht="15" thickBot="1" x14ac:dyDescent="0.4">
      <c r="A7" s="54"/>
      <c r="B7" s="55"/>
      <c r="C7" s="56"/>
    </row>
    <row r="8" spans="1:3" ht="15" thickBot="1" x14ac:dyDescent="0.4">
      <c r="A8" s="77" t="s">
        <v>172</v>
      </c>
      <c r="B8" s="78"/>
      <c r="C8" s="79"/>
    </row>
    <row r="9" spans="1:3" ht="65.25" customHeight="1" x14ac:dyDescent="0.35">
      <c r="A9" s="198" t="s">
        <v>173</v>
      </c>
      <c r="B9" s="199"/>
      <c r="C9" s="200"/>
    </row>
    <row r="10" spans="1:3" x14ac:dyDescent="0.35">
      <c r="A10" s="34"/>
      <c r="B10" s="5"/>
      <c r="C10" s="35"/>
    </row>
    <row r="11" spans="1:3" ht="84" customHeight="1" x14ac:dyDescent="0.35">
      <c r="A11" s="198" t="s">
        <v>174</v>
      </c>
      <c r="B11" s="199"/>
      <c r="C11" s="200"/>
    </row>
    <row r="12" spans="1:3" x14ac:dyDescent="0.35">
      <c r="A12" s="34"/>
      <c r="B12" s="5"/>
      <c r="C12" s="35"/>
    </row>
    <row r="13" spans="1:3" ht="64.5" customHeight="1" x14ac:dyDescent="0.35">
      <c r="A13" s="198" t="s">
        <v>175</v>
      </c>
      <c r="B13" s="199"/>
      <c r="C13" s="200"/>
    </row>
    <row r="14" spans="1:3" ht="15" thickBot="1" x14ac:dyDescent="0.4">
      <c r="A14" s="36"/>
      <c r="B14" s="37"/>
      <c r="C14" s="38"/>
    </row>
    <row r="15" spans="1:3" ht="15" thickBot="1" x14ac:dyDescent="0.4">
      <c r="A15" s="96" t="s">
        <v>176</v>
      </c>
      <c r="B15" s="96" t="s">
        <v>177</v>
      </c>
      <c r="C15" s="96" t="s">
        <v>178</v>
      </c>
    </row>
    <row r="16" spans="1:3" ht="15" thickBot="1" x14ac:dyDescent="0.4">
      <c r="A16" s="77" t="s">
        <v>179</v>
      </c>
      <c r="B16" s="78"/>
      <c r="C16" s="79"/>
    </row>
    <row r="17" spans="1:3" x14ac:dyDescent="0.35">
      <c r="A17" s="80" t="s">
        <v>180</v>
      </c>
      <c r="B17" s="81" t="s">
        <v>78</v>
      </c>
      <c r="C17" s="82" t="s">
        <v>181</v>
      </c>
    </row>
    <row r="18" spans="1:3" ht="72.5" x14ac:dyDescent="0.35">
      <c r="A18" s="83" t="s">
        <v>182</v>
      </c>
      <c r="B18" s="84" t="s">
        <v>80</v>
      </c>
      <c r="C18" s="85" t="s">
        <v>183</v>
      </c>
    </row>
    <row r="19" spans="1:3" ht="29" x14ac:dyDescent="0.35">
      <c r="A19" s="83" t="s">
        <v>184</v>
      </c>
      <c r="B19" s="84" t="s">
        <v>82</v>
      </c>
      <c r="C19" s="85" t="s">
        <v>185</v>
      </c>
    </row>
    <row r="20" spans="1:3" ht="29" x14ac:dyDescent="0.35">
      <c r="A20" s="83" t="s">
        <v>186</v>
      </c>
      <c r="B20" s="84" t="s">
        <v>187</v>
      </c>
      <c r="C20" s="85" t="s">
        <v>188</v>
      </c>
    </row>
    <row r="21" spans="1:3" ht="43.5" x14ac:dyDescent="0.35">
      <c r="A21" s="83" t="s">
        <v>189</v>
      </c>
      <c r="B21" s="84" t="s">
        <v>89</v>
      </c>
      <c r="C21" s="85" t="s">
        <v>190</v>
      </c>
    </row>
    <row r="22" spans="1:3" ht="43.5" x14ac:dyDescent="0.35">
      <c r="A22" s="83" t="s">
        <v>191</v>
      </c>
      <c r="B22" s="84" t="s">
        <v>192</v>
      </c>
      <c r="C22" s="85" t="s">
        <v>2554</v>
      </c>
    </row>
    <row r="23" spans="1:3" x14ac:dyDescent="0.35">
      <c r="A23" s="83" t="s">
        <v>193</v>
      </c>
      <c r="B23" s="84" t="s">
        <v>95</v>
      </c>
      <c r="C23" s="85" t="s">
        <v>194</v>
      </c>
    </row>
    <row r="24" spans="1:3" ht="15" thickBot="1" x14ac:dyDescent="0.4">
      <c r="A24" s="86" t="s">
        <v>195</v>
      </c>
      <c r="B24" s="87" t="s">
        <v>99</v>
      </c>
      <c r="C24" s="88" t="s">
        <v>196</v>
      </c>
    </row>
    <row r="25" spans="1:3" ht="15" thickBot="1" x14ac:dyDescent="0.4">
      <c r="A25" s="89" t="s">
        <v>197</v>
      </c>
      <c r="B25" s="90"/>
      <c r="C25" s="91"/>
    </row>
    <row r="26" spans="1:3" x14ac:dyDescent="0.35">
      <c r="A26" s="80" t="s">
        <v>198</v>
      </c>
      <c r="B26" s="81" t="s">
        <v>199</v>
      </c>
      <c r="C26" s="82" t="s">
        <v>200</v>
      </c>
    </row>
    <row r="27" spans="1:3" ht="29.5" thickBot="1" x14ac:dyDescent="0.4">
      <c r="A27" s="86" t="s">
        <v>201</v>
      </c>
      <c r="B27" s="87" t="s">
        <v>202</v>
      </c>
      <c r="C27" s="88" t="s">
        <v>203</v>
      </c>
    </row>
    <row r="28" spans="1:3" ht="15" thickBot="1" x14ac:dyDescent="0.4">
      <c r="A28" s="89" t="s">
        <v>204</v>
      </c>
      <c r="B28" s="90"/>
      <c r="C28" s="91"/>
    </row>
    <row r="29" spans="1:3" ht="29" x14ac:dyDescent="0.35">
      <c r="A29" s="80" t="s">
        <v>205</v>
      </c>
      <c r="B29" s="81" t="s">
        <v>204</v>
      </c>
      <c r="C29" s="82" t="s">
        <v>206</v>
      </c>
    </row>
    <row r="30" spans="1:3" ht="131" thickBot="1" x14ac:dyDescent="0.4">
      <c r="A30" s="86" t="s">
        <v>207</v>
      </c>
      <c r="B30" s="87" t="s">
        <v>208</v>
      </c>
      <c r="C30" s="88" t="s">
        <v>209</v>
      </c>
    </row>
    <row r="31" spans="1:3" ht="15" thickBot="1" x14ac:dyDescent="0.4">
      <c r="A31" s="89" t="s">
        <v>210</v>
      </c>
      <c r="B31" s="90"/>
      <c r="C31" s="91"/>
    </row>
    <row r="32" spans="1:3" ht="15" thickBot="1" x14ac:dyDescent="0.4">
      <c r="A32" s="92" t="s">
        <v>211</v>
      </c>
      <c r="B32" s="93" t="s">
        <v>212</v>
      </c>
      <c r="C32" s="94" t="s">
        <v>213</v>
      </c>
    </row>
    <row r="33" spans="1:3" ht="15" thickBot="1" x14ac:dyDescent="0.4">
      <c r="A33" s="89" t="s">
        <v>214</v>
      </c>
      <c r="B33" s="90"/>
      <c r="C33" s="91"/>
    </row>
    <row r="34" spans="1:3" x14ac:dyDescent="0.35">
      <c r="A34" s="80" t="s">
        <v>215</v>
      </c>
      <c r="B34" s="81" t="s">
        <v>132</v>
      </c>
      <c r="C34" s="82" t="s">
        <v>216</v>
      </c>
    </row>
    <row r="35" spans="1:3" ht="44" thickBot="1" x14ac:dyDescent="0.4">
      <c r="A35" s="86" t="s">
        <v>217</v>
      </c>
      <c r="B35" s="87" t="s">
        <v>134</v>
      </c>
      <c r="C35" s="88" t="s">
        <v>218</v>
      </c>
    </row>
    <row r="36" spans="1:3" ht="15" thickBot="1" x14ac:dyDescent="0.4">
      <c r="A36" s="89" t="s">
        <v>219</v>
      </c>
      <c r="B36" s="90"/>
      <c r="C36" s="91"/>
    </row>
    <row r="37" spans="1:3" ht="44" thickBot="1" x14ac:dyDescent="0.4">
      <c r="A37" s="92" t="s">
        <v>220</v>
      </c>
      <c r="B37" s="93" t="s">
        <v>221</v>
      </c>
      <c r="C37" s="94" t="s">
        <v>222</v>
      </c>
    </row>
    <row r="38" spans="1:3" ht="15" thickBot="1" x14ac:dyDescent="0.4">
      <c r="A38" s="89" t="s">
        <v>223</v>
      </c>
      <c r="B38" s="90"/>
      <c r="C38" s="91"/>
    </row>
    <row r="39" spans="1:3" ht="29.5" thickBot="1" x14ac:dyDescent="0.4">
      <c r="A39" s="92" t="s">
        <v>224</v>
      </c>
      <c r="B39" s="93" t="s">
        <v>225</v>
      </c>
      <c r="C39" s="94" t="s">
        <v>226</v>
      </c>
    </row>
    <row r="40" spans="1:3" ht="15" thickBot="1" x14ac:dyDescent="0.4">
      <c r="A40" s="89" t="s">
        <v>227</v>
      </c>
      <c r="B40" s="90"/>
      <c r="C40" s="91"/>
    </row>
    <row r="41" spans="1:3" ht="29" x14ac:dyDescent="0.35">
      <c r="A41" s="80" t="s">
        <v>228</v>
      </c>
      <c r="B41" s="95" t="s">
        <v>165</v>
      </c>
      <c r="C41" s="82" t="s">
        <v>229</v>
      </c>
    </row>
    <row r="42" spans="1:3" ht="29" x14ac:dyDescent="0.35">
      <c r="A42" s="83" t="s">
        <v>230</v>
      </c>
      <c r="B42" s="84" t="s">
        <v>231</v>
      </c>
      <c r="C42" s="85" t="s">
        <v>232</v>
      </c>
    </row>
    <row r="43" spans="1:3" ht="29.5" thickBot="1" x14ac:dyDescent="0.4">
      <c r="A43" s="86" t="s">
        <v>233</v>
      </c>
      <c r="B43" s="87" t="s">
        <v>234</v>
      </c>
      <c r="C43" s="88" t="s">
        <v>235</v>
      </c>
    </row>
  </sheetData>
  <sheetProtection algorithmName="SHA-512" hashValue="hWDhvEEmpU1ja5MYy7UGr7uPBmjJwRANt4BS0+TQNayJId30QZxiZOJj3pnrc9GYJJQ+BUi6ogE+OiYdiLZxOQ==" saltValue="JIv8iL4W72GVf3iAeNB2tQ==" spinCount="100000" sheet="1" objects="1" scenarios="1" selectLockedCells="1"/>
  <mergeCells count="3">
    <mergeCell ref="A9:C9"/>
    <mergeCell ref="A11:C11"/>
    <mergeCell ref="A13:C13"/>
  </mergeCells>
  <pageMargins left="0.25" right="0.25" top="0.75" bottom="0.75" header="0.3" footer="0.3"/>
  <pageSetup scale="79"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341"/>
  <sheetViews>
    <sheetView workbookViewId="0">
      <pane ySplit="7" topLeftCell="A8" activePane="bottomLeft" state="frozen"/>
      <selection activeCell="C7" sqref="C7"/>
      <selection pane="bottomLeft" activeCell="C17" sqref="C17"/>
    </sheetView>
  </sheetViews>
  <sheetFormatPr defaultRowHeight="14.5" x14ac:dyDescent="0.35"/>
  <cols>
    <col min="2" max="2" width="96.54296875" bestFit="1" customWidth="1"/>
    <col min="4" max="5" width="14.6328125" customWidth="1"/>
    <col min="6" max="6" width="16" bestFit="1" customWidth="1"/>
    <col min="7" max="7" width="12.54296875" customWidth="1"/>
    <col min="8" max="10" width="14.36328125" customWidth="1"/>
  </cols>
  <sheetData>
    <row r="1" spans="1:13" x14ac:dyDescent="0.35">
      <c r="A1" s="97" t="s">
        <v>2538</v>
      </c>
      <c r="B1" s="97"/>
      <c r="C1" s="97"/>
      <c r="D1" s="97"/>
      <c r="E1" s="97"/>
      <c r="F1" s="97"/>
      <c r="G1" s="97"/>
      <c r="H1" s="97"/>
      <c r="I1" s="97"/>
      <c r="J1" s="97"/>
    </row>
    <row r="2" spans="1:13" x14ac:dyDescent="0.35">
      <c r="A2" s="97" t="s">
        <v>2539</v>
      </c>
      <c r="B2" s="97"/>
      <c r="C2" s="97"/>
      <c r="D2" s="97"/>
      <c r="E2" s="97"/>
      <c r="F2" s="97"/>
      <c r="G2" s="97"/>
      <c r="H2" s="97"/>
      <c r="I2" s="97"/>
      <c r="J2" s="97"/>
    </row>
    <row r="3" spans="1:13" x14ac:dyDescent="0.35">
      <c r="A3" s="97" t="s">
        <v>236</v>
      </c>
      <c r="B3" s="97"/>
      <c r="C3" s="97"/>
      <c r="D3" s="97"/>
      <c r="E3" s="97"/>
      <c r="F3" s="97"/>
      <c r="G3" s="97"/>
      <c r="H3" s="97"/>
      <c r="I3" s="97"/>
      <c r="J3" s="97"/>
    </row>
    <row r="4" spans="1:13" ht="17" thickBot="1" x14ac:dyDescent="0.4">
      <c r="A4" s="97" t="s">
        <v>2483</v>
      </c>
      <c r="B4" s="97"/>
      <c r="C4" s="97"/>
      <c r="D4" s="97"/>
      <c r="E4" s="97"/>
      <c r="F4" s="97"/>
      <c r="G4" s="97"/>
      <c r="H4" s="97"/>
      <c r="I4" s="97"/>
      <c r="J4" s="97"/>
    </row>
    <row r="5" spans="1:13" ht="44" thickBot="1" x14ac:dyDescent="0.4">
      <c r="A5" s="133" t="s">
        <v>92</v>
      </c>
      <c r="B5" s="133" t="s">
        <v>237</v>
      </c>
      <c r="C5" s="133" t="s">
        <v>238</v>
      </c>
      <c r="D5" s="133" t="s">
        <v>239</v>
      </c>
      <c r="E5" s="133" t="s">
        <v>240</v>
      </c>
      <c r="F5" s="133" t="s">
        <v>241</v>
      </c>
      <c r="G5" s="133" t="s">
        <v>242</v>
      </c>
      <c r="H5" s="133" t="s">
        <v>243</v>
      </c>
      <c r="I5" s="133" t="s">
        <v>244</v>
      </c>
      <c r="J5" s="133" t="s">
        <v>245</v>
      </c>
    </row>
    <row r="8" spans="1:13" x14ac:dyDescent="0.35">
      <c r="A8" s="12" t="s">
        <v>93</v>
      </c>
      <c r="B8" t="s">
        <v>2556</v>
      </c>
      <c r="C8" s="98">
        <v>6.28</v>
      </c>
      <c r="D8" s="99">
        <v>6.1753</v>
      </c>
      <c r="E8" s="99">
        <v>10.1568</v>
      </c>
      <c r="F8" t="s">
        <v>246</v>
      </c>
      <c r="G8">
        <v>2.11</v>
      </c>
      <c r="H8">
        <v>1</v>
      </c>
      <c r="I8">
        <v>1</v>
      </c>
      <c r="J8">
        <v>1</v>
      </c>
    </row>
    <row r="9" spans="1:13" x14ac:dyDescent="0.35">
      <c r="A9" s="12" t="s">
        <v>247</v>
      </c>
      <c r="B9" t="s">
        <v>2556</v>
      </c>
      <c r="C9" s="98">
        <v>7.54</v>
      </c>
      <c r="D9" s="99">
        <v>6.9551999999999996</v>
      </c>
      <c r="E9" s="99">
        <v>11.439500000000001</v>
      </c>
      <c r="F9" t="s">
        <v>246</v>
      </c>
      <c r="G9">
        <v>2.11</v>
      </c>
      <c r="H9">
        <v>1</v>
      </c>
      <c r="I9">
        <v>1</v>
      </c>
      <c r="J9">
        <v>1</v>
      </c>
      <c r="M9" s="178"/>
    </row>
    <row r="10" spans="1:13" x14ac:dyDescent="0.35">
      <c r="A10" s="12" t="s">
        <v>248</v>
      </c>
      <c r="B10" t="s">
        <v>2556</v>
      </c>
      <c r="C10" s="98">
        <v>11.02</v>
      </c>
      <c r="D10" s="99">
        <v>8.2986000000000004</v>
      </c>
      <c r="E10" s="99">
        <v>13.648999999999999</v>
      </c>
      <c r="F10" t="s">
        <v>246</v>
      </c>
      <c r="G10">
        <v>2.11</v>
      </c>
      <c r="H10">
        <v>1</v>
      </c>
      <c r="I10">
        <v>1</v>
      </c>
      <c r="J10">
        <v>1</v>
      </c>
      <c r="M10" s="178"/>
    </row>
    <row r="11" spans="1:13" x14ac:dyDescent="0.35">
      <c r="A11" s="12" t="s">
        <v>249</v>
      </c>
      <c r="B11" t="s">
        <v>2556</v>
      </c>
      <c r="C11" s="98">
        <v>30.66</v>
      </c>
      <c r="D11" s="99">
        <v>14.354200000000001</v>
      </c>
      <c r="E11" s="99">
        <v>23.608899999999998</v>
      </c>
      <c r="F11" t="s">
        <v>246</v>
      </c>
      <c r="G11">
        <v>2.11</v>
      </c>
      <c r="H11">
        <v>1</v>
      </c>
      <c r="I11">
        <v>1</v>
      </c>
      <c r="J11">
        <v>1</v>
      </c>
      <c r="M11" s="178"/>
    </row>
    <row r="12" spans="1:13" x14ac:dyDescent="0.35">
      <c r="A12" s="12" t="s">
        <v>250</v>
      </c>
      <c r="B12" t="s">
        <v>2557</v>
      </c>
      <c r="C12" s="98">
        <v>12.97</v>
      </c>
      <c r="D12" s="99">
        <v>8.8337000000000003</v>
      </c>
      <c r="E12" s="99">
        <v>14.5291</v>
      </c>
      <c r="F12" t="s">
        <v>246</v>
      </c>
      <c r="G12">
        <v>2.11</v>
      </c>
      <c r="H12">
        <v>1</v>
      </c>
      <c r="I12">
        <v>1</v>
      </c>
      <c r="J12">
        <v>1</v>
      </c>
      <c r="M12" s="178"/>
    </row>
    <row r="13" spans="1:13" x14ac:dyDescent="0.35">
      <c r="A13" s="12" t="s">
        <v>251</v>
      </c>
      <c r="B13" t="s">
        <v>2557</v>
      </c>
      <c r="C13" s="98">
        <v>13.93</v>
      </c>
      <c r="D13" s="99">
        <v>10.304500000000001</v>
      </c>
      <c r="E13" s="99">
        <v>16.9482</v>
      </c>
      <c r="F13" t="s">
        <v>246</v>
      </c>
      <c r="G13">
        <v>2.11</v>
      </c>
      <c r="H13">
        <v>1</v>
      </c>
      <c r="I13">
        <v>1</v>
      </c>
      <c r="J13">
        <v>1</v>
      </c>
      <c r="M13" s="178"/>
    </row>
    <row r="14" spans="1:13" x14ac:dyDescent="0.35">
      <c r="A14" s="12" t="s">
        <v>252</v>
      </c>
      <c r="B14" t="s">
        <v>2557</v>
      </c>
      <c r="C14" s="98">
        <v>26.22</v>
      </c>
      <c r="D14" s="99">
        <v>13.885400000000001</v>
      </c>
      <c r="E14" s="99">
        <v>22.837900000000001</v>
      </c>
      <c r="F14" t="s">
        <v>246</v>
      </c>
      <c r="G14">
        <v>2.11</v>
      </c>
      <c r="H14">
        <v>1</v>
      </c>
      <c r="I14">
        <v>1</v>
      </c>
      <c r="J14">
        <v>1</v>
      </c>
      <c r="M14" s="178"/>
    </row>
    <row r="15" spans="1:13" x14ac:dyDescent="0.35">
      <c r="A15" s="12" t="s">
        <v>253</v>
      </c>
      <c r="B15" t="s">
        <v>2557</v>
      </c>
      <c r="C15" s="98">
        <v>49.55</v>
      </c>
      <c r="D15" s="99">
        <v>22.4543</v>
      </c>
      <c r="E15" s="99">
        <v>36.9315</v>
      </c>
      <c r="F15" t="s">
        <v>246</v>
      </c>
      <c r="G15">
        <v>2.11</v>
      </c>
      <c r="H15">
        <v>1</v>
      </c>
      <c r="I15">
        <v>1</v>
      </c>
      <c r="J15">
        <v>1</v>
      </c>
      <c r="M15" s="178"/>
    </row>
    <row r="16" spans="1:13" x14ac:dyDescent="0.35">
      <c r="A16" s="12" t="s">
        <v>254</v>
      </c>
      <c r="B16" t="s">
        <v>2558</v>
      </c>
      <c r="C16" s="98">
        <v>11.79</v>
      </c>
      <c r="D16" s="99">
        <v>4.5810000000000004</v>
      </c>
      <c r="E16" s="99">
        <v>7.5346000000000002</v>
      </c>
      <c r="F16" t="s">
        <v>255</v>
      </c>
      <c r="G16">
        <v>1</v>
      </c>
      <c r="H16">
        <v>1</v>
      </c>
      <c r="I16">
        <v>1</v>
      </c>
      <c r="J16">
        <v>1</v>
      </c>
    </row>
    <row r="17" spans="1:10" x14ac:dyDescent="0.35">
      <c r="A17" s="12" t="s">
        <v>256</v>
      </c>
      <c r="B17" t="s">
        <v>2558</v>
      </c>
      <c r="C17" s="98">
        <v>19.28</v>
      </c>
      <c r="D17" s="99">
        <v>6.86</v>
      </c>
      <c r="E17" s="99">
        <v>11.2829</v>
      </c>
      <c r="F17" t="s">
        <v>255</v>
      </c>
      <c r="G17">
        <v>1</v>
      </c>
      <c r="H17">
        <v>1</v>
      </c>
      <c r="I17">
        <v>1</v>
      </c>
      <c r="J17">
        <v>1</v>
      </c>
    </row>
    <row r="18" spans="1:10" x14ac:dyDescent="0.35">
      <c r="A18" s="12" t="s">
        <v>257</v>
      </c>
      <c r="B18" t="s">
        <v>2558</v>
      </c>
      <c r="C18" s="98">
        <v>29.85</v>
      </c>
      <c r="D18" s="99">
        <v>9.9780999999999995</v>
      </c>
      <c r="E18" s="99">
        <v>16.4114</v>
      </c>
      <c r="F18" t="s">
        <v>255</v>
      </c>
      <c r="G18">
        <v>1</v>
      </c>
      <c r="H18">
        <v>1</v>
      </c>
      <c r="I18">
        <v>1</v>
      </c>
      <c r="J18">
        <v>1</v>
      </c>
    </row>
    <row r="19" spans="1:10" x14ac:dyDescent="0.35">
      <c r="A19" s="12" t="s">
        <v>258</v>
      </c>
      <c r="B19" t="s">
        <v>2558</v>
      </c>
      <c r="C19" s="98">
        <v>42.38</v>
      </c>
      <c r="D19" s="99">
        <v>14.5809</v>
      </c>
      <c r="E19" s="99">
        <v>23.9818</v>
      </c>
      <c r="F19" t="s">
        <v>255</v>
      </c>
      <c r="G19">
        <v>1</v>
      </c>
      <c r="H19">
        <v>1</v>
      </c>
      <c r="I19">
        <v>1</v>
      </c>
      <c r="J19">
        <v>1</v>
      </c>
    </row>
    <row r="20" spans="1:10" x14ac:dyDescent="0.35">
      <c r="A20" s="12" t="s">
        <v>259</v>
      </c>
      <c r="B20" t="s">
        <v>2559</v>
      </c>
      <c r="C20" s="98">
        <v>15.79</v>
      </c>
      <c r="D20" s="99">
        <v>4.3010999999999999</v>
      </c>
      <c r="E20" s="99">
        <v>7.0742000000000003</v>
      </c>
      <c r="F20" t="s">
        <v>255</v>
      </c>
      <c r="G20">
        <v>1</v>
      </c>
      <c r="H20">
        <v>1</v>
      </c>
      <c r="I20">
        <v>1</v>
      </c>
      <c r="J20">
        <v>1</v>
      </c>
    </row>
    <row r="21" spans="1:10" x14ac:dyDescent="0.35">
      <c r="A21" s="12" t="s">
        <v>260</v>
      </c>
      <c r="B21" t="s">
        <v>2559</v>
      </c>
      <c r="C21" s="98">
        <v>19.670000000000002</v>
      </c>
      <c r="D21" s="99">
        <v>5.1795</v>
      </c>
      <c r="E21" s="99">
        <v>8.5189000000000004</v>
      </c>
      <c r="F21" t="s">
        <v>255</v>
      </c>
      <c r="G21">
        <v>1</v>
      </c>
      <c r="H21">
        <v>1</v>
      </c>
      <c r="I21">
        <v>1</v>
      </c>
      <c r="J21">
        <v>1</v>
      </c>
    </row>
    <row r="22" spans="1:10" x14ac:dyDescent="0.35">
      <c r="A22" s="12" t="s">
        <v>261</v>
      </c>
      <c r="B22" t="s">
        <v>2559</v>
      </c>
      <c r="C22" s="98">
        <v>26.06</v>
      </c>
      <c r="D22" s="99">
        <v>7.0759999999999996</v>
      </c>
      <c r="E22" s="99">
        <v>11.638199999999999</v>
      </c>
      <c r="F22" t="s">
        <v>255</v>
      </c>
      <c r="G22">
        <v>1</v>
      </c>
      <c r="H22">
        <v>1</v>
      </c>
      <c r="I22">
        <v>1</v>
      </c>
      <c r="J22">
        <v>1</v>
      </c>
    </row>
    <row r="23" spans="1:10" x14ac:dyDescent="0.35">
      <c r="A23" s="12" t="s">
        <v>262</v>
      </c>
      <c r="B23" t="s">
        <v>2559</v>
      </c>
      <c r="C23" s="98">
        <v>33.75</v>
      </c>
      <c r="D23" s="99">
        <v>9.6090999999999998</v>
      </c>
      <c r="E23" s="99">
        <v>15.804500000000001</v>
      </c>
      <c r="F23" t="s">
        <v>255</v>
      </c>
      <c r="G23">
        <v>1</v>
      </c>
      <c r="H23">
        <v>1</v>
      </c>
      <c r="I23">
        <v>1</v>
      </c>
      <c r="J23">
        <v>1</v>
      </c>
    </row>
    <row r="24" spans="1:10" x14ac:dyDescent="0.35">
      <c r="A24" s="12" t="s">
        <v>263</v>
      </c>
      <c r="B24" t="s">
        <v>264</v>
      </c>
      <c r="C24" s="98">
        <v>7.34</v>
      </c>
      <c r="D24" s="99">
        <v>6.0822000000000003</v>
      </c>
      <c r="E24" s="99">
        <v>10.0036</v>
      </c>
      <c r="F24" t="s">
        <v>246</v>
      </c>
      <c r="G24">
        <v>2.11</v>
      </c>
      <c r="H24">
        <v>1</v>
      </c>
      <c r="I24">
        <v>1</v>
      </c>
      <c r="J24">
        <v>1</v>
      </c>
    </row>
    <row r="25" spans="1:10" x14ac:dyDescent="0.35">
      <c r="A25" s="12" t="s">
        <v>265</v>
      </c>
      <c r="B25" t="s">
        <v>264</v>
      </c>
      <c r="C25" s="98">
        <v>7.34</v>
      </c>
      <c r="D25" s="99">
        <v>7.7377000000000002</v>
      </c>
      <c r="E25" s="99">
        <v>12.7265</v>
      </c>
      <c r="F25" t="s">
        <v>246</v>
      </c>
      <c r="G25">
        <v>2.11</v>
      </c>
      <c r="H25">
        <v>1</v>
      </c>
      <c r="I25">
        <v>1</v>
      </c>
      <c r="J25">
        <v>1</v>
      </c>
    </row>
    <row r="26" spans="1:10" x14ac:dyDescent="0.35">
      <c r="A26" s="12" t="s">
        <v>266</v>
      </c>
      <c r="B26" t="s">
        <v>264</v>
      </c>
      <c r="C26" s="98">
        <v>9.19</v>
      </c>
      <c r="D26" s="99">
        <v>8.9133999999999993</v>
      </c>
      <c r="E26" s="99">
        <v>14.6602</v>
      </c>
      <c r="F26" t="s">
        <v>246</v>
      </c>
      <c r="G26">
        <v>2.11</v>
      </c>
      <c r="H26">
        <v>1</v>
      </c>
      <c r="I26">
        <v>1</v>
      </c>
      <c r="J26">
        <v>1</v>
      </c>
    </row>
    <row r="27" spans="1:10" x14ac:dyDescent="0.35">
      <c r="A27" s="12" t="s">
        <v>267</v>
      </c>
      <c r="B27" t="s">
        <v>264</v>
      </c>
      <c r="C27" s="98">
        <v>22.24</v>
      </c>
      <c r="D27" s="99">
        <v>12.676399999999999</v>
      </c>
      <c r="E27" s="99">
        <v>20.849399999999999</v>
      </c>
      <c r="F27" t="s">
        <v>246</v>
      </c>
      <c r="G27">
        <v>2.11</v>
      </c>
      <c r="H27">
        <v>1</v>
      </c>
      <c r="I27">
        <v>1</v>
      </c>
      <c r="J27">
        <v>1</v>
      </c>
    </row>
    <row r="28" spans="1:10" x14ac:dyDescent="0.35">
      <c r="A28" s="12" t="s">
        <v>268</v>
      </c>
      <c r="B28" t="s">
        <v>269</v>
      </c>
      <c r="C28" s="98">
        <v>22.99</v>
      </c>
      <c r="D28" s="99">
        <v>6.0423</v>
      </c>
      <c r="E28" s="99">
        <v>9.9380000000000006</v>
      </c>
      <c r="F28" t="s">
        <v>246</v>
      </c>
      <c r="G28">
        <v>2.11</v>
      </c>
      <c r="H28">
        <v>1</v>
      </c>
      <c r="I28">
        <v>1</v>
      </c>
      <c r="J28">
        <v>1</v>
      </c>
    </row>
    <row r="29" spans="1:10" x14ac:dyDescent="0.35">
      <c r="A29" s="12" t="s">
        <v>270</v>
      </c>
      <c r="B29" t="s">
        <v>269</v>
      </c>
      <c r="C29" s="98">
        <v>23.59</v>
      </c>
      <c r="D29" s="99">
        <v>6.7858999999999998</v>
      </c>
      <c r="E29" s="99">
        <v>11.161</v>
      </c>
      <c r="F29" t="s">
        <v>246</v>
      </c>
      <c r="G29">
        <v>2.11</v>
      </c>
      <c r="H29">
        <v>1</v>
      </c>
      <c r="I29">
        <v>1</v>
      </c>
      <c r="J29">
        <v>1</v>
      </c>
    </row>
    <row r="30" spans="1:10" x14ac:dyDescent="0.35">
      <c r="A30" s="12" t="s">
        <v>271</v>
      </c>
      <c r="B30" t="s">
        <v>269</v>
      </c>
      <c r="C30" s="98">
        <v>27.85</v>
      </c>
      <c r="D30" s="99">
        <v>8.6753</v>
      </c>
      <c r="E30" s="99">
        <v>14.268599999999999</v>
      </c>
      <c r="F30" t="s">
        <v>246</v>
      </c>
      <c r="G30">
        <v>2.11</v>
      </c>
      <c r="H30">
        <v>1</v>
      </c>
      <c r="I30">
        <v>1</v>
      </c>
      <c r="J30">
        <v>1</v>
      </c>
    </row>
    <row r="31" spans="1:10" x14ac:dyDescent="0.35">
      <c r="A31" s="12" t="s">
        <v>272</v>
      </c>
      <c r="B31" t="s">
        <v>269</v>
      </c>
      <c r="C31" s="98">
        <v>46.77</v>
      </c>
      <c r="D31" s="99">
        <v>14.720700000000001</v>
      </c>
      <c r="E31" s="99">
        <v>24.2117</v>
      </c>
      <c r="F31" t="s">
        <v>246</v>
      </c>
      <c r="G31">
        <v>2.11</v>
      </c>
      <c r="H31">
        <v>1</v>
      </c>
      <c r="I31">
        <v>1</v>
      </c>
      <c r="J31">
        <v>1</v>
      </c>
    </row>
    <row r="32" spans="1:10" x14ac:dyDescent="0.35">
      <c r="A32" s="12" t="s">
        <v>273</v>
      </c>
      <c r="B32" t="s">
        <v>274</v>
      </c>
      <c r="C32" s="98">
        <v>9.59</v>
      </c>
      <c r="D32" s="99">
        <v>2.9481000000000002</v>
      </c>
      <c r="E32" s="99">
        <v>4.8489000000000004</v>
      </c>
      <c r="F32" t="s">
        <v>246</v>
      </c>
      <c r="G32">
        <v>2.11</v>
      </c>
      <c r="H32">
        <v>1</v>
      </c>
      <c r="I32">
        <v>1</v>
      </c>
      <c r="J32">
        <v>1</v>
      </c>
    </row>
    <row r="33" spans="1:10" x14ac:dyDescent="0.35">
      <c r="A33" s="12" t="s">
        <v>275</v>
      </c>
      <c r="B33" t="s">
        <v>274</v>
      </c>
      <c r="C33" s="98">
        <v>16.149999999999999</v>
      </c>
      <c r="D33" s="99">
        <v>3.9232</v>
      </c>
      <c r="E33" s="99">
        <v>6.4526000000000003</v>
      </c>
      <c r="F33" t="s">
        <v>246</v>
      </c>
      <c r="G33">
        <v>2.11</v>
      </c>
      <c r="H33">
        <v>1</v>
      </c>
      <c r="I33">
        <v>1</v>
      </c>
      <c r="J33">
        <v>1</v>
      </c>
    </row>
    <row r="34" spans="1:10" x14ac:dyDescent="0.35">
      <c r="A34" s="12" t="s">
        <v>276</v>
      </c>
      <c r="B34" t="s">
        <v>274</v>
      </c>
      <c r="C34" s="98">
        <v>18.64</v>
      </c>
      <c r="D34" s="99">
        <v>4.6890000000000001</v>
      </c>
      <c r="E34" s="99">
        <v>7.7122000000000002</v>
      </c>
      <c r="F34" t="s">
        <v>246</v>
      </c>
      <c r="G34">
        <v>2.11</v>
      </c>
      <c r="H34">
        <v>1</v>
      </c>
      <c r="I34">
        <v>1</v>
      </c>
      <c r="J34">
        <v>1</v>
      </c>
    </row>
    <row r="35" spans="1:10" x14ac:dyDescent="0.35">
      <c r="A35" s="12" t="s">
        <v>277</v>
      </c>
      <c r="B35" t="s">
        <v>274</v>
      </c>
      <c r="C35" s="98">
        <v>28.45</v>
      </c>
      <c r="D35" s="99">
        <v>7.4466000000000001</v>
      </c>
      <c r="E35" s="99">
        <v>12.2477</v>
      </c>
      <c r="F35" t="s">
        <v>246</v>
      </c>
      <c r="G35">
        <v>2.11</v>
      </c>
      <c r="H35">
        <v>1</v>
      </c>
      <c r="I35">
        <v>1</v>
      </c>
      <c r="J35">
        <v>1</v>
      </c>
    </row>
    <row r="36" spans="1:10" x14ac:dyDescent="0.35">
      <c r="A36" s="12" t="s">
        <v>278</v>
      </c>
      <c r="B36" t="s">
        <v>279</v>
      </c>
      <c r="C36" s="98">
        <v>7.21</v>
      </c>
      <c r="D36" s="99">
        <v>3.9382000000000001</v>
      </c>
      <c r="E36" s="99">
        <v>6.4772999999999996</v>
      </c>
      <c r="F36" t="s">
        <v>255</v>
      </c>
      <c r="G36">
        <v>1</v>
      </c>
      <c r="H36">
        <v>1</v>
      </c>
      <c r="I36">
        <v>1</v>
      </c>
      <c r="J36">
        <v>1</v>
      </c>
    </row>
    <row r="37" spans="1:10" x14ac:dyDescent="0.35">
      <c r="A37" s="12" t="s">
        <v>280</v>
      </c>
      <c r="B37" t="s">
        <v>279</v>
      </c>
      <c r="C37" s="98">
        <v>7.21</v>
      </c>
      <c r="D37" s="99">
        <v>4.7987000000000002</v>
      </c>
      <c r="E37" s="99">
        <v>7.8925999999999998</v>
      </c>
      <c r="F37" t="s">
        <v>255</v>
      </c>
      <c r="G37">
        <v>1</v>
      </c>
      <c r="H37">
        <v>1</v>
      </c>
      <c r="I37">
        <v>1</v>
      </c>
      <c r="J37">
        <v>1</v>
      </c>
    </row>
    <row r="38" spans="1:10" x14ac:dyDescent="0.35">
      <c r="A38" s="12" t="s">
        <v>281</v>
      </c>
      <c r="B38" t="s">
        <v>279</v>
      </c>
      <c r="C38" s="98">
        <v>11.19</v>
      </c>
      <c r="D38" s="99">
        <v>6.5792999999999999</v>
      </c>
      <c r="E38" s="99">
        <v>10.821199999999999</v>
      </c>
      <c r="F38" t="s">
        <v>255</v>
      </c>
      <c r="G38">
        <v>1</v>
      </c>
      <c r="H38">
        <v>1</v>
      </c>
      <c r="I38">
        <v>1</v>
      </c>
      <c r="J38">
        <v>1</v>
      </c>
    </row>
    <row r="39" spans="1:10" x14ac:dyDescent="0.35">
      <c r="A39" s="12" t="s">
        <v>282</v>
      </c>
      <c r="B39" t="s">
        <v>279</v>
      </c>
      <c r="C39" s="98">
        <v>27.02</v>
      </c>
      <c r="D39" s="99">
        <v>14.2751</v>
      </c>
      <c r="E39" s="99">
        <v>23.4788</v>
      </c>
      <c r="F39" t="s">
        <v>255</v>
      </c>
      <c r="G39">
        <v>1</v>
      </c>
      <c r="H39">
        <v>1</v>
      </c>
      <c r="I39">
        <v>1</v>
      </c>
      <c r="J39">
        <v>1</v>
      </c>
    </row>
    <row r="40" spans="1:10" x14ac:dyDescent="0.35">
      <c r="A40" s="12" t="s">
        <v>2560</v>
      </c>
      <c r="B40" t="s">
        <v>2561</v>
      </c>
      <c r="C40" s="98">
        <v>9.67</v>
      </c>
      <c r="D40" s="99">
        <v>2.6897000000000002</v>
      </c>
      <c r="E40" s="99">
        <v>4.4238999999999997</v>
      </c>
      <c r="F40" t="s">
        <v>246</v>
      </c>
      <c r="G40">
        <v>2.11</v>
      </c>
      <c r="H40">
        <v>1</v>
      </c>
      <c r="I40">
        <v>1</v>
      </c>
      <c r="J40">
        <v>1</v>
      </c>
    </row>
    <row r="41" spans="1:10" x14ac:dyDescent="0.35">
      <c r="A41" s="12" t="s">
        <v>2562</v>
      </c>
      <c r="B41" t="s">
        <v>2561</v>
      </c>
      <c r="C41" s="98">
        <v>11.47</v>
      </c>
      <c r="D41" s="99">
        <v>3.9910000000000001</v>
      </c>
      <c r="E41" s="99">
        <v>6.5641999999999996</v>
      </c>
      <c r="F41" t="s">
        <v>246</v>
      </c>
      <c r="G41">
        <v>2.11</v>
      </c>
      <c r="H41">
        <v>1</v>
      </c>
      <c r="I41">
        <v>1</v>
      </c>
      <c r="J41">
        <v>1</v>
      </c>
    </row>
    <row r="42" spans="1:10" x14ac:dyDescent="0.35">
      <c r="A42" s="12" t="s">
        <v>2563</v>
      </c>
      <c r="B42" t="s">
        <v>2561</v>
      </c>
      <c r="C42" s="98">
        <v>16.13</v>
      </c>
      <c r="D42" s="99">
        <v>7.5345000000000004</v>
      </c>
      <c r="E42" s="99">
        <v>12.392300000000001</v>
      </c>
      <c r="F42" t="s">
        <v>246</v>
      </c>
      <c r="G42">
        <v>2.11</v>
      </c>
      <c r="H42">
        <v>1</v>
      </c>
      <c r="I42">
        <v>1</v>
      </c>
      <c r="J42">
        <v>1</v>
      </c>
    </row>
    <row r="43" spans="1:10" x14ac:dyDescent="0.35">
      <c r="A43" s="12" t="s">
        <v>2564</v>
      </c>
      <c r="B43" t="s">
        <v>2561</v>
      </c>
      <c r="C43" s="98">
        <v>31.01</v>
      </c>
      <c r="D43" s="99">
        <v>15.307</v>
      </c>
      <c r="E43" s="99">
        <v>25.175999999999998</v>
      </c>
      <c r="F43" t="s">
        <v>246</v>
      </c>
      <c r="G43">
        <v>2.11</v>
      </c>
      <c r="H43">
        <v>1</v>
      </c>
      <c r="I43">
        <v>1</v>
      </c>
      <c r="J43">
        <v>1</v>
      </c>
    </row>
    <row r="44" spans="1:10" x14ac:dyDescent="0.35">
      <c r="A44" s="12" t="s">
        <v>284</v>
      </c>
      <c r="B44" t="s">
        <v>2565</v>
      </c>
      <c r="C44" s="98">
        <v>5.83</v>
      </c>
      <c r="D44" s="99">
        <v>2.0411000000000001</v>
      </c>
      <c r="E44" s="99">
        <v>3.3571</v>
      </c>
      <c r="F44" t="s">
        <v>283</v>
      </c>
      <c r="G44">
        <v>1</v>
      </c>
      <c r="H44">
        <v>2.91</v>
      </c>
      <c r="I44">
        <v>2.76</v>
      </c>
      <c r="J44">
        <v>1</v>
      </c>
    </row>
    <row r="45" spans="1:10" x14ac:dyDescent="0.35">
      <c r="A45" s="12" t="s">
        <v>285</v>
      </c>
      <c r="B45" t="s">
        <v>2565</v>
      </c>
      <c r="C45" s="98">
        <v>7.18</v>
      </c>
      <c r="D45" s="99">
        <v>2.452</v>
      </c>
      <c r="E45" s="99">
        <v>4.0328999999999997</v>
      </c>
      <c r="F45" t="s">
        <v>283</v>
      </c>
      <c r="G45">
        <v>1</v>
      </c>
      <c r="H45">
        <v>2.91</v>
      </c>
      <c r="I45">
        <v>2.76</v>
      </c>
      <c r="J45">
        <v>1</v>
      </c>
    </row>
    <row r="46" spans="1:10" x14ac:dyDescent="0.35">
      <c r="A46" s="12" t="s">
        <v>286</v>
      </c>
      <c r="B46" t="s">
        <v>2565</v>
      </c>
      <c r="C46" s="98">
        <v>10.39</v>
      </c>
      <c r="D46" s="99">
        <v>3.355</v>
      </c>
      <c r="E46" s="99">
        <v>5.5180999999999996</v>
      </c>
      <c r="F46" t="s">
        <v>283</v>
      </c>
      <c r="G46">
        <v>1</v>
      </c>
      <c r="H46">
        <v>2.91</v>
      </c>
      <c r="I46">
        <v>2.76</v>
      </c>
      <c r="J46">
        <v>1</v>
      </c>
    </row>
    <row r="47" spans="1:10" x14ac:dyDescent="0.35">
      <c r="A47" s="12" t="s">
        <v>287</v>
      </c>
      <c r="B47" t="s">
        <v>2565</v>
      </c>
      <c r="C47" s="98">
        <v>14.96</v>
      </c>
      <c r="D47" s="99">
        <v>5.2450000000000001</v>
      </c>
      <c r="E47" s="99">
        <v>8.6266999999999996</v>
      </c>
      <c r="F47" t="s">
        <v>283</v>
      </c>
      <c r="G47">
        <v>1</v>
      </c>
      <c r="H47">
        <v>2.91</v>
      </c>
      <c r="I47">
        <v>2.76</v>
      </c>
      <c r="J47">
        <v>1</v>
      </c>
    </row>
    <row r="48" spans="1:10" x14ac:dyDescent="0.35">
      <c r="A48" s="12" t="s">
        <v>288</v>
      </c>
      <c r="B48" t="s">
        <v>2566</v>
      </c>
      <c r="C48" s="98">
        <v>3.6</v>
      </c>
      <c r="D48" s="99">
        <v>1.9134</v>
      </c>
      <c r="E48" s="99">
        <v>3.1469999999999998</v>
      </c>
      <c r="F48" t="s">
        <v>255</v>
      </c>
      <c r="G48">
        <v>1</v>
      </c>
      <c r="H48">
        <v>1</v>
      </c>
      <c r="I48">
        <v>1</v>
      </c>
      <c r="J48">
        <v>1</v>
      </c>
    </row>
    <row r="49" spans="1:10" x14ac:dyDescent="0.35">
      <c r="A49" s="12" t="s">
        <v>289</v>
      </c>
      <c r="B49" t="s">
        <v>2566</v>
      </c>
      <c r="C49" s="98">
        <v>4.9400000000000004</v>
      </c>
      <c r="D49" s="99">
        <v>2.4356</v>
      </c>
      <c r="E49" s="99">
        <v>4.0058999999999996</v>
      </c>
      <c r="F49" t="s">
        <v>255</v>
      </c>
      <c r="G49">
        <v>1</v>
      </c>
      <c r="H49">
        <v>1</v>
      </c>
      <c r="I49">
        <v>1</v>
      </c>
      <c r="J49">
        <v>1</v>
      </c>
    </row>
    <row r="50" spans="1:10" x14ac:dyDescent="0.35">
      <c r="A50" s="12" t="s">
        <v>290</v>
      </c>
      <c r="B50" t="s">
        <v>2566</v>
      </c>
      <c r="C50" s="98">
        <v>10.36</v>
      </c>
      <c r="D50" s="99">
        <v>3.6438999999999999</v>
      </c>
      <c r="E50" s="99">
        <v>5.9932999999999996</v>
      </c>
      <c r="F50" t="s">
        <v>255</v>
      </c>
      <c r="G50">
        <v>1</v>
      </c>
      <c r="H50">
        <v>1</v>
      </c>
      <c r="I50">
        <v>1</v>
      </c>
      <c r="J50">
        <v>1</v>
      </c>
    </row>
    <row r="51" spans="1:10" x14ac:dyDescent="0.35">
      <c r="A51" s="12" t="s">
        <v>291</v>
      </c>
      <c r="B51" t="s">
        <v>2566</v>
      </c>
      <c r="C51" s="98">
        <v>17.440000000000001</v>
      </c>
      <c r="D51" s="99">
        <v>5.6852</v>
      </c>
      <c r="E51" s="99">
        <v>9.3506999999999998</v>
      </c>
      <c r="F51" t="s">
        <v>255</v>
      </c>
      <c r="G51">
        <v>1</v>
      </c>
      <c r="H51">
        <v>1</v>
      </c>
      <c r="I51">
        <v>1</v>
      </c>
      <c r="J51">
        <v>1</v>
      </c>
    </row>
    <row r="52" spans="1:10" x14ac:dyDescent="0.35">
      <c r="A52" s="12" t="s">
        <v>292</v>
      </c>
      <c r="B52" t="s">
        <v>293</v>
      </c>
      <c r="C52" s="98">
        <v>2.41</v>
      </c>
      <c r="D52" s="99">
        <v>1.3045</v>
      </c>
      <c r="E52" s="99">
        <v>2.1456</v>
      </c>
      <c r="F52" t="s">
        <v>255</v>
      </c>
      <c r="G52">
        <v>1</v>
      </c>
      <c r="H52">
        <v>1</v>
      </c>
      <c r="I52">
        <v>1</v>
      </c>
      <c r="J52">
        <v>1</v>
      </c>
    </row>
    <row r="53" spans="1:10" x14ac:dyDescent="0.35">
      <c r="A53" s="12" t="s">
        <v>294</v>
      </c>
      <c r="B53" t="s">
        <v>293</v>
      </c>
      <c r="C53" s="98">
        <v>4.0999999999999996</v>
      </c>
      <c r="D53" s="99">
        <v>1.5470999999999999</v>
      </c>
      <c r="E53" s="99">
        <v>2.5446</v>
      </c>
      <c r="F53" t="s">
        <v>255</v>
      </c>
      <c r="G53">
        <v>1</v>
      </c>
      <c r="H53">
        <v>1</v>
      </c>
      <c r="I53">
        <v>1</v>
      </c>
      <c r="J53">
        <v>1</v>
      </c>
    </row>
    <row r="54" spans="1:10" x14ac:dyDescent="0.35">
      <c r="A54" s="12" t="s">
        <v>295</v>
      </c>
      <c r="B54" t="s">
        <v>293</v>
      </c>
      <c r="C54" s="98">
        <v>8.4499999999999993</v>
      </c>
      <c r="D54" s="99">
        <v>2.1511999999999998</v>
      </c>
      <c r="E54" s="99">
        <v>3.5381999999999998</v>
      </c>
      <c r="F54" t="s">
        <v>255</v>
      </c>
      <c r="G54">
        <v>1</v>
      </c>
      <c r="H54">
        <v>1</v>
      </c>
      <c r="I54">
        <v>1</v>
      </c>
      <c r="J54">
        <v>1</v>
      </c>
    </row>
    <row r="55" spans="1:10" x14ac:dyDescent="0.35">
      <c r="A55" s="12" t="s">
        <v>296</v>
      </c>
      <c r="B55" t="s">
        <v>293</v>
      </c>
      <c r="C55" s="98">
        <v>18.420000000000002</v>
      </c>
      <c r="D55" s="99">
        <v>4.3445</v>
      </c>
      <c r="E55" s="99">
        <v>7.1456</v>
      </c>
      <c r="F55" t="s">
        <v>255</v>
      </c>
      <c r="G55">
        <v>1</v>
      </c>
      <c r="H55">
        <v>1</v>
      </c>
      <c r="I55">
        <v>1</v>
      </c>
      <c r="J55">
        <v>1</v>
      </c>
    </row>
    <row r="56" spans="1:10" x14ac:dyDescent="0.35">
      <c r="A56" s="12" t="s">
        <v>297</v>
      </c>
      <c r="B56" t="s">
        <v>298</v>
      </c>
      <c r="C56" s="98">
        <v>3.07</v>
      </c>
      <c r="D56" s="99">
        <v>1.5337000000000001</v>
      </c>
      <c r="E56" s="99">
        <v>2.5225</v>
      </c>
      <c r="F56" t="s">
        <v>255</v>
      </c>
      <c r="G56">
        <v>1</v>
      </c>
      <c r="H56">
        <v>1</v>
      </c>
      <c r="I56">
        <v>1</v>
      </c>
      <c r="J56">
        <v>1</v>
      </c>
    </row>
    <row r="57" spans="1:10" x14ac:dyDescent="0.35">
      <c r="A57" s="12" t="s">
        <v>299</v>
      </c>
      <c r="B57" t="s">
        <v>298</v>
      </c>
      <c r="C57" s="98">
        <v>5.97</v>
      </c>
      <c r="D57" s="99">
        <v>2.1025999999999998</v>
      </c>
      <c r="E57" s="99">
        <v>3.4582000000000002</v>
      </c>
      <c r="F57" t="s">
        <v>255</v>
      </c>
      <c r="G57">
        <v>1</v>
      </c>
      <c r="H57">
        <v>1</v>
      </c>
      <c r="I57">
        <v>1</v>
      </c>
      <c r="J57">
        <v>1</v>
      </c>
    </row>
    <row r="58" spans="1:10" x14ac:dyDescent="0.35">
      <c r="A58" s="12" t="s">
        <v>300</v>
      </c>
      <c r="B58" t="s">
        <v>298</v>
      </c>
      <c r="C58" s="98">
        <v>10.84</v>
      </c>
      <c r="D58" s="99">
        <v>3.5419999999999998</v>
      </c>
      <c r="E58" s="99">
        <v>5.8257000000000003</v>
      </c>
      <c r="F58" t="s">
        <v>255</v>
      </c>
      <c r="G58">
        <v>1</v>
      </c>
      <c r="H58">
        <v>1</v>
      </c>
      <c r="I58">
        <v>1</v>
      </c>
      <c r="J58">
        <v>1</v>
      </c>
    </row>
    <row r="59" spans="1:10" x14ac:dyDescent="0.35">
      <c r="A59" s="12" t="s">
        <v>301</v>
      </c>
      <c r="B59" t="s">
        <v>298</v>
      </c>
      <c r="C59" s="98">
        <v>18.87</v>
      </c>
      <c r="D59" s="99">
        <v>5.7641999999999998</v>
      </c>
      <c r="E59" s="99">
        <v>9.4806000000000008</v>
      </c>
      <c r="F59" t="s">
        <v>255</v>
      </c>
      <c r="G59">
        <v>1</v>
      </c>
      <c r="H59">
        <v>1</v>
      </c>
      <c r="I59">
        <v>1</v>
      </c>
      <c r="J59">
        <v>1</v>
      </c>
    </row>
    <row r="60" spans="1:10" x14ac:dyDescent="0.35">
      <c r="A60" s="12" t="s">
        <v>302</v>
      </c>
      <c r="B60" t="s">
        <v>2567</v>
      </c>
      <c r="C60" s="98">
        <v>1.42</v>
      </c>
      <c r="D60" s="99">
        <v>1.0247999999999999</v>
      </c>
      <c r="E60" s="99">
        <v>1.6855</v>
      </c>
      <c r="F60" t="s">
        <v>255</v>
      </c>
      <c r="G60">
        <v>1</v>
      </c>
      <c r="H60">
        <v>1</v>
      </c>
      <c r="I60">
        <v>1</v>
      </c>
      <c r="J60">
        <v>1</v>
      </c>
    </row>
    <row r="61" spans="1:10" x14ac:dyDescent="0.35">
      <c r="A61" s="12" t="s">
        <v>303</v>
      </c>
      <c r="B61" t="s">
        <v>2567</v>
      </c>
      <c r="C61" s="98">
        <v>2.4900000000000002</v>
      </c>
      <c r="D61" s="99">
        <v>1.2785</v>
      </c>
      <c r="E61" s="99">
        <v>2.1027999999999998</v>
      </c>
      <c r="F61" t="s">
        <v>255</v>
      </c>
      <c r="G61">
        <v>1</v>
      </c>
      <c r="H61">
        <v>1</v>
      </c>
      <c r="I61">
        <v>1</v>
      </c>
      <c r="J61">
        <v>1</v>
      </c>
    </row>
    <row r="62" spans="1:10" x14ac:dyDescent="0.35">
      <c r="A62" s="12" t="s">
        <v>304</v>
      </c>
      <c r="B62" t="s">
        <v>2567</v>
      </c>
      <c r="C62" s="98">
        <v>6.72</v>
      </c>
      <c r="D62" s="99">
        <v>2.2342</v>
      </c>
      <c r="E62" s="99">
        <v>3.6747000000000001</v>
      </c>
      <c r="F62" t="s">
        <v>255</v>
      </c>
      <c r="G62">
        <v>1</v>
      </c>
      <c r="H62">
        <v>1</v>
      </c>
      <c r="I62">
        <v>1</v>
      </c>
      <c r="J62">
        <v>1</v>
      </c>
    </row>
    <row r="63" spans="1:10" x14ac:dyDescent="0.35">
      <c r="A63" s="12" t="s">
        <v>305</v>
      </c>
      <c r="B63" t="s">
        <v>2567</v>
      </c>
      <c r="C63" s="98">
        <v>12.07</v>
      </c>
      <c r="D63" s="99">
        <v>3.8016000000000001</v>
      </c>
      <c r="E63" s="99">
        <v>6.2526000000000002</v>
      </c>
      <c r="F63" t="s">
        <v>255</v>
      </c>
      <c r="G63">
        <v>1</v>
      </c>
      <c r="H63">
        <v>1</v>
      </c>
      <c r="I63">
        <v>1</v>
      </c>
      <c r="J63">
        <v>1</v>
      </c>
    </row>
    <row r="64" spans="1:10" x14ac:dyDescent="0.35">
      <c r="A64" s="12" t="s">
        <v>306</v>
      </c>
      <c r="B64" t="s">
        <v>2568</v>
      </c>
      <c r="C64" s="98">
        <v>2.46</v>
      </c>
      <c r="D64" s="99">
        <v>1.2085999999999999</v>
      </c>
      <c r="E64" s="99">
        <v>1.9878</v>
      </c>
      <c r="F64" t="s">
        <v>255</v>
      </c>
      <c r="G64">
        <v>1</v>
      </c>
      <c r="H64">
        <v>1</v>
      </c>
      <c r="I64">
        <v>1</v>
      </c>
      <c r="J64">
        <v>1</v>
      </c>
    </row>
    <row r="65" spans="1:10" x14ac:dyDescent="0.35">
      <c r="A65" s="12" t="s">
        <v>307</v>
      </c>
      <c r="B65" t="s">
        <v>2568</v>
      </c>
      <c r="C65" s="98">
        <v>4.6100000000000003</v>
      </c>
      <c r="D65" s="99">
        <v>1.5311999999999999</v>
      </c>
      <c r="E65" s="99">
        <v>2.5184000000000002</v>
      </c>
      <c r="F65" t="s">
        <v>255</v>
      </c>
      <c r="G65">
        <v>1</v>
      </c>
      <c r="H65">
        <v>1</v>
      </c>
      <c r="I65">
        <v>1</v>
      </c>
      <c r="J65">
        <v>1</v>
      </c>
    </row>
    <row r="66" spans="1:10" x14ac:dyDescent="0.35">
      <c r="A66" s="12" t="s">
        <v>308</v>
      </c>
      <c r="B66" t="s">
        <v>2568</v>
      </c>
      <c r="C66" s="98">
        <v>9.3000000000000007</v>
      </c>
      <c r="D66" s="99">
        <v>2.3411</v>
      </c>
      <c r="E66" s="99">
        <v>3.8504999999999998</v>
      </c>
      <c r="F66" t="s">
        <v>255</v>
      </c>
      <c r="G66">
        <v>1</v>
      </c>
      <c r="H66">
        <v>1</v>
      </c>
      <c r="I66">
        <v>1</v>
      </c>
      <c r="J66">
        <v>1</v>
      </c>
    </row>
    <row r="67" spans="1:10" x14ac:dyDescent="0.35">
      <c r="A67" s="12" t="s">
        <v>309</v>
      </c>
      <c r="B67" t="s">
        <v>2568</v>
      </c>
      <c r="C67" s="98">
        <v>20.8</v>
      </c>
      <c r="D67" s="99">
        <v>4.3707000000000003</v>
      </c>
      <c r="E67" s="99">
        <v>7.1886999999999999</v>
      </c>
      <c r="F67" t="s">
        <v>255</v>
      </c>
      <c r="G67">
        <v>1</v>
      </c>
      <c r="H67">
        <v>1</v>
      </c>
      <c r="I67">
        <v>1</v>
      </c>
      <c r="J67">
        <v>1</v>
      </c>
    </row>
    <row r="68" spans="1:10" x14ac:dyDescent="0.35">
      <c r="A68" s="12" t="s">
        <v>2569</v>
      </c>
      <c r="B68" t="s">
        <v>2570</v>
      </c>
      <c r="C68" s="98">
        <v>2.65</v>
      </c>
      <c r="D68" s="99">
        <v>1.6069</v>
      </c>
      <c r="E68" s="99">
        <v>2.6429</v>
      </c>
      <c r="F68" t="s">
        <v>255</v>
      </c>
      <c r="G68">
        <v>1</v>
      </c>
      <c r="H68">
        <v>1</v>
      </c>
      <c r="I68">
        <v>1</v>
      </c>
      <c r="J68">
        <v>1</v>
      </c>
    </row>
    <row r="69" spans="1:10" x14ac:dyDescent="0.35">
      <c r="A69" s="12" t="s">
        <v>2571</v>
      </c>
      <c r="B69" t="s">
        <v>2570</v>
      </c>
      <c r="C69" s="98">
        <v>4.3499999999999996</v>
      </c>
      <c r="D69" s="99">
        <v>1.8705000000000001</v>
      </c>
      <c r="E69" s="99">
        <v>3.0764999999999998</v>
      </c>
      <c r="F69" t="s">
        <v>255</v>
      </c>
      <c r="G69">
        <v>1</v>
      </c>
      <c r="H69">
        <v>1</v>
      </c>
      <c r="I69">
        <v>1</v>
      </c>
      <c r="J69">
        <v>1</v>
      </c>
    </row>
    <row r="70" spans="1:10" x14ac:dyDescent="0.35">
      <c r="A70" s="12" t="s">
        <v>2572</v>
      </c>
      <c r="B70" t="s">
        <v>2570</v>
      </c>
      <c r="C70" s="98">
        <v>9.8000000000000007</v>
      </c>
      <c r="D70" s="99">
        <v>3.0392999999999999</v>
      </c>
      <c r="E70" s="99">
        <v>4.9988999999999999</v>
      </c>
      <c r="F70" t="s">
        <v>255</v>
      </c>
      <c r="G70">
        <v>1</v>
      </c>
      <c r="H70">
        <v>1</v>
      </c>
      <c r="I70">
        <v>1</v>
      </c>
      <c r="J70">
        <v>1</v>
      </c>
    </row>
    <row r="71" spans="1:10" x14ac:dyDescent="0.35">
      <c r="A71" s="12" t="s">
        <v>2573</v>
      </c>
      <c r="B71" t="s">
        <v>2570</v>
      </c>
      <c r="C71" s="98">
        <v>21.03</v>
      </c>
      <c r="D71" s="99">
        <v>5.0111999999999997</v>
      </c>
      <c r="E71" s="99">
        <v>8.2421000000000006</v>
      </c>
      <c r="F71" t="s">
        <v>255</v>
      </c>
      <c r="G71">
        <v>1</v>
      </c>
      <c r="H71">
        <v>1</v>
      </c>
      <c r="I71">
        <v>1</v>
      </c>
      <c r="J71">
        <v>1</v>
      </c>
    </row>
    <row r="72" spans="1:10" x14ac:dyDescent="0.35">
      <c r="A72" s="12" t="s">
        <v>2574</v>
      </c>
      <c r="B72" t="s">
        <v>2575</v>
      </c>
      <c r="C72" s="98">
        <v>2.77</v>
      </c>
      <c r="D72" s="99">
        <v>1.8206</v>
      </c>
      <c r="E72" s="99">
        <v>2.9944000000000002</v>
      </c>
      <c r="F72" t="s">
        <v>255</v>
      </c>
      <c r="G72">
        <v>1</v>
      </c>
      <c r="H72">
        <v>1</v>
      </c>
      <c r="I72">
        <v>1</v>
      </c>
      <c r="J72">
        <v>1</v>
      </c>
    </row>
    <row r="73" spans="1:10" x14ac:dyDescent="0.35">
      <c r="A73" s="12" t="s">
        <v>2576</v>
      </c>
      <c r="B73" t="s">
        <v>2575</v>
      </c>
      <c r="C73" s="98">
        <v>5.39</v>
      </c>
      <c r="D73" s="99">
        <v>1.9116</v>
      </c>
      <c r="E73" s="99">
        <v>3.1440999999999999</v>
      </c>
      <c r="F73" t="s">
        <v>255</v>
      </c>
      <c r="G73">
        <v>1</v>
      </c>
      <c r="H73">
        <v>1</v>
      </c>
      <c r="I73">
        <v>1</v>
      </c>
      <c r="J73">
        <v>1</v>
      </c>
    </row>
    <row r="74" spans="1:10" x14ac:dyDescent="0.35">
      <c r="A74" s="12" t="s">
        <v>2577</v>
      </c>
      <c r="B74" t="s">
        <v>2575</v>
      </c>
      <c r="C74" s="98">
        <v>8.3699999999999992</v>
      </c>
      <c r="D74" s="99">
        <v>2.4597000000000002</v>
      </c>
      <c r="E74" s="99">
        <v>4.0456000000000003</v>
      </c>
      <c r="F74" t="s">
        <v>255</v>
      </c>
      <c r="G74">
        <v>1</v>
      </c>
      <c r="H74">
        <v>1</v>
      </c>
      <c r="I74">
        <v>1</v>
      </c>
      <c r="J74">
        <v>1</v>
      </c>
    </row>
    <row r="75" spans="1:10" x14ac:dyDescent="0.35">
      <c r="A75" s="12" t="s">
        <v>2578</v>
      </c>
      <c r="B75" t="s">
        <v>2575</v>
      </c>
      <c r="C75" s="98">
        <v>13.38</v>
      </c>
      <c r="D75" s="99">
        <v>4.0627000000000004</v>
      </c>
      <c r="E75" s="99">
        <v>6.6821000000000002</v>
      </c>
      <c r="F75" t="s">
        <v>255</v>
      </c>
      <c r="G75">
        <v>1</v>
      </c>
      <c r="H75">
        <v>1</v>
      </c>
      <c r="I75">
        <v>1</v>
      </c>
      <c r="J75">
        <v>1</v>
      </c>
    </row>
    <row r="76" spans="1:10" x14ac:dyDescent="0.35">
      <c r="A76" s="12" t="s">
        <v>2579</v>
      </c>
      <c r="B76" t="s">
        <v>2580</v>
      </c>
      <c r="C76" s="98">
        <v>1.65</v>
      </c>
      <c r="D76" s="99">
        <v>1.8301000000000001</v>
      </c>
      <c r="E76" s="99">
        <v>3.01</v>
      </c>
      <c r="F76" t="s">
        <v>255</v>
      </c>
      <c r="G76">
        <v>1</v>
      </c>
      <c r="H76">
        <v>1</v>
      </c>
      <c r="I76">
        <v>1</v>
      </c>
      <c r="J76">
        <v>1</v>
      </c>
    </row>
    <row r="77" spans="1:10" x14ac:dyDescent="0.35">
      <c r="A77" s="12" t="s">
        <v>2581</v>
      </c>
      <c r="B77" t="s">
        <v>2580</v>
      </c>
      <c r="C77" s="98">
        <v>4.1900000000000004</v>
      </c>
      <c r="D77" s="99">
        <v>2.4523000000000001</v>
      </c>
      <c r="E77" s="99">
        <v>4.0334000000000003</v>
      </c>
      <c r="F77" t="s">
        <v>255</v>
      </c>
      <c r="G77">
        <v>1</v>
      </c>
      <c r="H77">
        <v>1</v>
      </c>
      <c r="I77">
        <v>1</v>
      </c>
      <c r="J77">
        <v>1</v>
      </c>
    </row>
    <row r="78" spans="1:10" x14ac:dyDescent="0.35">
      <c r="A78" s="12" t="s">
        <v>2582</v>
      </c>
      <c r="B78" t="s">
        <v>2580</v>
      </c>
      <c r="C78" s="98">
        <v>7.39</v>
      </c>
      <c r="D78" s="99">
        <v>3.3597999999999999</v>
      </c>
      <c r="E78" s="99">
        <v>5.5259999999999998</v>
      </c>
      <c r="F78" t="s">
        <v>255</v>
      </c>
      <c r="G78">
        <v>1</v>
      </c>
      <c r="H78">
        <v>1</v>
      </c>
      <c r="I78">
        <v>1</v>
      </c>
      <c r="J78">
        <v>1</v>
      </c>
    </row>
    <row r="79" spans="1:10" x14ac:dyDescent="0.35">
      <c r="A79" s="12" t="s">
        <v>2583</v>
      </c>
      <c r="B79" t="s">
        <v>2580</v>
      </c>
      <c r="C79" s="98">
        <v>10.92</v>
      </c>
      <c r="D79" s="99">
        <v>4.4358000000000004</v>
      </c>
      <c r="E79" s="99">
        <v>7.2957000000000001</v>
      </c>
      <c r="F79" t="s">
        <v>255</v>
      </c>
      <c r="G79">
        <v>1</v>
      </c>
      <c r="H79">
        <v>1</v>
      </c>
      <c r="I79">
        <v>1</v>
      </c>
      <c r="J79">
        <v>1</v>
      </c>
    </row>
    <row r="80" spans="1:10" x14ac:dyDescent="0.35">
      <c r="A80" s="12" t="s">
        <v>310</v>
      </c>
      <c r="B80" t="s">
        <v>2584</v>
      </c>
      <c r="C80" s="98">
        <v>5.76</v>
      </c>
      <c r="D80" s="99">
        <v>0.85719999999999996</v>
      </c>
      <c r="E80" s="99">
        <v>1.4098999999999999</v>
      </c>
      <c r="F80" t="s">
        <v>255</v>
      </c>
      <c r="G80">
        <v>1</v>
      </c>
      <c r="H80">
        <v>1</v>
      </c>
      <c r="I80">
        <v>1</v>
      </c>
      <c r="J80">
        <v>1</v>
      </c>
    </row>
    <row r="81" spans="1:10" x14ac:dyDescent="0.35">
      <c r="A81" s="12" t="s">
        <v>311</v>
      </c>
      <c r="B81" t="s">
        <v>2584</v>
      </c>
      <c r="C81" s="98">
        <v>9.31</v>
      </c>
      <c r="D81" s="99">
        <v>1.2056</v>
      </c>
      <c r="E81" s="99">
        <v>1.9829000000000001</v>
      </c>
      <c r="F81" t="s">
        <v>255</v>
      </c>
      <c r="G81">
        <v>1</v>
      </c>
      <c r="H81">
        <v>1</v>
      </c>
      <c r="I81">
        <v>1</v>
      </c>
      <c r="J81">
        <v>1</v>
      </c>
    </row>
    <row r="82" spans="1:10" x14ac:dyDescent="0.35">
      <c r="A82" s="12" t="s">
        <v>312</v>
      </c>
      <c r="B82" t="s">
        <v>2584</v>
      </c>
      <c r="C82" s="98">
        <v>13.88</v>
      </c>
      <c r="D82" s="99">
        <v>1.6741999999999999</v>
      </c>
      <c r="E82" s="99">
        <v>2.7536</v>
      </c>
      <c r="F82" t="s">
        <v>255</v>
      </c>
      <c r="G82">
        <v>1</v>
      </c>
      <c r="H82">
        <v>1</v>
      </c>
      <c r="I82">
        <v>1</v>
      </c>
      <c r="J82">
        <v>1</v>
      </c>
    </row>
    <row r="83" spans="1:10" x14ac:dyDescent="0.35">
      <c r="A83" s="12" t="s">
        <v>313</v>
      </c>
      <c r="B83" t="s">
        <v>2584</v>
      </c>
      <c r="C83" s="98">
        <v>16.34</v>
      </c>
      <c r="D83" s="99">
        <v>2.7141000000000002</v>
      </c>
      <c r="E83" s="99">
        <v>4.4640000000000004</v>
      </c>
      <c r="F83" t="s">
        <v>255</v>
      </c>
      <c r="G83">
        <v>1</v>
      </c>
      <c r="H83">
        <v>1</v>
      </c>
      <c r="I83">
        <v>1</v>
      </c>
      <c r="J83">
        <v>1</v>
      </c>
    </row>
    <row r="84" spans="1:10" x14ac:dyDescent="0.35">
      <c r="A84" s="12" t="s">
        <v>314</v>
      </c>
      <c r="B84" t="s">
        <v>315</v>
      </c>
      <c r="C84" s="98">
        <v>2.92</v>
      </c>
      <c r="D84" s="99">
        <v>0.69040000000000001</v>
      </c>
      <c r="E84" s="99">
        <v>1.1355</v>
      </c>
      <c r="F84" t="s">
        <v>255</v>
      </c>
      <c r="G84">
        <v>1</v>
      </c>
      <c r="H84">
        <v>1</v>
      </c>
      <c r="I84">
        <v>1</v>
      </c>
      <c r="J84">
        <v>1</v>
      </c>
    </row>
    <row r="85" spans="1:10" x14ac:dyDescent="0.35">
      <c r="A85" s="12" t="s">
        <v>316</v>
      </c>
      <c r="B85" t="s">
        <v>315</v>
      </c>
      <c r="C85" s="98">
        <v>4.25</v>
      </c>
      <c r="D85" s="99">
        <v>0.76949999999999996</v>
      </c>
      <c r="E85" s="99">
        <v>1.2656000000000001</v>
      </c>
      <c r="F85" t="s">
        <v>255</v>
      </c>
      <c r="G85">
        <v>1</v>
      </c>
      <c r="H85">
        <v>1</v>
      </c>
      <c r="I85">
        <v>1</v>
      </c>
      <c r="J85">
        <v>1</v>
      </c>
    </row>
    <row r="86" spans="1:10" x14ac:dyDescent="0.35">
      <c r="A86" s="12" t="s">
        <v>317</v>
      </c>
      <c r="B86" t="s">
        <v>315</v>
      </c>
      <c r="C86" s="98">
        <v>6.14</v>
      </c>
      <c r="D86" s="99">
        <v>1.0165</v>
      </c>
      <c r="E86" s="99">
        <v>1.6718999999999999</v>
      </c>
      <c r="F86" t="s">
        <v>255</v>
      </c>
      <c r="G86">
        <v>1</v>
      </c>
      <c r="H86">
        <v>1</v>
      </c>
      <c r="I86">
        <v>1</v>
      </c>
      <c r="J86">
        <v>1</v>
      </c>
    </row>
    <row r="87" spans="1:10" x14ac:dyDescent="0.35">
      <c r="A87" s="12" t="s">
        <v>318</v>
      </c>
      <c r="B87" t="s">
        <v>315</v>
      </c>
      <c r="C87" s="98">
        <v>8.65</v>
      </c>
      <c r="D87" s="99">
        <v>1.5039</v>
      </c>
      <c r="E87" s="99">
        <v>2.4735</v>
      </c>
      <c r="F87" t="s">
        <v>255</v>
      </c>
      <c r="G87">
        <v>1</v>
      </c>
      <c r="H87">
        <v>1</v>
      </c>
      <c r="I87">
        <v>1</v>
      </c>
      <c r="J87">
        <v>1</v>
      </c>
    </row>
    <row r="88" spans="1:10" x14ac:dyDescent="0.35">
      <c r="A88" s="12" t="s">
        <v>319</v>
      </c>
      <c r="B88" t="s">
        <v>2585</v>
      </c>
      <c r="C88" s="98">
        <v>7.24</v>
      </c>
      <c r="D88" s="99">
        <v>0.64290000000000003</v>
      </c>
      <c r="E88" s="99">
        <v>1.0573999999999999</v>
      </c>
      <c r="F88" t="s">
        <v>255</v>
      </c>
      <c r="G88">
        <v>1</v>
      </c>
      <c r="H88">
        <v>1</v>
      </c>
      <c r="I88">
        <v>1</v>
      </c>
      <c r="J88">
        <v>1</v>
      </c>
    </row>
    <row r="89" spans="1:10" x14ac:dyDescent="0.35">
      <c r="A89" s="12" t="s">
        <v>320</v>
      </c>
      <c r="B89" t="s">
        <v>2585</v>
      </c>
      <c r="C89" s="98">
        <v>9.3800000000000008</v>
      </c>
      <c r="D89" s="99">
        <v>0.81599999999999995</v>
      </c>
      <c r="E89" s="99">
        <v>1.3421000000000001</v>
      </c>
      <c r="F89" t="s">
        <v>255</v>
      </c>
      <c r="G89">
        <v>1</v>
      </c>
      <c r="H89">
        <v>1</v>
      </c>
      <c r="I89">
        <v>1</v>
      </c>
      <c r="J89">
        <v>1</v>
      </c>
    </row>
    <row r="90" spans="1:10" x14ac:dyDescent="0.35">
      <c r="A90" s="12" t="s">
        <v>321</v>
      </c>
      <c r="B90" t="s">
        <v>2585</v>
      </c>
      <c r="C90" s="98">
        <v>9.86</v>
      </c>
      <c r="D90" s="99">
        <v>1.0979000000000001</v>
      </c>
      <c r="E90" s="99">
        <v>1.8058000000000001</v>
      </c>
      <c r="F90" t="s">
        <v>255</v>
      </c>
      <c r="G90">
        <v>1</v>
      </c>
      <c r="H90">
        <v>1</v>
      </c>
      <c r="I90">
        <v>1</v>
      </c>
      <c r="J90">
        <v>1</v>
      </c>
    </row>
    <row r="91" spans="1:10" x14ac:dyDescent="0.35">
      <c r="A91" s="12" t="s">
        <v>322</v>
      </c>
      <c r="B91" t="s">
        <v>2585</v>
      </c>
      <c r="C91" s="98">
        <v>12.99</v>
      </c>
      <c r="D91" s="99">
        <v>1.9549000000000001</v>
      </c>
      <c r="E91" s="99">
        <v>3.2153</v>
      </c>
      <c r="F91" t="s">
        <v>255</v>
      </c>
      <c r="G91">
        <v>1</v>
      </c>
      <c r="H91">
        <v>1</v>
      </c>
      <c r="I91">
        <v>1</v>
      </c>
      <c r="J91">
        <v>1</v>
      </c>
    </row>
    <row r="92" spans="1:10" x14ac:dyDescent="0.35">
      <c r="A92" s="12" t="s">
        <v>323</v>
      </c>
      <c r="B92" t="s">
        <v>2586</v>
      </c>
      <c r="C92" s="98">
        <v>4.25</v>
      </c>
      <c r="D92" s="99">
        <v>0.78600000000000003</v>
      </c>
      <c r="E92" s="99">
        <v>1.2927999999999999</v>
      </c>
      <c r="F92" t="s">
        <v>255</v>
      </c>
      <c r="G92">
        <v>1</v>
      </c>
      <c r="H92">
        <v>1</v>
      </c>
      <c r="I92">
        <v>1</v>
      </c>
      <c r="J92">
        <v>1</v>
      </c>
    </row>
    <row r="93" spans="1:10" x14ac:dyDescent="0.35">
      <c r="A93" s="12" t="s">
        <v>324</v>
      </c>
      <c r="B93" t="s">
        <v>2586</v>
      </c>
      <c r="C93" s="98">
        <v>6.44</v>
      </c>
      <c r="D93" s="99">
        <v>1.0584</v>
      </c>
      <c r="E93" s="99">
        <v>1.7407999999999999</v>
      </c>
      <c r="F93" t="s">
        <v>255</v>
      </c>
      <c r="G93">
        <v>1</v>
      </c>
      <c r="H93">
        <v>1</v>
      </c>
      <c r="I93">
        <v>1</v>
      </c>
      <c r="J93">
        <v>1</v>
      </c>
    </row>
    <row r="94" spans="1:10" x14ac:dyDescent="0.35">
      <c r="A94" s="12" t="s">
        <v>325</v>
      </c>
      <c r="B94" t="s">
        <v>2586</v>
      </c>
      <c r="C94" s="98">
        <v>9.8000000000000007</v>
      </c>
      <c r="D94" s="99">
        <v>1.6407</v>
      </c>
      <c r="E94" s="99">
        <v>2.6985000000000001</v>
      </c>
      <c r="F94" t="s">
        <v>255</v>
      </c>
      <c r="G94">
        <v>1</v>
      </c>
      <c r="H94">
        <v>1</v>
      </c>
      <c r="I94">
        <v>1</v>
      </c>
      <c r="J94">
        <v>1</v>
      </c>
    </row>
    <row r="95" spans="1:10" x14ac:dyDescent="0.35">
      <c r="A95" s="12" t="s">
        <v>326</v>
      </c>
      <c r="B95" t="s">
        <v>2586</v>
      </c>
      <c r="C95" s="98">
        <v>16.850000000000001</v>
      </c>
      <c r="D95" s="99">
        <v>2.9914000000000001</v>
      </c>
      <c r="E95" s="99">
        <v>4.9200999999999997</v>
      </c>
      <c r="F95" t="s">
        <v>255</v>
      </c>
      <c r="G95">
        <v>1</v>
      </c>
      <c r="H95">
        <v>1</v>
      </c>
      <c r="I95">
        <v>1</v>
      </c>
      <c r="J95">
        <v>1</v>
      </c>
    </row>
    <row r="96" spans="1:10" x14ac:dyDescent="0.35">
      <c r="A96" s="12" t="s">
        <v>327</v>
      </c>
      <c r="B96" t="s">
        <v>328</v>
      </c>
      <c r="C96" s="98">
        <v>3.51</v>
      </c>
      <c r="D96" s="99">
        <v>0.71519999999999995</v>
      </c>
      <c r="E96" s="99">
        <v>1.1762999999999999</v>
      </c>
      <c r="F96" t="s">
        <v>255</v>
      </c>
      <c r="G96">
        <v>1</v>
      </c>
      <c r="H96">
        <v>1</v>
      </c>
      <c r="I96">
        <v>1</v>
      </c>
      <c r="J96">
        <v>1</v>
      </c>
    </row>
    <row r="97" spans="1:10" x14ac:dyDescent="0.35">
      <c r="A97" s="12" t="s">
        <v>329</v>
      </c>
      <c r="B97" t="s">
        <v>328</v>
      </c>
      <c r="C97" s="98">
        <v>4.8499999999999996</v>
      </c>
      <c r="D97" s="99">
        <v>1.0011000000000001</v>
      </c>
      <c r="E97" s="99">
        <v>1.6465000000000001</v>
      </c>
      <c r="F97" t="s">
        <v>255</v>
      </c>
      <c r="G97">
        <v>1</v>
      </c>
      <c r="H97">
        <v>1</v>
      </c>
      <c r="I97">
        <v>1</v>
      </c>
      <c r="J97">
        <v>1</v>
      </c>
    </row>
    <row r="98" spans="1:10" x14ac:dyDescent="0.35">
      <c r="A98" s="12" t="s">
        <v>330</v>
      </c>
      <c r="B98" t="s">
        <v>328</v>
      </c>
      <c r="C98" s="98">
        <v>6.38</v>
      </c>
      <c r="D98" s="99">
        <v>1.3109</v>
      </c>
      <c r="E98" s="99">
        <v>2.1560999999999999</v>
      </c>
      <c r="F98" t="s">
        <v>255</v>
      </c>
      <c r="G98">
        <v>1</v>
      </c>
      <c r="H98">
        <v>1</v>
      </c>
      <c r="I98">
        <v>1</v>
      </c>
      <c r="J98">
        <v>1</v>
      </c>
    </row>
    <row r="99" spans="1:10" x14ac:dyDescent="0.35">
      <c r="A99" s="12" t="s">
        <v>331</v>
      </c>
      <c r="B99" t="s">
        <v>328</v>
      </c>
      <c r="C99" s="98">
        <v>7.13</v>
      </c>
      <c r="D99" s="99">
        <v>1.4605999999999999</v>
      </c>
      <c r="E99" s="99">
        <v>2.4022999999999999</v>
      </c>
      <c r="F99" t="s">
        <v>255</v>
      </c>
      <c r="G99">
        <v>1</v>
      </c>
      <c r="H99">
        <v>1</v>
      </c>
      <c r="I99">
        <v>1</v>
      </c>
      <c r="J99">
        <v>1</v>
      </c>
    </row>
    <row r="100" spans="1:10" x14ac:dyDescent="0.35">
      <c r="A100" s="12" t="s">
        <v>332</v>
      </c>
      <c r="B100" t="s">
        <v>2587</v>
      </c>
      <c r="C100" s="98">
        <v>2.5099999999999998</v>
      </c>
      <c r="D100" s="99">
        <v>0.76119999999999999</v>
      </c>
      <c r="E100" s="99">
        <v>1.252</v>
      </c>
      <c r="F100" t="s">
        <v>255</v>
      </c>
      <c r="G100">
        <v>1</v>
      </c>
      <c r="H100">
        <v>1</v>
      </c>
      <c r="I100">
        <v>1</v>
      </c>
      <c r="J100">
        <v>1</v>
      </c>
    </row>
    <row r="101" spans="1:10" x14ac:dyDescent="0.35">
      <c r="A101" s="12" t="s">
        <v>333</v>
      </c>
      <c r="B101" t="s">
        <v>2587</v>
      </c>
      <c r="C101" s="98">
        <v>3.69</v>
      </c>
      <c r="D101" s="99">
        <v>0.94159999999999999</v>
      </c>
      <c r="E101" s="99">
        <v>1.5487</v>
      </c>
      <c r="F101" t="s">
        <v>255</v>
      </c>
      <c r="G101">
        <v>1</v>
      </c>
      <c r="H101">
        <v>1</v>
      </c>
      <c r="I101">
        <v>1</v>
      </c>
      <c r="J101">
        <v>1</v>
      </c>
    </row>
    <row r="102" spans="1:10" x14ac:dyDescent="0.35">
      <c r="A102" s="12" t="s">
        <v>334</v>
      </c>
      <c r="B102" t="s">
        <v>2587</v>
      </c>
      <c r="C102" s="98">
        <v>6.07</v>
      </c>
      <c r="D102" s="99">
        <v>1.2604</v>
      </c>
      <c r="E102" s="99">
        <v>2.073</v>
      </c>
      <c r="F102" t="s">
        <v>255</v>
      </c>
      <c r="G102">
        <v>1</v>
      </c>
      <c r="H102">
        <v>1</v>
      </c>
      <c r="I102">
        <v>1</v>
      </c>
      <c r="J102">
        <v>1</v>
      </c>
    </row>
    <row r="103" spans="1:10" x14ac:dyDescent="0.35">
      <c r="A103" s="12" t="s">
        <v>335</v>
      </c>
      <c r="B103" t="s">
        <v>2587</v>
      </c>
      <c r="C103" s="98">
        <v>9.34</v>
      </c>
      <c r="D103" s="99">
        <v>1.8948</v>
      </c>
      <c r="E103" s="99">
        <v>3.1164999999999998</v>
      </c>
      <c r="F103" t="s">
        <v>255</v>
      </c>
      <c r="G103">
        <v>1</v>
      </c>
      <c r="H103">
        <v>1</v>
      </c>
      <c r="I103">
        <v>1</v>
      </c>
      <c r="J103">
        <v>1</v>
      </c>
    </row>
    <row r="104" spans="1:10" x14ac:dyDescent="0.35">
      <c r="A104" s="12" t="s">
        <v>336</v>
      </c>
      <c r="B104" t="s">
        <v>2588</v>
      </c>
      <c r="C104" s="98">
        <v>2.0699999999999998</v>
      </c>
      <c r="D104" s="99">
        <v>0.62480000000000002</v>
      </c>
      <c r="E104" s="99">
        <v>1.0276000000000001</v>
      </c>
      <c r="F104" t="s">
        <v>255</v>
      </c>
      <c r="G104">
        <v>1</v>
      </c>
      <c r="H104">
        <v>1</v>
      </c>
      <c r="I104">
        <v>1</v>
      </c>
      <c r="J104">
        <v>1</v>
      </c>
    </row>
    <row r="105" spans="1:10" x14ac:dyDescent="0.35">
      <c r="A105" s="12" t="s">
        <v>337</v>
      </c>
      <c r="B105" t="s">
        <v>2588</v>
      </c>
      <c r="C105" s="98">
        <v>2.82</v>
      </c>
      <c r="D105" s="99">
        <v>0.78779999999999994</v>
      </c>
      <c r="E105" s="99">
        <v>1.2957000000000001</v>
      </c>
      <c r="F105" t="s">
        <v>255</v>
      </c>
      <c r="G105">
        <v>1</v>
      </c>
      <c r="H105">
        <v>1</v>
      </c>
      <c r="I105">
        <v>1</v>
      </c>
      <c r="J105">
        <v>1</v>
      </c>
    </row>
    <row r="106" spans="1:10" x14ac:dyDescent="0.35">
      <c r="A106" s="12" t="s">
        <v>338</v>
      </c>
      <c r="B106" t="s">
        <v>2588</v>
      </c>
      <c r="C106" s="98">
        <v>3.98</v>
      </c>
      <c r="D106" s="99">
        <v>0.97319999999999995</v>
      </c>
      <c r="E106" s="99">
        <v>1.6007</v>
      </c>
      <c r="F106" t="s">
        <v>255</v>
      </c>
      <c r="G106">
        <v>1</v>
      </c>
      <c r="H106">
        <v>1</v>
      </c>
      <c r="I106">
        <v>1</v>
      </c>
      <c r="J106">
        <v>1</v>
      </c>
    </row>
    <row r="107" spans="1:10" x14ac:dyDescent="0.35">
      <c r="A107" s="12" t="s">
        <v>339</v>
      </c>
      <c r="B107" t="s">
        <v>2588</v>
      </c>
      <c r="C107" s="98">
        <v>8.14</v>
      </c>
      <c r="D107" s="99">
        <v>1.7081</v>
      </c>
      <c r="E107" s="99">
        <v>2.8094000000000001</v>
      </c>
      <c r="F107" t="s">
        <v>255</v>
      </c>
      <c r="G107">
        <v>1</v>
      </c>
      <c r="H107">
        <v>1</v>
      </c>
      <c r="I107">
        <v>1</v>
      </c>
      <c r="J107">
        <v>1</v>
      </c>
    </row>
    <row r="108" spans="1:10" x14ac:dyDescent="0.35">
      <c r="A108" s="12" t="s">
        <v>340</v>
      </c>
      <c r="B108" t="s">
        <v>341</v>
      </c>
      <c r="C108" s="98">
        <v>1.87</v>
      </c>
      <c r="D108" s="99">
        <v>0.63700000000000001</v>
      </c>
      <c r="E108" s="99">
        <v>1.0477000000000001</v>
      </c>
      <c r="F108" t="s">
        <v>255</v>
      </c>
      <c r="G108">
        <v>1</v>
      </c>
      <c r="H108">
        <v>1</v>
      </c>
      <c r="I108">
        <v>1</v>
      </c>
      <c r="J108">
        <v>1</v>
      </c>
    </row>
    <row r="109" spans="1:10" x14ac:dyDescent="0.35">
      <c r="A109" s="12" t="s">
        <v>342</v>
      </c>
      <c r="B109" t="s">
        <v>341</v>
      </c>
      <c r="C109" s="98">
        <v>2.46</v>
      </c>
      <c r="D109" s="99">
        <v>0.72699999999999998</v>
      </c>
      <c r="E109" s="99">
        <v>1.1957</v>
      </c>
      <c r="F109" t="s">
        <v>255</v>
      </c>
      <c r="G109">
        <v>1</v>
      </c>
      <c r="H109">
        <v>1</v>
      </c>
      <c r="I109">
        <v>1</v>
      </c>
      <c r="J109">
        <v>1</v>
      </c>
    </row>
    <row r="110" spans="1:10" x14ac:dyDescent="0.35">
      <c r="A110" s="12" t="s">
        <v>343</v>
      </c>
      <c r="B110" t="s">
        <v>341</v>
      </c>
      <c r="C110" s="98">
        <v>3.78</v>
      </c>
      <c r="D110" s="99">
        <v>0.91300000000000003</v>
      </c>
      <c r="E110" s="99">
        <v>1.5016</v>
      </c>
      <c r="F110" t="s">
        <v>255</v>
      </c>
      <c r="G110">
        <v>1</v>
      </c>
      <c r="H110">
        <v>1</v>
      </c>
      <c r="I110">
        <v>1</v>
      </c>
      <c r="J110">
        <v>1</v>
      </c>
    </row>
    <row r="111" spans="1:10" x14ac:dyDescent="0.35">
      <c r="A111" s="12" t="s">
        <v>344</v>
      </c>
      <c r="B111" t="s">
        <v>341</v>
      </c>
      <c r="C111" s="98">
        <v>7.31</v>
      </c>
      <c r="D111" s="99">
        <v>1.4853000000000001</v>
      </c>
      <c r="E111" s="99">
        <v>2.4428999999999998</v>
      </c>
      <c r="F111" t="s">
        <v>255</v>
      </c>
      <c r="G111">
        <v>1</v>
      </c>
      <c r="H111">
        <v>1</v>
      </c>
      <c r="I111">
        <v>1</v>
      </c>
      <c r="J111">
        <v>1</v>
      </c>
    </row>
    <row r="112" spans="1:10" x14ac:dyDescent="0.35">
      <c r="A112" s="12" t="s">
        <v>345</v>
      </c>
      <c r="B112" t="s">
        <v>2589</v>
      </c>
      <c r="C112" s="98">
        <v>2.9</v>
      </c>
      <c r="D112" s="99">
        <v>0.59330000000000005</v>
      </c>
      <c r="E112" s="99">
        <v>0.9758</v>
      </c>
      <c r="F112" t="s">
        <v>255</v>
      </c>
      <c r="G112">
        <v>1</v>
      </c>
      <c r="H112">
        <v>1</v>
      </c>
      <c r="I112">
        <v>1</v>
      </c>
      <c r="J112">
        <v>1</v>
      </c>
    </row>
    <row r="113" spans="1:10" x14ac:dyDescent="0.35">
      <c r="A113" s="12" t="s">
        <v>346</v>
      </c>
      <c r="B113" t="s">
        <v>2589</v>
      </c>
      <c r="C113" s="98">
        <v>3.92</v>
      </c>
      <c r="D113" s="99">
        <v>0.68320000000000003</v>
      </c>
      <c r="E113" s="99">
        <v>1.1236999999999999</v>
      </c>
      <c r="F113" t="s">
        <v>255</v>
      </c>
      <c r="G113">
        <v>1</v>
      </c>
      <c r="H113">
        <v>1</v>
      </c>
      <c r="I113">
        <v>1</v>
      </c>
      <c r="J113">
        <v>1</v>
      </c>
    </row>
    <row r="114" spans="1:10" x14ac:dyDescent="0.35">
      <c r="A114" s="12" t="s">
        <v>347</v>
      </c>
      <c r="B114" t="s">
        <v>2589</v>
      </c>
      <c r="C114" s="98">
        <v>5.89</v>
      </c>
      <c r="D114" s="99">
        <v>0.92720000000000002</v>
      </c>
      <c r="E114" s="99">
        <v>1.5249999999999999</v>
      </c>
      <c r="F114" t="s">
        <v>255</v>
      </c>
      <c r="G114">
        <v>1</v>
      </c>
      <c r="H114">
        <v>1</v>
      </c>
      <c r="I114">
        <v>1</v>
      </c>
      <c r="J114">
        <v>1</v>
      </c>
    </row>
    <row r="115" spans="1:10" x14ac:dyDescent="0.35">
      <c r="A115" s="12" t="s">
        <v>348</v>
      </c>
      <c r="B115" t="s">
        <v>2589</v>
      </c>
      <c r="C115" s="98">
        <v>11.93</v>
      </c>
      <c r="D115" s="99">
        <v>1.7191000000000001</v>
      </c>
      <c r="E115" s="99">
        <v>2.8275000000000001</v>
      </c>
      <c r="F115" t="s">
        <v>255</v>
      </c>
      <c r="G115">
        <v>1</v>
      </c>
      <c r="H115">
        <v>1</v>
      </c>
      <c r="I115">
        <v>1</v>
      </c>
      <c r="J115">
        <v>1</v>
      </c>
    </row>
    <row r="116" spans="1:10" x14ac:dyDescent="0.35">
      <c r="A116" s="12" t="s">
        <v>349</v>
      </c>
      <c r="B116" t="s">
        <v>2590</v>
      </c>
      <c r="C116" s="98">
        <v>7.08</v>
      </c>
      <c r="D116" s="99">
        <v>0.90900000000000003</v>
      </c>
      <c r="E116" s="99">
        <v>1.4951000000000001</v>
      </c>
      <c r="F116" t="s">
        <v>255</v>
      </c>
      <c r="G116">
        <v>1</v>
      </c>
      <c r="H116">
        <v>1</v>
      </c>
      <c r="I116">
        <v>1</v>
      </c>
      <c r="J116">
        <v>1</v>
      </c>
    </row>
    <row r="117" spans="1:10" x14ac:dyDescent="0.35">
      <c r="A117" s="12" t="s">
        <v>350</v>
      </c>
      <c r="B117" t="s">
        <v>2590</v>
      </c>
      <c r="C117" s="98">
        <v>8.2899999999999991</v>
      </c>
      <c r="D117" s="99">
        <v>1.8030999999999999</v>
      </c>
      <c r="E117" s="99">
        <v>2.9655999999999998</v>
      </c>
      <c r="F117" t="s">
        <v>255</v>
      </c>
      <c r="G117">
        <v>1</v>
      </c>
      <c r="H117">
        <v>1</v>
      </c>
      <c r="I117">
        <v>1</v>
      </c>
      <c r="J117">
        <v>1</v>
      </c>
    </row>
    <row r="118" spans="1:10" x14ac:dyDescent="0.35">
      <c r="A118" s="12" t="s">
        <v>351</v>
      </c>
      <c r="B118" t="s">
        <v>2590</v>
      </c>
      <c r="C118" s="98">
        <v>12.03</v>
      </c>
      <c r="D118" s="99">
        <v>2.0087000000000002</v>
      </c>
      <c r="E118" s="99">
        <v>3.3037999999999998</v>
      </c>
      <c r="F118" t="s">
        <v>255</v>
      </c>
      <c r="G118">
        <v>1</v>
      </c>
      <c r="H118">
        <v>1</v>
      </c>
      <c r="I118">
        <v>1</v>
      </c>
      <c r="J118">
        <v>1</v>
      </c>
    </row>
    <row r="119" spans="1:10" x14ac:dyDescent="0.35">
      <c r="A119" s="12" t="s">
        <v>352</v>
      </c>
      <c r="B119" t="s">
        <v>2590</v>
      </c>
      <c r="C119" s="98">
        <v>15.71</v>
      </c>
      <c r="D119" s="99">
        <v>3.3622000000000001</v>
      </c>
      <c r="E119" s="99">
        <v>5.5298999999999996</v>
      </c>
      <c r="F119" t="s">
        <v>255</v>
      </c>
      <c r="G119">
        <v>1</v>
      </c>
      <c r="H119">
        <v>1</v>
      </c>
      <c r="I119">
        <v>1</v>
      </c>
      <c r="J119">
        <v>1</v>
      </c>
    </row>
    <row r="120" spans="1:10" x14ac:dyDescent="0.35">
      <c r="A120" s="12" t="s">
        <v>353</v>
      </c>
      <c r="B120" t="s">
        <v>2591</v>
      </c>
      <c r="C120" s="98">
        <v>3.6</v>
      </c>
      <c r="D120" s="99">
        <v>0.62980000000000003</v>
      </c>
      <c r="E120" s="99">
        <v>1.0359</v>
      </c>
      <c r="F120" t="s">
        <v>255</v>
      </c>
      <c r="G120">
        <v>1</v>
      </c>
      <c r="H120">
        <v>1</v>
      </c>
      <c r="I120">
        <v>1</v>
      </c>
      <c r="J120">
        <v>1</v>
      </c>
    </row>
    <row r="121" spans="1:10" x14ac:dyDescent="0.35">
      <c r="A121" s="12" t="s">
        <v>354</v>
      </c>
      <c r="B121" t="s">
        <v>2591</v>
      </c>
      <c r="C121" s="98">
        <v>6.13</v>
      </c>
      <c r="D121" s="99">
        <v>1.0944</v>
      </c>
      <c r="E121" s="99">
        <v>1.8</v>
      </c>
      <c r="F121" t="s">
        <v>255</v>
      </c>
      <c r="G121">
        <v>1</v>
      </c>
      <c r="H121">
        <v>1</v>
      </c>
      <c r="I121">
        <v>1</v>
      </c>
      <c r="J121">
        <v>1</v>
      </c>
    </row>
    <row r="122" spans="1:10" x14ac:dyDescent="0.35">
      <c r="A122" s="12" t="s">
        <v>355</v>
      </c>
      <c r="B122" t="s">
        <v>2591</v>
      </c>
      <c r="C122" s="98">
        <v>10.35</v>
      </c>
      <c r="D122" s="99">
        <v>1.7358</v>
      </c>
      <c r="E122" s="99">
        <v>2.8549000000000002</v>
      </c>
      <c r="F122" t="s">
        <v>255</v>
      </c>
      <c r="G122">
        <v>1</v>
      </c>
      <c r="H122">
        <v>1</v>
      </c>
      <c r="I122">
        <v>1</v>
      </c>
      <c r="J122">
        <v>1</v>
      </c>
    </row>
    <row r="123" spans="1:10" x14ac:dyDescent="0.35">
      <c r="A123" s="12" t="s">
        <v>356</v>
      </c>
      <c r="B123" t="s">
        <v>2591</v>
      </c>
      <c r="C123" s="98">
        <v>16.850000000000001</v>
      </c>
      <c r="D123" s="99">
        <v>3.5554999999999999</v>
      </c>
      <c r="E123" s="99">
        <v>5.8479000000000001</v>
      </c>
      <c r="F123" t="s">
        <v>255</v>
      </c>
      <c r="G123">
        <v>1</v>
      </c>
      <c r="H123">
        <v>1</v>
      </c>
      <c r="I123">
        <v>1</v>
      </c>
      <c r="J123">
        <v>1</v>
      </c>
    </row>
    <row r="124" spans="1:10" x14ac:dyDescent="0.35">
      <c r="A124" s="12" t="s">
        <v>357</v>
      </c>
      <c r="B124" t="s">
        <v>358</v>
      </c>
      <c r="C124" s="98">
        <v>2.48</v>
      </c>
      <c r="D124" s="99">
        <v>0.46189999999999998</v>
      </c>
      <c r="E124" s="99">
        <v>0.75970000000000004</v>
      </c>
      <c r="F124" t="s">
        <v>255</v>
      </c>
      <c r="G124">
        <v>1</v>
      </c>
      <c r="H124">
        <v>1</v>
      </c>
      <c r="I124">
        <v>1</v>
      </c>
      <c r="J124">
        <v>1</v>
      </c>
    </row>
    <row r="125" spans="1:10" x14ac:dyDescent="0.35">
      <c r="A125" s="12" t="s">
        <v>359</v>
      </c>
      <c r="B125" t="s">
        <v>358</v>
      </c>
      <c r="C125" s="98">
        <v>3.78</v>
      </c>
      <c r="D125" s="99">
        <v>0.69569999999999999</v>
      </c>
      <c r="E125" s="99">
        <v>1.1442000000000001</v>
      </c>
      <c r="F125" t="s">
        <v>255</v>
      </c>
      <c r="G125">
        <v>1</v>
      </c>
      <c r="H125">
        <v>1</v>
      </c>
      <c r="I125">
        <v>1</v>
      </c>
      <c r="J125">
        <v>1</v>
      </c>
    </row>
    <row r="126" spans="1:10" x14ac:dyDescent="0.35">
      <c r="A126" s="12" t="s">
        <v>360</v>
      </c>
      <c r="B126" t="s">
        <v>358</v>
      </c>
      <c r="C126" s="98">
        <v>6.59</v>
      </c>
      <c r="D126" s="99">
        <v>1.1561999999999999</v>
      </c>
      <c r="E126" s="99">
        <v>1.9016</v>
      </c>
      <c r="F126" t="s">
        <v>255</v>
      </c>
      <c r="G126">
        <v>1</v>
      </c>
      <c r="H126">
        <v>1</v>
      </c>
      <c r="I126">
        <v>1</v>
      </c>
      <c r="J126">
        <v>1</v>
      </c>
    </row>
    <row r="127" spans="1:10" x14ac:dyDescent="0.35">
      <c r="A127" s="12" t="s">
        <v>361</v>
      </c>
      <c r="B127" t="s">
        <v>358</v>
      </c>
      <c r="C127" s="98">
        <v>11.47</v>
      </c>
      <c r="D127" s="99">
        <v>2.2991000000000001</v>
      </c>
      <c r="E127" s="99">
        <v>3.7814000000000001</v>
      </c>
      <c r="F127" t="s">
        <v>255</v>
      </c>
      <c r="G127">
        <v>1</v>
      </c>
      <c r="H127">
        <v>1</v>
      </c>
      <c r="I127">
        <v>1</v>
      </c>
      <c r="J127">
        <v>1</v>
      </c>
    </row>
    <row r="128" spans="1:10" x14ac:dyDescent="0.35">
      <c r="A128" s="12" t="s">
        <v>362</v>
      </c>
      <c r="B128" t="s">
        <v>363</v>
      </c>
      <c r="C128" s="98">
        <v>2.16</v>
      </c>
      <c r="D128" s="99">
        <v>0.55910000000000004</v>
      </c>
      <c r="E128" s="99">
        <v>0.91959999999999997</v>
      </c>
      <c r="F128" t="s">
        <v>255</v>
      </c>
      <c r="G128">
        <v>1</v>
      </c>
      <c r="H128">
        <v>1</v>
      </c>
      <c r="I128">
        <v>1</v>
      </c>
      <c r="J128">
        <v>1</v>
      </c>
    </row>
    <row r="129" spans="1:10" x14ac:dyDescent="0.35">
      <c r="A129" s="12" t="s">
        <v>364</v>
      </c>
      <c r="B129" t="s">
        <v>363</v>
      </c>
      <c r="C129" s="98">
        <v>3.51</v>
      </c>
      <c r="D129" s="99">
        <v>0.66180000000000005</v>
      </c>
      <c r="E129" s="99">
        <v>1.0885</v>
      </c>
      <c r="F129" t="s">
        <v>255</v>
      </c>
      <c r="G129">
        <v>1</v>
      </c>
      <c r="H129">
        <v>1</v>
      </c>
      <c r="I129">
        <v>1</v>
      </c>
      <c r="J129">
        <v>1</v>
      </c>
    </row>
    <row r="130" spans="1:10" x14ac:dyDescent="0.35">
      <c r="A130" s="12" t="s">
        <v>365</v>
      </c>
      <c r="B130" t="s">
        <v>363</v>
      </c>
      <c r="C130" s="98">
        <v>5.36</v>
      </c>
      <c r="D130" s="99">
        <v>0.86029999999999995</v>
      </c>
      <c r="E130" s="99">
        <v>1.415</v>
      </c>
      <c r="F130" t="s">
        <v>255</v>
      </c>
      <c r="G130">
        <v>1</v>
      </c>
      <c r="H130">
        <v>1</v>
      </c>
      <c r="I130">
        <v>1</v>
      </c>
      <c r="J130">
        <v>1</v>
      </c>
    </row>
    <row r="131" spans="1:10" x14ac:dyDescent="0.35">
      <c r="A131" s="12" t="s">
        <v>366</v>
      </c>
      <c r="B131" t="s">
        <v>363</v>
      </c>
      <c r="C131" s="98">
        <v>9.65</v>
      </c>
      <c r="D131" s="99">
        <v>1.6825000000000001</v>
      </c>
      <c r="E131" s="99">
        <v>2.7673000000000001</v>
      </c>
      <c r="F131" t="s">
        <v>255</v>
      </c>
      <c r="G131">
        <v>1</v>
      </c>
      <c r="H131">
        <v>1</v>
      </c>
      <c r="I131">
        <v>1</v>
      </c>
      <c r="J131">
        <v>1</v>
      </c>
    </row>
    <row r="132" spans="1:10" x14ac:dyDescent="0.35">
      <c r="A132" s="12" t="s">
        <v>367</v>
      </c>
      <c r="B132" t="s">
        <v>368</v>
      </c>
      <c r="C132" s="98">
        <v>2.38</v>
      </c>
      <c r="D132" s="99">
        <v>0.47360000000000002</v>
      </c>
      <c r="E132" s="99">
        <v>0.77890000000000004</v>
      </c>
      <c r="F132" t="s">
        <v>255</v>
      </c>
      <c r="G132">
        <v>1</v>
      </c>
      <c r="H132">
        <v>1</v>
      </c>
      <c r="I132">
        <v>1</v>
      </c>
      <c r="J132">
        <v>1</v>
      </c>
    </row>
    <row r="133" spans="1:10" x14ac:dyDescent="0.35">
      <c r="A133" s="12" t="s">
        <v>369</v>
      </c>
      <c r="B133" t="s">
        <v>368</v>
      </c>
      <c r="C133" s="98">
        <v>3.06</v>
      </c>
      <c r="D133" s="99">
        <v>0.60399999999999998</v>
      </c>
      <c r="E133" s="99">
        <v>0.99339999999999995</v>
      </c>
      <c r="F133" t="s">
        <v>255</v>
      </c>
      <c r="G133">
        <v>1</v>
      </c>
      <c r="H133">
        <v>1</v>
      </c>
      <c r="I133">
        <v>1</v>
      </c>
      <c r="J133">
        <v>1</v>
      </c>
    </row>
    <row r="134" spans="1:10" x14ac:dyDescent="0.35">
      <c r="A134" s="12" t="s">
        <v>370</v>
      </c>
      <c r="B134" t="s">
        <v>368</v>
      </c>
      <c r="C134" s="98">
        <v>4.1900000000000004</v>
      </c>
      <c r="D134" s="99">
        <v>0.78700000000000003</v>
      </c>
      <c r="E134" s="99">
        <v>1.2944</v>
      </c>
      <c r="F134" t="s">
        <v>255</v>
      </c>
      <c r="G134">
        <v>1</v>
      </c>
      <c r="H134">
        <v>1</v>
      </c>
      <c r="I134">
        <v>1</v>
      </c>
      <c r="J134">
        <v>1</v>
      </c>
    </row>
    <row r="135" spans="1:10" x14ac:dyDescent="0.35">
      <c r="A135" s="12" t="s">
        <v>371</v>
      </c>
      <c r="B135" t="s">
        <v>368</v>
      </c>
      <c r="C135" s="98">
        <v>8.4499999999999993</v>
      </c>
      <c r="D135" s="99">
        <v>1.7907</v>
      </c>
      <c r="E135" s="99">
        <v>2.9451999999999998</v>
      </c>
      <c r="F135" t="s">
        <v>255</v>
      </c>
      <c r="G135">
        <v>1</v>
      </c>
      <c r="H135">
        <v>1</v>
      </c>
      <c r="I135">
        <v>1</v>
      </c>
      <c r="J135">
        <v>1</v>
      </c>
    </row>
    <row r="136" spans="1:10" x14ac:dyDescent="0.35">
      <c r="A136" s="12" t="s">
        <v>372</v>
      </c>
      <c r="B136" t="s">
        <v>2592</v>
      </c>
      <c r="C136" s="98">
        <v>2.5499999999999998</v>
      </c>
      <c r="D136" s="99">
        <v>0.53139999999999998</v>
      </c>
      <c r="E136" s="99">
        <v>0.874</v>
      </c>
      <c r="F136" t="s">
        <v>255</v>
      </c>
      <c r="G136">
        <v>1</v>
      </c>
      <c r="H136">
        <v>1</v>
      </c>
      <c r="I136">
        <v>1</v>
      </c>
      <c r="J136">
        <v>1</v>
      </c>
    </row>
    <row r="137" spans="1:10" x14ac:dyDescent="0.35">
      <c r="A137" s="12" t="s">
        <v>373</v>
      </c>
      <c r="B137" t="s">
        <v>2592</v>
      </c>
      <c r="C137" s="98">
        <v>2.99</v>
      </c>
      <c r="D137" s="99">
        <v>0.64700000000000002</v>
      </c>
      <c r="E137" s="99">
        <v>1.0641</v>
      </c>
      <c r="F137" t="s">
        <v>255</v>
      </c>
      <c r="G137">
        <v>1</v>
      </c>
      <c r="H137">
        <v>1</v>
      </c>
      <c r="I137">
        <v>1</v>
      </c>
      <c r="J137">
        <v>1</v>
      </c>
    </row>
    <row r="138" spans="1:10" x14ac:dyDescent="0.35">
      <c r="A138" s="12" t="s">
        <v>374</v>
      </c>
      <c r="B138" t="s">
        <v>2592</v>
      </c>
      <c r="C138" s="98">
        <v>4.18</v>
      </c>
      <c r="D138" s="99">
        <v>0.80530000000000002</v>
      </c>
      <c r="E138" s="99">
        <v>1.3245</v>
      </c>
      <c r="F138" t="s">
        <v>255</v>
      </c>
      <c r="G138">
        <v>1</v>
      </c>
      <c r="H138">
        <v>1</v>
      </c>
      <c r="I138">
        <v>1</v>
      </c>
      <c r="J138">
        <v>1</v>
      </c>
    </row>
    <row r="139" spans="1:10" x14ac:dyDescent="0.35">
      <c r="A139" s="12" t="s">
        <v>375</v>
      </c>
      <c r="B139" t="s">
        <v>2592</v>
      </c>
      <c r="C139" s="98">
        <v>5.97</v>
      </c>
      <c r="D139" s="99">
        <v>1.2576000000000001</v>
      </c>
      <c r="E139" s="99">
        <v>2.0684</v>
      </c>
      <c r="F139" t="s">
        <v>255</v>
      </c>
      <c r="G139">
        <v>1</v>
      </c>
      <c r="H139">
        <v>1</v>
      </c>
      <c r="I139">
        <v>1</v>
      </c>
      <c r="J139">
        <v>1</v>
      </c>
    </row>
    <row r="140" spans="1:10" x14ac:dyDescent="0.35">
      <c r="A140" s="12" t="s">
        <v>376</v>
      </c>
      <c r="B140" t="s">
        <v>2593</v>
      </c>
      <c r="C140" s="98">
        <v>2.33</v>
      </c>
      <c r="D140" s="99">
        <v>0.61040000000000005</v>
      </c>
      <c r="E140" s="99">
        <v>1.0039</v>
      </c>
      <c r="F140" t="s">
        <v>283</v>
      </c>
      <c r="G140">
        <v>1</v>
      </c>
      <c r="H140">
        <v>2.91</v>
      </c>
      <c r="I140">
        <v>2.76</v>
      </c>
      <c r="J140">
        <v>1</v>
      </c>
    </row>
    <row r="141" spans="1:10" x14ac:dyDescent="0.35">
      <c r="A141" s="12" t="s">
        <v>377</v>
      </c>
      <c r="B141" t="s">
        <v>2593</v>
      </c>
      <c r="C141" s="98">
        <v>3.77</v>
      </c>
      <c r="D141" s="99">
        <v>0.85980000000000001</v>
      </c>
      <c r="E141" s="99">
        <v>1.4140999999999999</v>
      </c>
      <c r="F141" t="s">
        <v>283</v>
      </c>
      <c r="G141">
        <v>1</v>
      </c>
      <c r="H141">
        <v>2.91</v>
      </c>
      <c r="I141">
        <v>2.76</v>
      </c>
      <c r="J141">
        <v>1</v>
      </c>
    </row>
    <row r="142" spans="1:10" x14ac:dyDescent="0.35">
      <c r="A142" s="12" t="s">
        <v>378</v>
      </c>
      <c r="B142" t="s">
        <v>2593</v>
      </c>
      <c r="C142" s="98">
        <v>5.94</v>
      </c>
      <c r="D142" s="99">
        <v>1.2885</v>
      </c>
      <c r="E142" s="99">
        <v>2.1192000000000002</v>
      </c>
      <c r="F142" t="s">
        <v>283</v>
      </c>
      <c r="G142">
        <v>1</v>
      </c>
      <c r="H142">
        <v>2.91</v>
      </c>
      <c r="I142">
        <v>2.76</v>
      </c>
      <c r="J142">
        <v>1</v>
      </c>
    </row>
    <row r="143" spans="1:10" x14ac:dyDescent="0.35">
      <c r="A143" s="12" t="s">
        <v>379</v>
      </c>
      <c r="B143" t="s">
        <v>2593</v>
      </c>
      <c r="C143" s="98">
        <v>9.67</v>
      </c>
      <c r="D143" s="99">
        <v>2.2766000000000002</v>
      </c>
      <c r="E143" s="99">
        <v>3.7444000000000002</v>
      </c>
      <c r="F143" t="s">
        <v>283</v>
      </c>
      <c r="G143">
        <v>1</v>
      </c>
      <c r="H143">
        <v>2.91</v>
      </c>
      <c r="I143">
        <v>2.76</v>
      </c>
      <c r="J143">
        <v>1</v>
      </c>
    </row>
    <row r="144" spans="1:10" x14ac:dyDescent="0.35">
      <c r="A144" s="12" t="s">
        <v>380</v>
      </c>
      <c r="B144" t="s">
        <v>2594</v>
      </c>
      <c r="C144" s="98">
        <v>2.27</v>
      </c>
      <c r="D144" s="99">
        <v>0.58030000000000004</v>
      </c>
      <c r="E144" s="99">
        <v>0.95440000000000003</v>
      </c>
      <c r="F144" t="s">
        <v>283</v>
      </c>
      <c r="G144">
        <v>1</v>
      </c>
      <c r="H144">
        <v>2.91</v>
      </c>
      <c r="I144">
        <v>2.76</v>
      </c>
      <c r="J144">
        <v>1</v>
      </c>
    </row>
    <row r="145" spans="1:10" x14ac:dyDescent="0.35">
      <c r="A145" s="12" t="s">
        <v>381</v>
      </c>
      <c r="B145" t="s">
        <v>2594</v>
      </c>
      <c r="C145" s="98">
        <v>3.8</v>
      </c>
      <c r="D145" s="99">
        <v>0.82830000000000004</v>
      </c>
      <c r="E145" s="99">
        <v>1.3623000000000001</v>
      </c>
      <c r="F145" t="s">
        <v>283</v>
      </c>
      <c r="G145">
        <v>1</v>
      </c>
      <c r="H145">
        <v>2.91</v>
      </c>
      <c r="I145">
        <v>2.76</v>
      </c>
      <c r="J145">
        <v>1</v>
      </c>
    </row>
    <row r="146" spans="1:10" x14ac:dyDescent="0.35">
      <c r="A146" s="12" t="s">
        <v>382</v>
      </c>
      <c r="B146" t="s">
        <v>2594</v>
      </c>
      <c r="C146" s="98">
        <v>5.21</v>
      </c>
      <c r="D146" s="99">
        <v>1.1405000000000001</v>
      </c>
      <c r="E146" s="99">
        <v>1.8757999999999999</v>
      </c>
      <c r="F146" t="s">
        <v>283</v>
      </c>
      <c r="G146">
        <v>1</v>
      </c>
      <c r="H146">
        <v>2.91</v>
      </c>
      <c r="I146">
        <v>2.76</v>
      </c>
      <c r="J146">
        <v>1</v>
      </c>
    </row>
    <row r="147" spans="1:10" x14ac:dyDescent="0.35">
      <c r="A147" s="12" t="s">
        <v>383</v>
      </c>
      <c r="B147" t="s">
        <v>2594</v>
      </c>
      <c r="C147" s="98">
        <v>7.19</v>
      </c>
      <c r="D147" s="99">
        <v>1.8267</v>
      </c>
      <c r="E147" s="99">
        <v>3.0044</v>
      </c>
      <c r="F147" t="s">
        <v>283</v>
      </c>
      <c r="G147">
        <v>1</v>
      </c>
      <c r="H147">
        <v>2.91</v>
      </c>
      <c r="I147">
        <v>2.76</v>
      </c>
      <c r="J147">
        <v>1</v>
      </c>
    </row>
    <row r="148" spans="1:10" x14ac:dyDescent="0.35">
      <c r="A148" s="12" t="s">
        <v>384</v>
      </c>
      <c r="B148" t="s">
        <v>2595</v>
      </c>
      <c r="C148" s="98">
        <v>1.69</v>
      </c>
      <c r="D148" s="99">
        <v>0.52049999999999996</v>
      </c>
      <c r="E148" s="99">
        <v>0.85609999999999997</v>
      </c>
      <c r="F148" t="s">
        <v>283</v>
      </c>
      <c r="G148">
        <v>1</v>
      </c>
      <c r="H148">
        <v>2.91</v>
      </c>
      <c r="I148">
        <v>2.76</v>
      </c>
      <c r="J148">
        <v>1</v>
      </c>
    </row>
    <row r="149" spans="1:10" x14ac:dyDescent="0.35">
      <c r="A149" s="12" t="s">
        <v>385</v>
      </c>
      <c r="B149" t="s">
        <v>2595</v>
      </c>
      <c r="C149" s="98">
        <v>2.74</v>
      </c>
      <c r="D149" s="99">
        <v>0.77569999999999995</v>
      </c>
      <c r="E149" s="99">
        <v>1.2758</v>
      </c>
      <c r="F149" t="s">
        <v>283</v>
      </c>
      <c r="G149">
        <v>1</v>
      </c>
      <c r="H149">
        <v>2.91</v>
      </c>
      <c r="I149">
        <v>2.76</v>
      </c>
      <c r="J149">
        <v>1</v>
      </c>
    </row>
    <row r="150" spans="1:10" x14ac:dyDescent="0.35">
      <c r="A150" s="12" t="s">
        <v>386</v>
      </c>
      <c r="B150" t="s">
        <v>2595</v>
      </c>
      <c r="C150" s="98">
        <v>4.51</v>
      </c>
      <c r="D150" s="99">
        <v>1.1424000000000001</v>
      </c>
      <c r="E150" s="99">
        <v>1.879</v>
      </c>
      <c r="F150" t="s">
        <v>283</v>
      </c>
      <c r="G150">
        <v>1</v>
      </c>
      <c r="H150">
        <v>2.91</v>
      </c>
      <c r="I150">
        <v>2.76</v>
      </c>
      <c r="J150">
        <v>1</v>
      </c>
    </row>
    <row r="151" spans="1:10" x14ac:dyDescent="0.35">
      <c r="A151" s="12" t="s">
        <v>387</v>
      </c>
      <c r="B151" t="s">
        <v>2595</v>
      </c>
      <c r="C151" s="98">
        <v>7.71</v>
      </c>
      <c r="D151" s="99">
        <v>1.8882000000000001</v>
      </c>
      <c r="E151" s="99">
        <v>3.1055999999999999</v>
      </c>
      <c r="F151" t="s">
        <v>283</v>
      </c>
      <c r="G151">
        <v>1</v>
      </c>
      <c r="H151">
        <v>2.91</v>
      </c>
      <c r="I151">
        <v>2.76</v>
      </c>
      <c r="J151">
        <v>1</v>
      </c>
    </row>
    <row r="152" spans="1:10" x14ac:dyDescent="0.35">
      <c r="A152" s="12" t="s">
        <v>388</v>
      </c>
      <c r="B152" t="s">
        <v>389</v>
      </c>
      <c r="C152" s="98">
        <v>6.33</v>
      </c>
      <c r="D152" s="99">
        <v>0.75470000000000004</v>
      </c>
      <c r="E152" s="99">
        <v>1.2413000000000001</v>
      </c>
      <c r="F152" t="s">
        <v>255</v>
      </c>
      <c r="G152">
        <v>1</v>
      </c>
      <c r="H152">
        <v>1</v>
      </c>
      <c r="I152">
        <v>1</v>
      </c>
      <c r="J152">
        <v>1</v>
      </c>
    </row>
    <row r="153" spans="1:10" x14ac:dyDescent="0.35">
      <c r="A153" s="12" t="s">
        <v>390</v>
      </c>
      <c r="B153" t="s">
        <v>389</v>
      </c>
      <c r="C153" s="98">
        <v>9.2899999999999991</v>
      </c>
      <c r="D153" s="99">
        <v>1.0126999999999999</v>
      </c>
      <c r="E153" s="99">
        <v>1.6656</v>
      </c>
      <c r="F153" t="s">
        <v>255</v>
      </c>
      <c r="G153">
        <v>1</v>
      </c>
      <c r="H153">
        <v>1</v>
      </c>
      <c r="I153">
        <v>1</v>
      </c>
      <c r="J153">
        <v>1</v>
      </c>
    </row>
    <row r="154" spans="1:10" x14ac:dyDescent="0.35">
      <c r="A154" s="12" t="s">
        <v>391</v>
      </c>
      <c r="B154" t="s">
        <v>389</v>
      </c>
      <c r="C154" s="98">
        <v>11.5</v>
      </c>
      <c r="D154" s="99">
        <v>1.3267</v>
      </c>
      <c r="E154" s="99">
        <v>2.1821000000000002</v>
      </c>
      <c r="F154" t="s">
        <v>255</v>
      </c>
      <c r="G154">
        <v>1</v>
      </c>
      <c r="H154">
        <v>1</v>
      </c>
      <c r="I154">
        <v>1</v>
      </c>
      <c r="J154">
        <v>1</v>
      </c>
    </row>
    <row r="155" spans="1:10" x14ac:dyDescent="0.35">
      <c r="A155" s="12" t="s">
        <v>392</v>
      </c>
      <c r="B155" t="s">
        <v>389</v>
      </c>
      <c r="C155" s="98">
        <v>13.49</v>
      </c>
      <c r="D155" s="99">
        <v>1.8461000000000001</v>
      </c>
      <c r="E155" s="99">
        <v>3.0364</v>
      </c>
      <c r="F155" t="s">
        <v>255</v>
      </c>
      <c r="G155">
        <v>1</v>
      </c>
      <c r="H155">
        <v>1</v>
      </c>
      <c r="I155">
        <v>1</v>
      </c>
      <c r="J155">
        <v>1</v>
      </c>
    </row>
    <row r="156" spans="1:10" x14ac:dyDescent="0.35">
      <c r="A156" s="12" t="s">
        <v>393</v>
      </c>
      <c r="B156" t="s">
        <v>2596</v>
      </c>
      <c r="C156" s="98">
        <v>4.37</v>
      </c>
      <c r="D156" s="99">
        <v>0.50580000000000003</v>
      </c>
      <c r="E156" s="99">
        <v>0.83189999999999997</v>
      </c>
      <c r="F156" t="s">
        <v>255</v>
      </c>
      <c r="G156">
        <v>1</v>
      </c>
      <c r="H156">
        <v>1</v>
      </c>
      <c r="I156">
        <v>1</v>
      </c>
      <c r="J156">
        <v>1</v>
      </c>
    </row>
    <row r="157" spans="1:10" x14ac:dyDescent="0.35">
      <c r="A157" s="12" t="s">
        <v>394</v>
      </c>
      <c r="B157" t="s">
        <v>2596</v>
      </c>
      <c r="C157" s="98">
        <v>7.89</v>
      </c>
      <c r="D157" s="99">
        <v>0.83069999999999999</v>
      </c>
      <c r="E157" s="99">
        <v>1.3663000000000001</v>
      </c>
      <c r="F157" t="s">
        <v>255</v>
      </c>
      <c r="G157">
        <v>1</v>
      </c>
      <c r="H157">
        <v>1</v>
      </c>
      <c r="I157">
        <v>1</v>
      </c>
      <c r="J157">
        <v>1</v>
      </c>
    </row>
    <row r="158" spans="1:10" x14ac:dyDescent="0.35">
      <c r="A158" s="12" t="s">
        <v>395</v>
      </c>
      <c r="B158" t="s">
        <v>2596</v>
      </c>
      <c r="C158" s="98">
        <v>11.6</v>
      </c>
      <c r="D158" s="99">
        <v>1.1718</v>
      </c>
      <c r="E158" s="99">
        <v>1.9273</v>
      </c>
      <c r="F158" t="s">
        <v>255</v>
      </c>
      <c r="G158">
        <v>1</v>
      </c>
      <c r="H158">
        <v>1</v>
      </c>
      <c r="I158">
        <v>1</v>
      </c>
      <c r="J158">
        <v>1</v>
      </c>
    </row>
    <row r="159" spans="1:10" x14ac:dyDescent="0.35">
      <c r="A159" s="12" t="s">
        <v>396</v>
      </c>
      <c r="B159" t="s">
        <v>2596</v>
      </c>
      <c r="C159" s="98">
        <v>16.037304209999999</v>
      </c>
      <c r="D159" s="99">
        <v>1.6218999999999999</v>
      </c>
      <c r="E159" s="99">
        <v>2.6676000000000002</v>
      </c>
      <c r="F159" t="s">
        <v>255</v>
      </c>
      <c r="G159">
        <v>1</v>
      </c>
      <c r="H159">
        <v>1</v>
      </c>
      <c r="I159">
        <v>1</v>
      </c>
      <c r="J159">
        <v>1</v>
      </c>
    </row>
    <row r="160" spans="1:10" x14ac:dyDescent="0.35">
      <c r="A160" s="12" t="s">
        <v>397</v>
      </c>
      <c r="B160" t="s">
        <v>398</v>
      </c>
      <c r="C160" s="98">
        <v>2.62</v>
      </c>
      <c r="D160" s="99">
        <v>0.8831</v>
      </c>
      <c r="E160" s="99">
        <v>1.4524999999999999</v>
      </c>
      <c r="F160" t="s">
        <v>255</v>
      </c>
      <c r="G160">
        <v>1</v>
      </c>
      <c r="H160">
        <v>1</v>
      </c>
      <c r="I160">
        <v>1</v>
      </c>
      <c r="J160">
        <v>1</v>
      </c>
    </row>
    <row r="161" spans="1:10" x14ac:dyDescent="0.35">
      <c r="A161" s="12" t="s">
        <v>399</v>
      </c>
      <c r="B161" t="s">
        <v>398</v>
      </c>
      <c r="C161" s="98">
        <v>3.78</v>
      </c>
      <c r="D161" s="99">
        <v>1.121</v>
      </c>
      <c r="E161" s="99">
        <v>1.8438000000000001</v>
      </c>
      <c r="F161" t="s">
        <v>255</v>
      </c>
      <c r="G161">
        <v>1</v>
      </c>
      <c r="H161">
        <v>1</v>
      </c>
      <c r="I161">
        <v>1</v>
      </c>
      <c r="J161">
        <v>1</v>
      </c>
    </row>
    <row r="162" spans="1:10" x14ac:dyDescent="0.35">
      <c r="A162" s="12" t="s">
        <v>400</v>
      </c>
      <c r="B162" t="s">
        <v>398</v>
      </c>
      <c r="C162" s="98">
        <v>7.51</v>
      </c>
      <c r="D162" s="99">
        <v>1.7542</v>
      </c>
      <c r="E162" s="99">
        <v>2.8852000000000002</v>
      </c>
      <c r="F162" t="s">
        <v>255</v>
      </c>
      <c r="G162">
        <v>1</v>
      </c>
      <c r="H162">
        <v>1</v>
      </c>
      <c r="I162">
        <v>1</v>
      </c>
      <c r="J162">
        <v>1</v>
      </c>
    </row>
    <row r="163" spans="1:10" x14ac:dyDescent="0.35">
      <c r="A163" s="12" t="s">
        <v>401</v>
      </c>
      <c r="B163" t="s">
        <v>398</v>
      </c>
      <c r="C163" s="98">
        <v>16.670000000000002</v>
      </c>
      <c r="D163" s="99">
        <v>3.3835999999999999</v>
      </c>
      <c r="E163" s="99">
        <v>5.5651000000000002</v>
      </c>
      <c r="F163" t="s">
        <v>255</v>
      </c>
      <c r="G163">
        <v>1</v>
      </c>
      <c r="H163">
        <v>1</v>
      </c>
      <c r="I163">
        <v>1</v>
      </c>
      <c r="J163">
        <v>1</v>
      </c>
    </row>
    <row r="164" spans="1:10" x14ac:dyDescent="0.35">
      <c r="A164" s="12" t="s">
        <v>402</v>
      </c>
      <c r="B164" t="s">
        <v>403</v>
      </c>
      <c r="C164" s="98">
        <v>2.63</v>
      </c>
      <c r="D164" s="99">
        <v>0.52739999999999998</v>
      </c>
      <c r="E164" s="99">
        <v>0.86739999999999995</v>
      </c>
      <c r="F164" t="s">
        <v>255</v>
      </c>
      <c r="G164">
        <v>1</v>
      </c>
      <c r="H164">
        <v>1</v>
      </c>
      <c r="I164">
        <v>1</v>
      </c>
      <c r="J164">
        <v>1</v>
      </c>
    </row>
    <row r="165" spans="1:10" x14ac:dyDescent="0.35">
      <c r="A165" s="12" t="s">
        <v>404</v>
      </c>
      <c r="B165" t="s">
        <v>403</v>
      </c>
      <c r="C165" s="98">
        <v>3.36</v>
      </c>
      <c r="D165" s="99">
        <v>0.64810000000000001</v>
      </c>
      <c r="E165" s="99">
        <v>1.0660000000000001</v>
      </c>
      <c r="F165" t="s">
        <v>255</v>
      </c>
      <c r="G165">
        <v>1</v>
      </c>
      <c r="H165">
        <v>1</v>
      </c>
      <c r="I165">
        <v>1</v>
      </c>
      <c r="J165">
        <v>1</v>
      </c>
    </row>
    <row r="166" spans="1:10" x14ac:dyDescent="0.35">
      <c r="A166" s="12" t="s">
        <v>405</v>
      </c>
      <c r="B166" t="s">
        <v>403</v>
      </c>
      <c r="C166" s="98">
        <v>5.51</v>
      </c>
      <c r="D166" s="99">
        <v>0.94320000000000004</v>
      </c>
      <c r="E166" s="99">
        <v>1.5512999999999999</v>
      </c>
      <c r="F166" t="s">
        <v>255</v>
      </c>
      <c r="G166">
        <v>1</v>
      </c>
      <c r="H166">
        <v>1</v>
      </c>
      <c r="I166">
        <v>1</v>
      </c>
      <c r="J166">
        <v>1</v>
      </c>
    </row>
    <row r="167" spans="1:10" x14ac:dyDescent="0.35">
      <c r="A167" s="12" t="s">
        <v>406</v>
      </c>
      <c r="B167" t="s">
        <v>403</v>
      </c>
      <c r="C167" s="98">
        <v>12.03</v>
      </c>
      <c r="D167" s="99">
        <v>1.8634999999999999</v>
      </c>
      <c r="E167" s="99">
        <v>3.0649999999999999</v>
      </c>
      <c r="F167" t="s">
        <v>255</v>
      </c>
      <c r="G167">
        <v>1</v>
      </c>
      <c r="H167">
        <v>1</v>
      </c>
      <c r="I167">
        <v>1</v>
      </c>
      <c r="J167">
        <v>1</v>
      </c>
    </row>
    <row r="168" spans="1:10" x14ac:dyDescent="0.35">
      <c r="A168" s="12" t="s">
        <v>407</v>
      </c>
      <c r="B168" t="s">
        <v>2597</v>
      </c>
      <c r="C168" s="98">
        <v>2.36</v>
      </c>
      <c r="D168" s="99">
        <v>1.5192000000000001</v>
      </c>
      <c r="E168" s="99">
        <v>2.4986999999999999</v>
      </c>
      <c r="F168" t="s">
        <v>255</v>
      </c>
      <c r="G168">
        <v>1</v>
      </c>
      <c r="H168">
        <v>1</v>
      </c>
      <c r="I168">
        <v>1</v>
      </c>
      <c r="J168">
        <v>1</v>
      </c>
    </row>
    <row r="169" spans="1:10" x14ac:dyDescent="0.35">
      <c r="A169" s="12" t="s">
        <v>408</v>
      </c>
      <c r="B169" t="s">
        <v>2597</v>
      </c>
      <c r="C169" s="98">
        <v>4.41</v>
      </c>
      <c r="D169" s="99">
        <v>2.0333999999999999</v>
      </c>
      <c r="E169" s="99">
        <v>3.3443999999999998</v>
      </c>
      <c r="F169" t="s">
        <v>255</v>
      </c>
      <c r="G169">
        <v>1</v>
      </c>
      <c r="H169">
        <v>1</v>
      </c>
      <c r="I169">
        <v>1</v>
      </c>
      <c r="J169">
        <v>1</v>
      </c>
    </row>
    <row r="170" spans="1:10" x14ac:dyDescent="0.35">
      <c r="A170" s="12" t="s">
        <v>409</v>
      </c>
      <c r="B170" t="s">
        <v>2597</v>
      </c>
      <c r="C170" s="98">
        <v>9.4</v>
      </c>
      <c r="D170" s="99">
        <v>3.7145000000000001</v>
      </c>
      <c r="E170" s="99">
        <v>6.1093999999999999</v>
      </c>
      <c r="F170" t="s">
        <v>255</v>
      </c>
      <c r="G170">
        <v>1</v>
      </c>
      <c r="H170">
        <v>1</v>
      </c>
      <c r="I170">
        <v>1</v>
      </c>
      <c r="J170">
        <v>1</v>
      </c>
    </row>
    <row r="171" spans="1:10" x14ac:dyDescent="0.35">
      <c r="A171" s="12" t="s">
        <v>410</v>
      </c>
      <c r="B171" t="s">
        <v>2597</v>
      </c>
      <c r="C171" s="98">
        <v>16.02</v>
      </c>
      <c r="D171" s="99">
        <v>5.3486000000000002</v>
      </c>
      <c r="E171" s="99">
        <v>8.7971000000000004</v>
      </c>
      <c r="F171" t="s">
        <v>255</v>
      </c>
      <c r="G171">
        <v>1</v>
      </c>
      <c r="H171">
        <v>1</v>
      </c>
      <c r="I171">
        <v>1</v>
      </c>
      <c r="J171">
        <v>1</v>
      </c>
    </row>
    <row r="172" spans="1:10" x14ac:dyDescent="0.35">
      <c r="A172" s="12" t="s">
        <v>411</v>
      </c>
      <c r="B172" t="s">
        <v>2598</v>
      </c>
      <c r="C172" s="98">
        <v>3.19</v>
      </c>
      <c r="D172" s="99">
        <v>1.4370000000000001</v>
      </c>
      <c r="E172" s="99">
        <v>2.3635000000000002</v>
      </c>
      <c r="F172" t="s">
        <v>255</v>
      </c>
      <c r="G172">
        <v>1</v>
      </c>
      <c r="H172">
        <v>1</v>
      </c>
      <c r="I172">
        <v>1</v>
      </c>
      <c r="J172">
        <v>1</v>
      </c>
    </row>
    <row r="173" spans="1:10" x14ac:dyDescent="0.35">
      <c r="A173" s="12" t="s">
        <v>412</v>
      </c>
      <c r="B173" t="s">
        <v>2598</v>
      </c>
      <c r="C173" s="98">
        <v>5.74</v>
      </c>
      <c r="D173" s="99">
        <v>2.1570999999999998</v>
      </c>
      <c r="E173" s="99">
        <v>3.5478999999999998</v>
      </c>
      <c r="F173" t="s">
        <v>255</v>
      </c>
      <c r="G173">
        <v>1</v>
      </c>
      <c r="H173">
        <v>1</v>
      </c>
      <c r="I173">
        <v>1</v>
      </c>
      <c r="J173">
        <v>1</v>
      </c>
    </row>
    <row r="174" spans="1:10" x14ac:dyDescent="0.35">
      <c r="A174" s="12" t="s">
        <v>413</v>
      </c>
      <c r="B174" t="s">
        <v>2598</v>
      </c>
      <c r="C174" s="98">
        <v>11.61</v>
      </c>
      <c r="D174" s="99">
        <v>3.8403</v>
      </c>
      <c r="E174" s="99">
        <v>6.3163</v>
      </c>
      <c r="F174" t="s">
        <v>255</v>
      </c>
      <c r="G174">
        <v>1</v>
      </c>
      <c r="H174">
        <v>1</v>
      </c>
      <c r="I174">
        <v>1</v>
      </c>
      <c r="J174">
        <v>1</v>
      </c>
    </row>
    <row r="175" spans="1:10" x14ac:dyDescent="0.35">
      <c r="A175" s="12" t="s">
        <v>414</v>
      </c>
      <c r="B175" t="s">
        <v>2598</v>
      </c>
      <c r="C175" s="98">
        <v>20.74</v>
      </c>
      <c r="D175" s="99">
        <v>6.0167000000000002</v>
      </c>
      <c r="E175" s="99">
        <v>9.8958999999999993</v>
      </c>
      <c r="F175" t="s">
        <v>255</v>
      </c>
      <c r="G175">
        <v>1</v>
      </c>
      <c r="H175">
        <v>1</v>
      </c>
      <c r="I175">
        <v>1</v>
      </c>
      <c r="J175">
        <v>1</v>
      </c>
    </row>
    <row r="176" spans="1:10" x14ac:dyDescent="0.35">
      <c r="A176" s="12" t="s">
        <v>415</v>
      </c>
      <c r="B176" t="s">
        <v>2599</v>
      </c>
      <c r="C176" s="98">
        <v>1.98</v>
      </c>
      <c r="D176" s="99">
        <v>1.2261</v>
      </c>
      <c r="E176" s="99">
        <v>2.0165999999999999</v>
      </c>
      <c r="F176" t="s">
        <v>255</v>
      </c>
      <c r="G176">
        <v>1</v>
      </c>
      <c r="H176">
        <v>1</v>
      </c>
      <c r="I176">
        <v>1</v>
      </c>
      <c r="J176">
        <v>1</v>
      </c>
    </row>
    <row r="177" spans="1:10" x14ac:dyDescent="0.35">
      <c r="A177" s="12" t="s">
        <v>416</v>
      </c>
      <c r="B177" t="s">
        <v>2599</v>
      </c>
      <c r="C177" s="98">
        <v>3.09</v>
      </c>
      <c r="D177" s="99">
        <v>1.5786</v>
      </c>
      <c r="E177" s="99">
        <v>2.5964</v>
      </c>
      <c r="F177" t="s">
        <v>255</v>
      </c>
      <c r="G177">
        <v>1</v>
      </c>
      <c r="H177">
        <v>1</v>
      </c>
      <c r="I177">
        <v>1</v>
      </c>
      <c r="J177">
        <v>1</v>
      </c>
    </row>
    <row r="178" spans="1:10" x14ac:dyDescent="0.35">
      <c r="A178" s="12" t="s">
        <v>417</v>
      </c>
      <c r="B178" t="s">
        <v>2599</v>
      </c>
      <c r="C178" s="98">
        <v>7.07</v>
      </c>
      <c r="D178" s="99">
        <v>2.4748000000000001</v>
      </c>
      <c r="E178" s="99">
        <v>4.0704000000000002</v>
      </c>
      <c r="F178" t="s">
        <v>255</v>
      </c>
      <c r="G178">
        <v>1</v>
      </c>
      <c r="H178">
        <v>1</v>
      </c>
      <c r="I178">
        <v>1</v>
      </c>
      <c r="J178">
        <v>1</v>
      </c>
    </row>
    <row r="179" spans="1:10" x14ac:dyDescent="0.35">
      <c r="A179" s="12" t="s">
        <v>418</v>
      </c>
      <c r="B179" t="s">
        <v>2599</v>
      </c>
      <c r="C179" s="98">
        <v>15.79</v>
      </c>
      <c r="D179" s="99">
        <v>4.7598000000000003</v>
      </c>
      <c r="E179" s="99">
        <v>7.8285999999999998</v>
      </c>
      <c r="F179" t="s">
        <v>255</v>
      </c>
      <c r="G179">
        <v>1</v>
      </c>
      <c r="H179">
        <v>1</v>
      </c>
      <c r="I179">
        <v>1</v>
      </c>
      <c r="J179">
        <v>1</v>
      </c>
    </row>
    <row r="180" spans="1:10" x14ac:dyDescent="0.35">
      <c r="A180" s="12" t="s">
        <v>419</v>
      </c>
      <c r="B180" t="s">
        <v>2600</v>
      </c>
      <c r="C180" s="98">
        <v>1.5</v>
      </c>
      <c r="D180" s="99">
        <v>0.78349999999999997</v>
      </c>
      <c r="E180" s="99">
        <v>1.2887</v>
      </c>
      <c r="F180" t="s">
        <v>255</v>
      </c>
      <c r="G180">
        <v>1</v>
      </c>
      <c r="H180">
        <v>1</v>
      </c>
      <c r="I180">
        <v>1</v>
      </c>
      <c r="J180">
        <v>1</v>
      </c>
    </row>
    <row r="181" spans="1:10" x14ac:dyDescent="0.35">
      <c r="A181" s="12" t="s">
        <v>420</v>
      </c>
      <c r="B181" t="s">
        <v>2600</v>
      </c>
      <c r="C181" s="98">
        <v>1.75</v>
      </c>
      <c r="D181" s="99">
        <v>0.90500000000000003</v>
      </c>
      <c r="E181" s="99">
        <v>1.4884999999999999</v>
      </c>
      <c r="F181" t="s">
        <v>255</v>
      </c>
      <c r="G181">
        <v>1</v>
      </c>
      <c r="H181">
        <v>1</v>
      </c>
      <c r="I181">
        <v>1</v>
      </c>
      <c r="J181">
        <v>1</v>
      </c>
    </row>
    <row r="182" spans="1:10" x14ac:dyDescent="0.35">
      <c r="A182" s="12" t="s">
        <v>421</v>
      </c>
      <c r="B182" t="s">
        <v>2600</v>
      </c>
      <c r="C182" s="98">
        <v>4.29</v>
      </c>
      <c r="D182" s="99">
        <v>1.4624999999999999</v>
      </c>
      <c r="E182" s="99">
        <v>2.4054000000000002</v>
      </c>
      <c r="F182" t="s">
        <v>255</v>
      </c>
      <c r="G182">
        <v>1</v>
      </c>
      <c r="H182">
        <v>1</v>
      </c>
      <c r="I182">
        <v>1</v>
      </c>
      <c r="J182">
        <v>1</v>
      </c>
    </row>
    <row r="183" spans="1:10" x14ac:dyDescent="0.35">
      <c r="A183" s="12" t="s">
        <v>422</v>
      </c>
      <c r="B183" t="s">
        <v>2600</v>
      </c>
      <c r="C183" s="98">
        <v>4.29</v>
      </c>
      <c r="D183" s="99">
        <v>2.0878999999999999</v>
      </c>
      <c r="E183" s="99">
        <v>3.4340999999999999</v>
      </c>
      <c r="F183" t="s">
        <v>255</v>
      </c>
      <c r="G183">
        <v>1</v>
      </c>
      <c r="H183">
        <v>1</v>
      </c>
      <c r="I183">
        <v>1</v>
      </c>
      <c r="J183">
        <v>1</v>
      </c>
    </row>
    <row r="184" spans="1:10" x14ac:dyDescent="0.35">
      <c r="A184" s="12" t="s">
        <v>423</v>
      </c>
      <c r="B184" t="s">
        <v>2601</v>
      </c>
      <c r="C184" s="98">
        <v>1.5</v>
      </c>
      <c r="D184" s="99">
        <v>0.50860000000000005</v>
      </c>
      <c r="E184" s="99">
        <v>0.83650000000000002</v>
      </c>
      <c r="F184" t="s">
        <v>255</v>
      </c>
      <c r="G184">
        <v>1</v>
      </c>
      <c r="H184">
        <v>1</v>
      </c>
      <c r="I184">
        <v>1</v>
      </c>
      <c r="J184">
        <v>1</v>
      </c>
    </row>
    <row r="185" spans="1:10" x14ac:dyDescent="0.35">
      <c r="A185" s="12" t="s">
        <v>424</v>
      </c>
      <c r="B185" t="s">
        <v>2601</v>
      </c>
      <c r="C185" s="98">
        <v>2.54</v>
      </c>
      <c r="D185" s="99">
        <v>0.73699999999999999</v>
      </c>
      <c r="E185" s="99">
        <v>1.2121999999999999</v>
      </c>
      <c r="F185" t="s">
        <v>255</v>
      </c>
      <c r="G185">
        <v>1</v>
      </c>
      <c r="H185">
        <v>1</v>
      </c>
      <c r="I185">
        <v>1</v>
      </c>
      <c r="J185">
        <v>1</v>
      </c>
    </row>
    <row r="186" spans="1:10" x14ac:dyDescent="0.35">
      <c r="A186" s="12" t="s">
        <v>425</v>
      </c>
      <c r="B186" t="s">
        <v>2601</v>
      </c>
      <c r="C186" s="98">
        <v>4.47</v>
      </c>
      <c r="D186" s="99">
        <v>1.1335</v>
      </c>
      <c r="E186" s="99">
        <v>1.8643000000000001</v>
      </c>
      <c r="F186" t="s">
        <v>255</v>
      </c>
      <c r="G186">
        <v>1</v>
      </c>
      <c r="H186">
        <v>1</v>
      </c>
      <c r="I186">
        <v>1</v>
      </c>
      <c r="J186">
        <v>1</v>
      </c>
    </row>
    <row r="187" spans="1:10" x14ac:dyDescent="0.35">
      <c r="A187" s="12" t="s">
        <v>426</v>
      </c>
      <c r="B187" t="s">
        <v>2601</v>
      </c>
      <c r="C187" s="98">
        <v>11.24</v>
      </c>
      <c r="D187" s="99">
        <v>2.6036000000000001</v>
      </c>
      <c r="E187" s="99">
        <v>4.2821999999999996</v>
      </c>
      <c r="F187" t="s">
        <v>255</v>
      </c>
      <c r="G187">
        <v>1</v>
      </c>
      <c r="H187">
        <v>1</v>
      </c>
      <c r="I187">
        <v>1</v>
      </c>
      <c r="J187">
        <v>1</v>
      </c>
    </row>
    <row r="188" spans="1:10" x14ac:dyDescent="0.35">
      <c r="A188" s="12" t="s">
        <v>427</v>
      </c>
      <c r="B188" t="s">
        <v>2602</v>
      </c>
      <c r="C188" s="98">
        <v>2.66</v>
      </c>
      <c r="D188" s="99">
        <v>0.81330000000000002</v>
      </c>
      <c r="E188" s="99">
        <v>1.3376999999999999</v>
      </c>
      <c r="F188" t="s">
        <v>255</v>
      </c>
      <c r="G188">
        <v>1</v>
      </c>
      <c r="H188">
        <v>1</v>
      </c>
      <c r="I188">
        <v>1</v>
      </c>
      <c r="J188">
        <v>1</v>
      </c>
    </row>
    <row r="189" spans="1:10" x14ac:dyDescent="0.35">
      <c r="A189" s="12" t="s">
        <v>428</v>
      </c>
      <c r="B189" t="s">
        <v>2602</v>
      </c>
      <c r="C189" s="98">
        <v>4.2300000000000004</v>
      </c>
      <c r="D189" s="99">
        <v>1.1261000000000001</v>
      </c>
      <c r="E189" s="99">
        <v>1.8521000000000001</v>
      </c>
      <c r="F189" t="s">
        <v>255</v>
      </c>
      <c r="G189">
        <v>1</v>
      </c>
      <c r="H189">
        <v>1</v>
      </c>
      <c r="I189">
        <v>1</v>
      </c>
      <c r="J189">
        <v>1</v>
      </c>
    </row>
    <row r="190" spans="1:10" x14ac:dyDescent="0.35">
      <c r="A190" s="12" t="s">
        <v>429</v>
      </c>
      <c r="B190" t="s">
        <v>2602</v>
      </c>
      <c r="C190" s="98">
        <v>8.17</v>
      </c>
      <c r="D190" s="99">
        <v>1.8936999999999999</v>
      </c>
      <c r="E190" s="99">
        <v>3.1145999999999998</v>
      </c>
      <c r="F190" t="s">
        <v>255</v>
      </c>
      <c r="G190">
        <v>1</v>
      </c>
      <c r="H190">
        <v>1</v>
      </c>
      <c r="I190">
        <v>1</v>
      </c>
      <c r="J190">
        <v>1</v>
      </c>
    </row>
    <row r="191" spans="1:10" x14ac:dyDescent="0.35">
      <c r="A191" s="12" t="s">
        <v>430</v>
      </c>
      <c r="B191" t="s">
        <v>2602</v>
      </c>
      <c r="C191" s="98">
        <v>15.31</v>
      </c>
      <c r="D191" s="99">
        <v>3.2307000000000001</v>
      </c>
      <c r="E191" s="99">
        <v>5.3136999999999999</v>
      </c>
      <c r="F191" t="s">
        <v>255</v>
      </c>
      <c r="G191">
        <v>1</v>
      </c>
      <c r="H191">
        <v>1</v>
      </c>
      <c r="I191">
        <v>1</v>
      </c>
      <c r="J191">
        <v>1</v>
      </c>
    </row>
    <row r="192" spans="1:10" x14ac:dyDescent="0.35">
      <c r="A192" s="12" t="s">
        <v>431</v>
      </c>
      <c r="B192" t="s">
        <v>2603</v>
      </c>
      <c r="C192" s="98">
        <v>2.59</v>
      </c>
      <c r="D192" s="99">
        <v>0.68710000000000004</v>
      </c>
      <c r="E192" s="99">
        <v>1.1301000000000001</v>
      </c>
      <c r="F192" t="s">
        <v>255</v>
      </c>
      <c r="G192">
        <v>1</v>
      </c>
      <c r="H192">
        <v>1</v>
      </c>
      <c r="I192">
        <v>1</v>
      </c>
      <c r="J192">
        <v>1</v>
      </c>
    </row>
    <row r="193" spans="1:10" x14ac:dyDescent="0.35">
      <c r="A193" s="12" t="s">
        <v>432</v>
      </c>
      <c r="B193" t="s">
        <v>2603</v>
      </c>
      <c r="C193" s="98">
        <v>4.54</v>
      </c>
      <c r="D193" s="99">
        <v>0.78590000000000004</v>
      </c>
      <c r="E193" s="99">
        <v>1.2926</v>
      </c>
      <c r="F193" t="s">
        <v>255</v>
      </c>
      <c r="G193">
        <v>1</v>
      </c>
      <c r="H193">
        <v>1</v>
      </c>
      <c r="I193">
        <v>1</v>
      </c>
      <c r="J193">
        <v>1</v>
      </c>
    </row>
    <row r="194" spans="1:10" x14ac:dyDescent="0.35">
      <c r="A194" s="12" t="s">
        <v>433</v>
      </c>
      <c r="B194" t="s">
        <v>2603</v>
      </c>
      <c r="C194" s="98">
        <v>7.77</v>
      </c>
      <c r="D194" s="99">
        <v>1.1385000000000001</v>
      </c>
      <c r="E194" s="99">
        <v>1.8725000000000001</v>
      </c>
      <c r="F194" t="s">
        <v>255</v>
      </c>
      <c r="G194">
        <v>1</v>
      </c>
      <c r="H194">
        <v>1</v>
      </c>
      <c r="I194">
        <v>1</v>
      </c>
      <c r="J194">
        <v>1</v>
      </c>
    </row>
    <row r="195" spans="1:10" x14ac:dyDescent="0.35">
      <c r="A195" s="12" t="s">
        <v>434</v>
      </c>
      <c r="B195" t="s">
        <v>2603</v>
      </c>
      <c r="C195" s="98">
        <v>11.12</v>
      </c>
      <c r="D195" s="99">
        <v>1.8539000000000001</v>
      </c>
      <c r="E195" s="99">
        <v>3.0491999999999999</v>
      </c>
      <c r="F195" t="s">
        <v>255</v>
      </c>
      <c r="G195">
        <v>1</v>
      </c>
      <c r="H195">
        <v>1</v>
      </c>
      <c r="I195">
        <v>1</v>
      </c>
      <c r="J195">
        <v>1</v>
      </c>
    </row>
    <row r="196" spans="1:10" x14ac:dyDescent="0.35">
      <c r="A196" s="12" t="s">
        <v>435</v>
      </c>
      <c r="B196" t="s">
        <v>2604</v>
      </c>
      <c r="C196" s="98">
        <v>2.0499999999999998</v>
      </c>
      <c r="D196" s="99">
        <v>0.53349999999999997</v>
      </c>
      <c r="E196" s="99">
        <v>0.87749999999999995</v>
      </c>
      <c r="F196" t="s">
        <v>255</v>
      </c>
      <c r="G196">
        <v>1</v>
      </c>
      <c r="H196">
        <v>1</v>
      </c>
      <c r="I196">
        <v>1</v>
      </c>
      <c r="J196">
        <v>1</v>
      </c>
    </row>
    <row r="197" spans="1:10" x14ac:dyDescent="0.35">
      <c r="A197" s="12" t="s">
        <v>436</v>
      </c>
      <c r="B197" t="s">
        <v>2604</v>
      </c>
      <c r="C197" s="98">
        <v>2.64</v>
      </c>
      <c r="D197" s="99">
        <v>0.6129</v>
      </c>
      <c r="E197" s="99">
        <v>1.0081</v>
      </c>
      <c r="F197" t="s">
        <v>255</v>
      </c>
      <c r="G197">
        <v>1</v>
      </c>
      <c r="H197">
        <v>1</v>
      </c>
      <c r="I197">
        <v>1</v>
      </c>
      <c r="J197">
        <v>1</v>
      </c>
    </row>
    <row r="198" spans="1:10" x14ac:dyDescent="0.35">
      <c r="A198" s="12" t="s">
        <v>437</v>
      </c>
      <c r="B198" t="s">
        <v>2604</v>
      </c>
      <c r="C198" s="98">
        <v>3.49</v>
      </c>
      <c r="D198" s="99">
        <v>0.74</v>
      </c>
      <c r="E198" s="99">
        <v>1.2171000000000001</v>
      </c>
      <c r="F198" t="s">
        <v>255</v>
      </c>
      <c r="G198">
        <v>1</v>
      </c>
      <c r="H198">
        <v>1</v>
      </c>
      <c r="I198">
        <v>1</v>
      </c>
      <c r="J198">
        <v>1</v>
      </c>
    </row>
    <row r="199" spans="1:10" x14ac:dyDescent="0.35">
      <c r="A199" s="12" t="s">
        <v>438</v>
      </c>
      <c r="B199" t="s">
        <v>2604</v>
      </c>
      <c r="C199" s="98">
        <v>6.88</v>
      </c>
      <c r="D199" s="99">
        <v>1.2974000000000001</v>
      </c>
      <c r="E199" s="99">
        <v>2.1339000000000001</v>
      </c>
      <c r="F199" t="s">
        <v>255</v>
      </c>
      <c r="G199">
        <v>1</v>
      </c>
      <c r="H199">
        <v>1</v>
      </c>
      <c r="I199">
        <v>1</v>
      </c>
      <c r="J199">
        <v>1</v>
      </c>
    </row>
    <row r="200" spans="1:10" x14ac:dyDescent="0.35">
      <c r="A200" s="12" t="s">
        <v>439</v>
      </c>
      <c r="B200" t="s">
        <v>440</v>
      </c>
      <c r="C200" s="98">
        <v>1.98</v>
      </c>
      <c r="D200" s="99">
        <v>0.32079999999999997</v>
      </c>
      <c r="E200" s="99">
        <v>0.52759999999999996</v>
      </c>
      <c r="F200" t="s">
        <v>255</v>
      </c>
      <c r="G200">
        <v>1</v>
      </c>
      <c r="H200">
        <v>1</v>
      </c>
      <c r="I200">
        <v>1</v>
      </c>
      <c r="J200">
        <v>1</v>
      </c>
    </row>
    <row r="201" spans="1:10" x14ac:dyDescent="0.35">
      <c r="A201" s="12" t="s">
        <v>441</v>
      </c>
      <c r="B201" t="s">
        <v>440</v>
      </c>
      <c r="C201" s="98">
        <v>2.84</v>
      </c>
      <c r="D201" s="99">
        <v>0.47339999999999999</v>
      </c>
      <c r="E201" s="99">
        <v>0.77859999999999996</v>
      </c>
      <c r="F201" t="s">
        <v>255</v>
      </c>
      <c r="G201">
        <v>1</v>
      </c>
      <c r="H201">
        <v>1</v>
      </c>
      <c r="I201">
        <v>1</v>
      </c>
      <c r="J201">
        <v>1</v>
      </c>
    </row>
    <row r="202" spans="1:10" x14ac:dyDescent="0.35">
      <c r="A202" s="12" t="s">
        <v>442</v>
      </c>
      <c r="B202" t="s">
        <v>440</v>
      </c>
      <c r="C202" s="98">
        <v>4.09</v>
      </c>
      <c r="D202" s="99">
        <v>0.68979999999999997</v>
      </c>
      <c r="E202" s="99">
        <v>1.1345000000000001</v>
      </c>
      <c r="F202" t="s">
        <v>255</v>
      </c>
      <c r="G202">
        <v>1</v>
      </c>
      <c r="H202">
        <v>1</v>
      </c>
      <c r="I202">
        <v>1</v>
      </c>
      <c r="J202">
        <v>1</v>
      </c>
    </row>
    <row r="203" spans="1:10" x14ac:dyDescent="0.35">
      <c r="A203" s="12" t="s">
        <v>443</v>
      </c>
      <c r="B203" t="s">
        <v>440</v>
      </c>
      <c r="C203" s="98">
        <v>6.56</v>
      </c>
      <c r="D203" s="99">
        <v>1.1281000000000001</v>
      </c>
      <c r="E203" s="99">
        <v>1.8553999999999999</v>
      </c>
      <c r="F203" t="s">
        <v>255</v>
      </c>
      <c r="G203">
        <v>1</v>
      </c>
      <c r="H203">
        <v>1</v>
      </c>
      <c r="I203">
        <v>1</v>
      </c>
      <c r="J203">
        <v>1</v>
      </c>
    </row>
    <row r="204" spans="1:10" x14ac:dyDescent="0.35">
      <c r="A204" s="12" t="s">
        <v>444</v>
      </c>
      <c r="B204" t="s">
        <v>445</v>
      </c>
      <c r="C204" s="98">
        <v>2.2200000000000002</v>
      </c>
      <c r="D204" s="99">
        <v>0.37959999999999999</v>
      </c>
      <c r="E204" s="99">
        <v>0.62429999999999997</v>
      </c>
      <c r="F204" t="s">
        <v>255</v>
      </c>
      <c r="G204">
        <v>1</v>
      </c>
      <c r="H204">
        <v>1</v>
      </c>
      <c r="I204">
        <v>1</v>
      </c>
      <c r="J204">
        <v>1</v>
      </c>
    </row>
    <row r="205" spans="1:10" x14ac:dyDescent="0.35">
      <c r="A205" s="12" t="s">
        <v>446</v>
      </c>
      <c r="B205" t="s">
        <v>445</v>
      </c>
      <c r="C205" s="98">
        <v>2.88</v>
      </c>
      <c r="D205" s="99">
        <v>0.52390000000000003</v>
      </c>
      <c r="E205" s="99">
        <v>0.86170000000000002</v>
      </c>
      <c r="F205" t="s">
        <v>255</v>
      </c>
      <c r="G205">
        <v>1</v>
      </c>
      <c r="H205">
        <v>1</v>
      </c>
      <c r="I205">
        <v>1</v>
      </c>
      <c r="J205">
        <v>1</v>
      </c>
    </row>
    <row r="206" spans="1:10" x14ac:dyDescent="0.35">
      <c r="A206" s="12" t="s">
        <v>447</v>
      </c>
      <c r="B206" t="s">
        <v>445</v>
      </c>
      <c r="C206" s="98">
        <v>4.6900000000000004</v>
      </c>
      <c r="D206" s="99">
        <v>0.84140000000000004</v>
      </c>
      <c r="E206" s="99">
        <v>1.3838999999999999</v>
      </c>
      <c r="F206" t="s">
        <v>255</v>
      </c>
      <c r="G206">
        <v>1</v>
      </c>
      <c r="H206">
        <v>1</v>
      </c>
      <c r="I206">
        <v>1</v>
      </c>
      <c r="J206">
        <v>1</v>
      </c>
    </row>
    <row r="207" spans="1:10" x14ac:dyDescent="0.35">
      <c r="A207" s="12" t="s">
        <v>448</v>
      </c>
      <c r="B207" t="s">
        <v>445</v>
      </c>
      <c r="C207" s="98">
        <v>7.31</v>
      </c>
      <c r="D207" s="99">
        <v>1.4726999999999999</v>
      </c>
      <c r="E207" s="99">
        <v>2.4222000000000001</v>
      </c>
      <c r="F207" t="s">
        <v>255</v>
      </c>
      <c r="G207">
        <v>1</v>
      </c>
      <c r="H207">
        <v>1</v>
      </c>
      <c r="I207">
        <v>1</v>
      </c>
      <c r="J207">
        <v>1</v>
      </c>
    </row>
    <row r="208" spans="1:10" x14ac:dyDescent="0.35">
      <c r="A208" s="12" t="s">
        <v>449</v>
      </c>
      <c r="B208" t="s">
        <v>2605</v>
      </c>
      <c r="C208" s="98">
        <v>2.36</v>
      </c>
      <c r="D208" s="99">
        <v>0.44169999999999998</v>
      </c>
      <c r="E208" s="99">
        <v>0.72650000000000003</v>
      </c>
      <c r="F208" t="s">
        <v>255</v>
      </c>
      <c r="G208">
        <v>1</v>
      </c>
      <c r="H208">
        <v>1</v>
      </c>
      <c r="I208">
        <v>1</v>
      </c>
      <c r="J208">
        <v>1</v>
      </c>
    </row>
    <row r="209" spans="1:10" x14ac:dyDescent="0.35">
      <c r="A209" s="12" t="s">
        <v>450</v>
      </c>
      <c r="B209" t="s">
        <v>2605</v>
      </c>
      <c r="C209" s="98">
        <v>3.15</v>
      </c>
      <c r="D209" s="99">
        <v>0.61040000000000005</v>
      </c>
      <c r="E209" s="99">
        <v>1.0039</v>
      </c>
      <c r="F209" t="s">
        <v>255</v>
      </c>
      <c r="G209">
        <v>1</v>
      </c>
      <c r="H209">
        <v>1</v>
      </c>
      <c r="I209">
        <v>1</v>
      </c>
      <c r="J209">
        <v>1</v>
      </c>
    </row>
    <row r="210" spans="1:10" x14ac:dyDescent="0.35">
      <c r="A210" s="12" t="s">
        <v>451</v>
      </c>
      <c r="B210" t="s">
        <v>2605</v>
      </c>
      <c r="C210" s="98">
        <v>5.28</v>
      </c>
      <c r="D210" s="99">
        <v>0.92369999999999997</v>
      </c>
      <c r="E210" s="99">
        <v>1.5192000000000001</v>
      </c>
      <c r="F210" t="s">
        <v>255</v>
      </c>
      <c r="G210">
        <v>1</v>
      </c>
      <c r="H210">
        <v>1</v>
      </c>
      <c r="I210">
        <v>1</v>
      </c>
      <c r="J210">
        <v>1</v>
      </c>
    </row>
    <row r="211" spans="1:10" x14ac:dyDescent="0.35">
      <c r="A211" s="12" t="s">
        <v>452</v>
      </c>
      <c r="B211" t="s">
        <v>2605</v>
      </c>
      <c r="C211" s="98">
        <v>8.33</v>
      </c>
      <c r="D211" s="99">
        <v>1.6896</v>
      </c>
      <c r="E211" s="99">
        <v>2.7789999999999999</v>
      </c>
      <c r="F211" t="s">
        <v>255</v>
      </c>
      <c r="G211">
        <v>1</v>
      </c>
      <c r="H211">
        <v>1</v>
      </c>
      <c r="I211">
        <v>1</v>
      </c>
      <c r="J211">
        <v>1</v>
      </c>
    </row>
    <row r="212" spans="1:10" x14ac:dyDescent="0.35">
      <c r="A212" s="12" t="s">
        <v>453</v>
      </c>
      <c r="B212" t="s">
        <v>2606</v>
      </c>
      <c r="C212" s="98">
        <v>3.58</v>
      </c>
      <c r="D212" s="99">
        <v>1.7948999999999999</v>
      </c>
      <c r="E212" s="99">
        <v>2.9521000000000002</v>
      </c>
      <c r="F212" t="s">
        <v>255</v>
      </c>
      <c r="G212">
        <v>1</v>
      </c>
      <c r="H212">
        <v>1</v>
      </c>
      <c r="I212">
        <v>1</v>
      </c>
      <c r="J212">
        <v>1</v>
      </c>
    </row>
    <row r="213" spans="1:10" x14ac:dyDescent="0.35">
      <c r="A213" s="12" t="s">
        <v>454</v>
      </c>
      <c r="B213" t="s">
        <v>2606</v>
      </c>
      <c r="C213" s="98">
        <v>5.5</v>
      </c>
      <c r="D213" s="99">
        <v>2.2038000000000002</v>
      </c>
      <c r="E213" s="99">
        <v>3.6246999999999998</v>
      </c>
      <c r="F213" t="s">
        <v>255</v>
      </c>
      <c r="G213">
        <v>1</v>
      </c>
      <c r="H213">
        <v>1</v>
      </c>
      <c r="I213">
        <v>1</v>
      </c>
      <c r="J213">
        <v>1</v>
      </c>
    </row>
    <row r="214" spans="1:10" x14ac:dyDescent="0.35">
      <c r="A214" s="12" t="s">
        <v>455</v>
      </c>
      <c r="B214" t="s">
        <v>2606</v>
      </c>
      <c r="C214" s="98">
        <v>9.25</v>
      </c>
      <c r="D214" s="99">
        <v>2.9929999999999999</v>
      </c>
      <c r="E214" s="99">
        <v>4.9226999999999999</v>
      </c>
      <c r="F214" t="s">
        <v>255</v>
      </c>
      <c r="G214">
        <v>1</v>
      </c>
      <c r="H214">
        <v>1</v>
      </c>
      <c r="I214">
        <v>1</v>
      </c>
      <c r="J214">
        <v>1</v>
      </c>
    </row>
    <row r="215" spans="1:10" x14ac:dyDescent="0.35">
      <c r="A215" s="12" t="s">
        <v>456</v>
      </c>
      <c r="B215" t="s">
        <v>2606</v>
      </c>
      <c r="C215" s="98">
        <v>17.3</v>
      </c>
      <c r="D215" s="99">
        <v>5.2207999999999997</v>
      </c>
      <c r="E215" s="99">
        <v>8.5869</v>
      </c>
      <c r="F215" t="s">
        <v>255</v>
      </c>
      <c r="G215">
        <v>1</v>
      </c>
      <c r="H215">
        <v>1</v>
      </c>
      <c r="I215">
        <v>1</v>
      </c>
      <c r="J215">
        <v>1</v>
      </c>
    </row>
    <row r="216" spans="1:10" x14ac:dyDescent="0.35">
      <c r="A216" s="12" t="s">
        <v>457</v>
      </c>
      <c r="B216" t="s">
        <v>2607</v>
      </c>
      <c r="C216" s="98">
        <v>3.23</v>
      </c>
      <c r="D216" s="99">
        <v>1.3071999999999999</v>
      </c>
      <c r="E216" s="99">
        <v>2.15</v>
      </c>
      <c r="F216" t="s">
        <v>255</v>
      </c>
      <c r="G216">
        <v>1</v>
      </c>
      <c r="H216">
        <v>1</v>
      </c>
      <c r="I216">
        <v>1</v>
      </c>
      <c r="J216">
        <v>1</v>
      </c>
    </row>
    <row r="217" spans="1:10" x14ac:dyDescent="0.35">
      <c r="A217" s="12" t="s">
        <v>458</v>
      </c>
      <c r="B217" t="s">
        <v>2607</v>
      </c>
      <c r="C217" s="98">
        <v>5.43</v>
      </c>
      <c r="D217" s="99">
        <v>1.69</v>
      </c>
      <c r="E217" s="99">
        <v>2.7795999999999998</v>
      </c>
      <c r="F217" t="s">
        <v>255</v>
      </c>
      <c r="G217">
        <v>1</v>
      </c>
      <c r="H217">
        <v>1</v>
      </c>
      <c r="I217">
        <v>1</v>
      </c>
      <c r="J217">
        <v>1</v>
      </c>
    </row>
    <row r="218" spans="1:10" x14ac:dyDescent="0.35">
      <c r="A218" s="12" t="s">
        <v>459</v>
      </c>
      <c r="B218" t="s">
        <v>2607</v>
      </c>
      <c r="C218" s="98">
        <v>10.36</v>
      </c>
      <c r="D218" s="99">
        <v>2.5705</v>
      </c>
      <c r="E218" s="99">
        <v>4.2278000000000002</v>
      </c>
      <c r="F218" t="s">
        <v>255</v>
      </c>
      <c r="G218">
        <v>1</v>
      </c>
      <c r="H218">
        <v>1</v>
      </c>
      <c r="I218">
        <v>1</v>
      </c>
      <c r="J218">
        <v>1</v>
      </c>
    </row>
    <row r="219" spans="1:10" x14ac:dyDescent="0.35">
      <c r="A219" s="12" t="s">
        <v>460</v>
      </c>
      <c r="B219" t="s">
        <v>2607</v>
      </c>
      <c r="C219" s="98">
        <v>16.91</v>
      </c>
      <c r="D219" s="99">
        <v>4.2686999999999999</v>
      </c>
      <c r="E219" s="99">
        <v>7.0209000000000001</v>
      </c>
      <c r="F219" t="s">
        <v>255</v>
      </c>
      <c r="G219">
        <v>1</v>
      </c>
      <c r="H219">
        <v>1</v>
      </c>
      <c r="I219">
        <v>1</v>
      </c>
      <c r="J219">
        <v>1</v>
      </c>
    </row>
    <row r="220" spans="1:10" x14ac:dyDescent="0.35">
      <c r="A220" s="12" t="s">
        <v>461</v>
      </c>
      <c r="B220" t="s">
        <v>2608</v>
      </c>
      <c r="C220" s="98">
        <v>12.46</v>
      </c>
      <c r="D220" s="99">
        <v>3.1240000000000001</v>
      </c>
      <c r="E220" s="99">
        <v>5.1382000000000003</v>
      </c>
      <c r="F220" t="s">
        <v>255</v>
      </c>
      <c r="G220">
        <v>1</v>
      </c>
      <c r="H220">
        <v>1</v>
      </c>
      <c r="I220">
        <v>1</v>
      </c>
      <c r="J220">
        <v>1</v>
      </c>
    </row>
    <row r="221" spans="1:10" x14ac:dyDescent="0.35">
      <c r="A221" s="12" t="s">
        <v>462</v>
      </c>
      <c r="B221" t="s">
        <v>2608</v>
      </c>
      <c r="C221" s="98">
        <v>12.96</v>
      </c>
      <c r="D221" s="99">
        <v>3.1246999999999998</v>
      </c>
      <c r="E221" s="99">
        <v>5.1393000000000004</v>
      </c>
      <c r="F221" t="s">
        <v>255</v>
      </c>
      <c r="G221">
        <v>1</v>
      </c>
      <c r="H221">
        <v>1</v>
      </c>
      <c r="I221">
        <v>1</v>
      </c>
      <c r="J221">
        <v>1</v>
      </c>
    </row>
    <row r="222" spans="1:10" x14ac:dyDescent="0.35">
      <c r="A222" s="12" t="s">
        <v>463</v>
      </c>
      <c r="B222" t="s">
        <v>2608</v>
      </c>
      <c r="C222" s="98">
        <v>14.95</v>
      </c>
      <c r="D222" s="99">
        <v>3.8249</v>
      </c>
      <c r="E222" s="99">
        <v>6.2910000000000004</v>
      </c>
      <c r="F222" t="s">
        <v>255</v>
      </c>
      <c r="G222">
        <v>1</v>
      </c>
      <c r="H222">
        <v>1</v>
      </c>
      <c r="I222">
        <v>1</v>
      </c>
      <c r="J222">
        <v>1</v>
      </c>
    </row>
    <row r="223" spans="1:10" x14ac:dyDescent="0.35">
      <c r="A223" s="12" t="s">
        <v>464</v>
      </c>
      <c r="B223" t="s">
        <v>2608</v>
      </c>
      <c r="C223" s="98">
        <v>17.61</v>
      </c>
      <c r="D223" s="99">
        <v>4.9545000000000003</v>
      </c>
      <c r="E223" s="99">
        <v>8.1488999999999994</v>
      </c>
      <c r="F223" t="s">
        <v>255</v>
      </c>
      <c r="G223">
        <v>1</v>
      </c>
      <c r="H223">
        <v>1</v>
      </c>
      <c r="I223">
        <v>1</v>
      </c>
      <c r="J223">
        <v>1</v>
      </c>
    </row>
    <row r="224" spans="1:10" x14ac:dyDescent="0.35">
      <c r="A224" s="12" t="s">
        <v>465</v>
      </c>
      <c r="B224" t="s">
        <v>466</v>
      </c>
      <c r="C224" s="98">
        <v>6.14</v>
      </c>
      <c r="D224" s="99">
        <v>1.0368999999999999</v>
      </c>
      <c r="E224" s="99">
        <v>1.7054</v>
      </c>
      <c r="F224" t="s">
        <v>255</v>
      </c>
      <c r="G224">
        <v>1</v>
      </c>
      <c r="H224">
        <v>1</v>
      </c>
      <c r="I224">
        <v>1</v>
      </c>
      <c r="J224">
        <v>1</v>
      </c>
    </row>
    <row r="225" spans="1:10" x14ac:dyDescent="0.35">
      <c r="A225" s="12" t="s">
        <v>467</v>
      </c>
      <c r="B225" t="s">
        <v>466</v>
      </c>
      <c r="C225" s="98">
        <v>8.2799999999999994</v>
      </c>
      <c r="D225" s="99">
        <v>1.4589000000000001</v>
      </c>
      <c r="E225" s="99">
        <v>2.3995000000000002</v>
      </c>
      <c r="F225" t="s">
        <v>255</v>
      </c>
      <c r="G225">
        <v>1</v>
      </c>
      <c r="H225">
        <v>1</v>
      </c>
      <c r="I225">
        <v>1</v>
      </c>
      <c r="J225">
        <v>1</v>
      </c>
    </row>
    <row r="226" spans="1:10" x14ac:dyDescent="0.35">
      <c r="A226" s="12" t="s">
        <v>468</v>
      </c>
      <c r="B226" t="s">
        <v>466</v>
      </c>
      <c r="C226" s="98">
        <v>10.35</v>
      </c>
      <c r="D226" s="99">
        <v>1.9433</v>
      </c>
      <c r="E226" s="99">
        <v>3.1962000000000002</v>
      </c>
      <c r="F226" t="s">
        <v>255</v>
      </c>
      <c r="G226">
        <v>1</v>
      </c>
      <c r="H226">
        <v>1</v>
      </c>
      <c r="I226">
        <v>1</v>
      </c>
      <c r="J226">
        <v>1</v>
      </c>
    </row>
    <row r="227" spans="1:10" x14ac:dyDescent="0.35">
      <c r="A227" s="12" t="s">
        <v>469</v>
      </c>
      <c r="B227" t="s">
        <v>466</v>
      </c>
      <c r="C227" s="98">
        <v>12.63</v>
      </c>
      <c r="D227" s="99">
        <v>2.5225</v>
      </c>
      <c r="E227" s="99">
        <v>4.1489000000000003</v>
      </c>
      <c r="F227" t="s">
        <v>255</v>
      </c>
      <c r="G227">
        <v>1</v>
      </c>
      <c r="H227">
        <v>1</v>
      </c>
      <c r="I227">
        <v>1</v>
      </c>
      <c r="J227">
        <v>1</v>
      </c>
    </row>
    <row r="228" spans="1:10" x14ac:dyDescent="0.35">
      <c r="A228" s="12" t="s">
        <v>470</v>
      </c>
      <c r="B228" t="s">
        <v>2609</v>
      </c>
      <c r="C228" s="98">
        <v>2.62</v>
      </c>
      <c r="D228" s="99">
        <v>0.37480000000000002</v>
      </c>
      <c r="E228" s="99">
        <v>0.61639999999999995</v>
      </c>
      <c r="F228" t="s">
        <v>255</v>
      </c>
      <c r="G228">
        <v>1</v>
      </c>
      <c r="H228">
        <v>1</v>
      </c>
      <c r="I228">
        <v>1</v>
      </c>
      <c r="J228">
        <v>1</v>
      </c>
    </row>
    <row r="229" spans="1:10" x14ac:dyDescent="0.35">
      <c r="A229" s="12" t="s">
        <v>471</v>
      </c>
      <c r="B229" t="s">
        <v>2609</v>
      </c>
      <c r="C229" s="98">
        <v>4.08</v>
      </c>
      <c r="D229" s="99">
        <v>0.49209999999999998</v>
      </c>
      <c r="E229" s="99">
        <v>0.80940000000000001</v>
      </c>
      <c r="F229" t="s">
        <v>255</v>
      </c>
      <c r="G229">
        <v>1</v>
      </c>
      <c r="H229">
        <v>1</v>
      </c>
      <c r="I229">
        <v>1</v>
      </c>
      <c r="J229">
        <v>1</v>
      </c>
    </row>
    <row r="230" spans="1:10" x14ac:dyDescent="0.35">
      <c r="A230" s="12" t="s">
        <v>472</v>
      </c>
      <c r="B230" t="s">
        <v>2609</v>
      </c>
      <c r="C230" s="98">
        <v>6.27</v>
      </c>
      <c r="D230" s="99">
        <v>0.82669999999999999</v>
      </c>
      <c r="E230" s="99">
        <v>1.3596999999999999</v>
      </c>
      <c r="F230" t="s">
        <v>255</v>
      </c>
      <c r="G230">
        <v>1</v>
      </c>
      <c r="H230">
        <v>1</v>
      </c>
      <c r="I230">
        <v>1</v>
      </c>
      <c r="J230">
        <v>1</v>
      </c>
    </row>
    <row r="231" spans="1:10" x14ac:dyDescent="0.35">
      <c r="A231" s="12" t="s">
        <v>473</v>
      </c>
      <c r="B231" t="s">
        <v>2609</v>
      </c>
      <c r="C231" s="98">
        <v>7.82</v>
      </c>
      <c r="D231" s="99">
        <v>1.3170999999999999</v>
      </c>
      <c r="E231" s="99">
        <v>2.1663000000000001</v>
      </c>
      <c r="F231" t="s">
        <v>255</v>
      </c>
      <c r="G231">
        <v>1</v>
      </c>
      <c r="H231">
        <v>1</v>
      </c>
      <c r="I231">
        <v>1</v>
      </c>
      <c r="J231">
        <v>1</v>
      </c>
    </row>
    <row r="232" spans="1:10" x14ac:dyDescent="0.35">
      <c r="A232" s="12" t="s">
        <v>474</v>
      </c>
      <c r="B232" t="s">
        <v>475</v>
      </c>
      <c r="C232" s="98">
        <v>2.84</v>
      </c>
      <c r="D232" s="99">
        <v>0.4294</v>
      </c>
      <c r="E232" s="99">
        <v>0.70630000000000004</v>
      </c>
      <c r="F232" t="s">
        <v>255</v>
      </c>
      <c r="G232">
        <v>1</v>
      </c>
      <c r="H232">
        <v>1</v>
      </c>
      <c r="I232">
        <v>1</v>
      </c>
      <c r="J232">
        <v>1</v>
      </c>
    </row>
    <row r="233" spans="1:10" x14ac:dyDescent="0.35">
      <c r="A233" s="12" t="s">
        <v>476</v>
      </c>
      <c r="B233" t="s">
        <v>475</v>
      </c>
      <c r="C233" s="98">
        <v>3.77</v>
      </c>
      <c r="D233" s="99">
        <v>0.70889999999999997</v>
      </c>
      <c r="E233" s="99">
        <v>1.1659999999999999</v>
      </c>
      <c r="F233" t="s">
        <v>255</v>
      </c>
      <c r="G233">
        <v>1</v>
      </c>
      <c r="H233">
        <v>1</v>
      </c>
      <c r="I233">
        <v>1</v>
      </c>
      <c r="J233">
        <v>1</v>
      </c>
    </row>
    <row r="234" spans="1:10" x14ac:dyDescent="0.35">
      <c r="A234" s="12" t="s">
        <v>477</v>
      </c>
      <c r="B234" t="s">
        <v>475</v>
      </c>
      <c r="C234" s="98">
        <v>5.53</v>
      </c>
      <c r="D234" s="99">
        <v>1.0676000000000001</v>
      </c>
      <c r="E234" s="99">
        <v>1.7559</v>
      </c>
      <c r="F234" t="s">
        <v>255</v>
      </c>
      <c r="G234">
        <v>1</v>
      </c>
      <c r="H234">
        <v>1</v>
      </c>
      <c r="I234">
        <v>1</v>
      </c>
      <c r="J234">
        <v>1</v>
      </c>
    </row>
    <row r="235" spans="1:10" x14ac:dyDescent="0.35">
      <c r="A235" s="12" t="s">
        <v>478</v>
      </c>
      <c r="B235" t="s">
        <v>475</v>
      </c>
      <c r="C235" s="98">
        <v>7.14</v>
      </c>
      <c r="D235" s="99">
        <v>1.7621</v>
      </c>
      <c r="E235" s="99">
        <v>2.8982000000000001</v>
      </c>
      <c r="F235" t="s">
        <v>255</v>
      </c>
      <c r="G235">
        <v>1</v>
      </c>
      <c r="H235">
        <v>1</v>
      </c>
      <c r="I235">
        <v>1</v>
      </c>
      <c r="J235">
        <v>1</v>
      </c>
    </row>
    <row r="236" spans="1:10" x14ac:dyDescent="0.35">
      <c r="A236" s="12" t="s">
        <v>479</v>
      </c>
      <c r="B236" t="s">
        <v>480</v>
      </c>
      <c r="C236" s="98">
        <v>2.39</v>
      </c>
      <c r="D236" s="99">
        <v>0.56020000000000003</v>
      </c>
      <c r="E236" s="99">
        <v>0.9214</v>
      </c>
      <c r="F236" t="s">
        <v>255</v>
      </c>
      <c r="G236">
        <v>1</v>
      </c>
      <c r="H236">
        <v>1</v>
      </c>
      <c r="I236">
        <v>1</v>
      </c>
      <c r="J236">
        <v>1</v>
      </c>
    </row>
    <row r="237" spans="1:10" x14ac:dyDescent="0.35">
      <c r="A237" s="12" t="s">
        <v>481</v>
      </c>
      <c r="B237" t="s">
        <v>480</v>
      </c>
      <c r="C237" s="98">
        <v>3.4</v>
      </c>
      <c r="D237" s="99">
        <v>0.72950000000000004</v>
      </c>
      <c r="E237" s="99">
        <v>1.1998</v>
      </c>
      <c r="F237" t="s">
        <v>255</v>
      </c>
      <c r="G237">
        <v>1</v>
      </c>
      <c r="H237">
        <v>1</v>
      </c>
      <c r="I237">
        <v>1</v>
      </c>
      <c r="J237">
        <v>1</v>
      </c>
    </row>
    <row r="238" spans="1:10" x14ac:dyDescent="0.35">
      <c r="A238" s="12" t="s">
        <v>482</v>
      </c>
      <c r="B238" t="s">
        <v>480</v>
      </c>
      <c r="C238" s="98">
        <v>4.91</v>
      </c>
      <c r="D238" s="99">
        <v>1.0524</v>
      </c>
      <c r="E238" s="99">
        <v>1.7309000000000001</v>
      </c>
      <c r="F238" t="s">
        <v>255</v>
      </c>
      <c r="G238">
        <v>1</v>
      </c>
      <c r="H238">
        <v>1</v>
      </c>
      <c r="I238">
        <v>1</v>
      </c>
      <c r="J238">
        <v>1</v>
      </c>
    </row>
    <row r="239" spans="1:10" x14ac:dyDescent="0.35">
      <c r="A239" s="12" t="s">
        <v>483</v>
      </c>
      <c r="B239" t="s">
        <v>480</v>
      </c>
      <c r="C239" s="98">
        <v>6.75</v>
      </c>
      <c r="D239" s="99">
        <v>1.6019000000000001</v>
      </c>
      <c r="E239" s="99">
        <v>2.6347</v>
      </c>
      <c r="F239" t="s">
        <v>255</v>
      </c>
      <c r="G239">
        <v>1</v>
      </c>
      <c r="H239">
        <v>1</v>
      </c>
      <c r="I239">
        <v>1</v>
      </c>
      <c r="J239">
        <v>1</v>
      </c>
    </row>
    <row r="240" spans="1:10" x14ac:dyDescent="0.35">
      <c r="A240" s="12" t="s">
        <v>484</v>
      </c>
      <c r="B240" t="s">
        <v>2610</v>
      </c>
      <c r="C240" s="98">
        <v>3.06</v>
      </c>
      <c r="D240" s="99">
        <v>0.67879999999999996</v>
      </c>
      <c r="E240" s="99">
        <v>1.1164000000000001</v>
      </c>
      <c r="F240" t="s">
        <v>283</v>
      </c>
      <c r="G240">
        <v>1</v>
      </c>
      <c r="H240">
        <v>2.91</v>
      </c>
      <c r="I240">
        <v>2.76</v>
      </c>
      <c r="J240">
        <v>1</v>
      </c>
    </row>
    <row r="241" spans="1:10" x14ac:dyDescent="0.35">
      <c r="A241" s="12" t="s">
        <v>485</v>
      </c>
      <c r="B241" t="s">
        <v>2610</v>
      </c>
      <c r="C241" s="98">
        <v>3.51</v>
      </c>
      <c r="D241" s="99">
        <v>0.78990000000000005</v>
      </c>
      <c r="E241" s="99">
        <v>1.2991999999999999</v>
      </c>
      <c r="F241" t="s">
        <v>283</v>
      </c>
      <c r="G241">
        <v>1</v>
      </c>
      <c r="H241">
        <v>2.91</v>
      </c>
      <c r="I241">
        <v>2.76</v>
      </c>
      <c r="J241">
        <v>1</v>
      </c>
    </row>
    <row r="242" spans="1:10" x14ac:dyDescent="0.35">
      <c r="A242" s="12" t="s">
        <v>486</v>
      </c>
      <c r="B242" t="s">
        <v>2610</v>
      </c>
      <c r="C242" s="98">
        <v>5.37</v>
      </c>
      <c r="D242" s="99">
        <v>1.1331</v>
      </c>
      <c r="E242" s="99">
        <v>1.8636999999999999</v>
      </c>
      <c r="F242" t="s">
        <v>283</v>
      </c>
      <c r="G242">
        <v>1</v>
      </c>
      <c r="H242">
        <v>2.91</v>
      </c>
      <c r="I242">
        <v>2.76</v>
      </c>
      <c r="J242">
        <v>1</v>
      </c>
    </row>
    <row r="243" spans="1:10" x14ac:dyDescent="0.35">
      <c r="A243" s="12" t="s">
        <v>487</v>
      </c>
      <c r="B243" t="s">
        <v>2610</v>
      </c>
      <c r="C243" s="98">
        <v>8.11</v>
      </c>
      <c r="D243" s="99">
        <v>1.9089</v>
      </c>
      <c r="E243" s="99">
        <v>3.1396000000000002</v>
      </c>
      <c r="F243" t="s">
        <v>283</v>
      </c>
      <c r="G243">
        <v>1</v>
      </c>
      <c r="H243">
        <v>2.91</v>
      </c>
      <c r="I243">
        <v>2.76</v>
      </c>
      <c r="J243">
        <v>1</v>
      </c>
    </row>
    <row r="244" spans="1:10" x14ac:dyDescent="0.35">
      <c r="A244" s="12" t="s">
        <v>488</v>
      </c>
      <c r="B244" t="s">
        <v>489</v>
      </c>
      <c r="C244" s="98">
        <v>3.18</v>
      </c>
      <c r="D244" s="99">
        <v>0.58960000000000001</v>
      </c>
      <c r="E244" s="99">
        <v>0.96970000000000001</v>
      </c>
      <c r="F244" t="s">
        <v>255</v>
      </c>
      <c r="G244">
        <v>1</v>
      </c>
      <c r="H244">
        <v>1</v>
      </c>
      <c r="I244">
        <v>1</v>
      </c>
      <c r="J244">
        <v>1</v>
      </c>
    </row>
    <row r="245" spans="1:10" x14ac:dyDescent="0.35">
      <c r="A245" s="12" t="s">
        <v>490</v>
      </c>
      <c r="B245" t="s">
        <v>489</v>
      </c>
      <c r="C245" s="98">
        <v>4.33</v>
      </c>
      <c r="D245" s="99">
        <v>0.81589999999999996</v>
      </c>
      <c r="E245" s="99">
        <v>1.3419000000000001</v>
      </c>
      <c r="F245" t="s">
        <v>255</v>
      </c>
      <c r="G245">
        <v>1</v>
      </c>
      <c r="H245">
        <v>1</v>
      </c>
      <c r="I245">
        <v>1</v>
      </c>
      <c r="J245">
        <v>1</v>
      </c>
    </row>
    <row r="246" spans="1:10" x14ac:dyDescent="0.35">
      <c r="A246" s="12" t="s">
        <v>491</v>
      </c>
      <c r="B246" t="s">
        <v>489</v>
      </c>
      <c r="C246" s="98">
        <v>6.43</v>
      </c>
      <c r="D246" s="99">
        <v>1.1598999999999999</v>
      </c>
      <c r="E246" s="99">
        <v>1.9077</v>
      </c>
      <c r="F246" t="s">
        <v>255</v>
      </c>
      <c r="G246">
        <v>1</v>
      </c>
      <c r="H246">
        <v>1</v>
      </c>
      <c r="I246">
        <v>1</v>
      </c>
      <c r="J246">
        <v>1</v>
      </c>
    </row>
    <row r="247" spans="1:10" x14ac:dyDescent="0.35">
      <c r="A247" s="12" t="s">
        <v>492</v>
      </c>
      <c r="B247" t="s">
        <v>489</v>
      </c>
      <c r="C247" s="98">
        <v>8.91</v>
      </c>
      <c r="D247" s="99">
        <v>1.6443000000000001</v>
      </c>
      <c r="E247" s="99">
        <v>2.7044000000000001</v>
      </c>
      <c r="F247" t="s">
        <v>255</v>
      </c>
      <c r="G247">
        <v>1</v>
      </c>
      <c r="H247">
        <v>1</v>
      </c>
      <c r="I247">
        <v>1</v>
      </c>
      <c r="J247">
        <v>1</v>
      </c>
    </row>
    <row r="248" spans="1:10" x14ac:dyDescent="0.35">
      <c r="A248" s="12" t="s">
        <v>493</v>
      </c>
      <c r="B248" t="s">
        <v>2611</v>
      </c>
      <c r="C248" s="98">
        <v>3.81</v>
      </c>
      <c r="D248" s="99">
        <v>0.60270000000000001</v>
      </c>
      <c r="E248" s="99">
        <v>0.99129999999999996</v>
      </c>
      <c r="F248" t="s">
        <v>255</v>
      </c>
      <c r="G248">
        <v>1</v>
      </c>
      <c r="H248">
        <v>1</v>
      </c>
      <c r="I248">
        <v>1</v>
      </c>
      <c r="J248">
        <v>1</v>
      </c>
    </row>
    <row r="249" spans="1:10" x14ac:dyDescent="0.35">
      <c r="A249" s="12" t="s">
        <v>494</v>
      </c>
      <c r="B249" t="s">
        <v>2611</v>
      </c>
      <c r="C249" s="98">
        <v>4.68</v>
      </c>
      <c r="D249" s="99">
        <v>0.7681</v>
      </c>
      <c r="E249" s="99">
        <v>1.2633000000000001</v>
      </c>
      <c r="F249" t="s">
        <v>255</v>
      </c>
      <c r="G249">
        <v>1</v>
      </c>
      <c r="H249">
        <v>1</v>
      </c>
      <c r="I249">
        <v>1</v>
      </c>
      <c r="J249">
        <v>1</v>
      </c>
    </row>
    <row r="250" spans="1:10" x14ac:dyDescent="0.35">
      <c r="A250" s="12" t="s">
        <v>495</v>
      </c>
      <c r="B250" t="s">
        <v>2611</v>
      </c>
      <c r="C250" s="98">
        <v>6.22</v>
      </c>
      <c r="D250" s="99">
        <v>1.0469999999999999</v>
      </c>
      <c r="E250" s="99">
        <v>1.722</v>
      </c>
      <c r="F250" t="s">
        <v>255</v>
      </c>
      <c r="G250">
        <v>1</v>
      </c>
      <c r="H250">
        <v>1</v>
      </c>
      <c r="I250">
        <v>1</v>
      </c>
      <c r="J250">
        <v>1</v>
      </c>
    </row>
    <row r="251" spans="1:10" x14ac:dyDescent="0.35">
      <c r="A251" s="12" t="s">
        <v>496</v>
      </c>
      <c r="B251" t="s">
        <v>2611</v>
      </c>
      <c r="C251" s="98">
        <v>8.2100000000000009</v>
      </c>
      <c r="D251" s="99">
        <v>1.5124</v>
      </c>
      <c r="E251" s="99">
        <v>2.4874999999999998</v>
      </c>
      <c r="F251" t="s">
        <v>255</v>
      </c>
      <c r="G251">
        <v>1</v>
      </c>
      <c r="H251">
        <v>1</v>
      </c>
      <c r="I251">
        <v>1</v>
      </c>
      <c r="J251">
        <v>1</v>
      </c>
    </row>
    <row r="252" spans="1:10" x14ac:dyDescent="0.35">
      <c r="A252" s="12" t="s">
        <v>497</v>
      </c>
      <c r="B252" t="s">
        <v>2612</v>
      </c>
      <c r="C252" s="98">
        <v>2.33</v>
      </c>
      <c r="D252" s="99">
        <v>0.28410000000000002</v>
      </c>
      <c r="E252" s="99">
        <v>0.46729999999999999</v>
      </c>
      <c r="F252" t="s">
        <v>255</v>
      </c>
      <c r="G252">
        <v>1</v>
      </c>
      <c r="H252">
        <v>1</v>
      </c>
      <c r="I252">
        <v>1</v>
      </c>
      <c r="J252">
        <v>1</v>
      </c>
    </row>
    <row r="253" spans="1:10" x14ac:dyDescent="0.35">
      <c r="A253" s="12" t="s">
        <v>498</v>
      </c>
      <c r="B253" t="s">
        <v>2612</v>
      </c>
      <c r="C253" s="98">
        <v>3.09</v>
      </c>
      <c r="D253" s="99">
        <v>0.40689999999999998</v>
      </c>
      <c r="E253" s="99">
        <v>0.66920000000000002</v>
      </c>
      <c r="F253" t="s">
        <v>255</v>
      </c>
      <c r="G253">
        <v>1</v>
      </c>
      <c r="H253">
        <v>1</v>
      </c>
      <c r="I253">
        <v>1</v>
      </c>
      <c r="J253">
        <v>1</v>
      </c>
    </row>
    <row r="254" spans="1:10" x14ac:dyDescent="0.35">
      <c r="A254" s="12" t="s">
        <v>499</v>
      </c>
      <c r="B254" t="s">
        <v>2612</v>
      </c>
      <c r="C254" s="98">
        <v>4.26</v>
      </c>
      <c r="D254" s="99">
        <v>0.64459999999999995</v>
      </c>
      <c r="E254" s="99">
        <v>1.0602</v>
      </c>
      <c r="F254" t="s">
        <v>255</v>
      </c>
      <c r="G254">
        <v>1</v>
      </c>
      <c r="H254">
        <v>1</v>
      </c>
      <c r="I254">
        <v>1</v>
      </c>
      <c r="J254">
        <v>1</v>
      </c>
    </row>
    <row r="255" spans="1:10" x14ac:dyDescent="0.35">
      <c r="A255" s="12" t="s">
        <v>500</v>
      </c>
      <c r="B255" t="s">
        <v>2612</v>
      </c>
      <c r="C255" s="98">
        <v>7.62</v>
      </c>
      <c r="D255" s="99">
        <v>1.3704000000000001</v>
      </c>
      <c r="E255" s="99">
        <v>2.254</v>
      </c>
      <c r="F255" t="s">
        <v>255</v>
      </c>
      <c r="G255">
        <v>1</v>
      </c>
      <c r="H255">
        <v>1</v>
      </c>
      <c r="I255">
        <v>1</v>
      </c>
      <c r="J255">
        <v>1</v>
      </c>
    </row>
    <row r="256" spans="1:10" x14ac:dyDescent="0.35">
      <c r="A256" s="12" t="s">
        <v>501</v>
      </c>
      <c r="B256" t="s">
        <v>502</v>
      </c>
      <c r="C256" s="98">
        <v>2.67</v>
      </c>
      <c r="D256" s="99">
        <v>0.4405</v>
      </c>
      <c r="E256" s="99">
        <v>0.72450000000000003</v>
      </c>
      <c r="F256" t="s">
        <v>255</v>
      </c>
      <c r="G256">
        <v>1</v>
      </c>
      <c r="H256">
        <v>1</v>
      </c>
      <c r="I256">
        <v>1</v>
      </c>
      <c r="J256">
        <v>1</v>
      </c>
    </row>
    <row r="257" spans="1:10" x14ac:dyDescent="0.35">
      <c r="A257" s="12" t="s">
        <v>503</v>
      </c>
      <c r="B257" t="s">
        <v>502</v>
      </c>
      <c r="C257" s="98">
        <v>3.52</v>
      </c>
      <c r="D257" s="99">
        <v>0.61099999999999999</v>
      </c>
      <c r="E257" s="99">
        <v>1.0048999999999999</v>
      </c>
      <c r="F257" t="s">
        <v>255</v>
      </c>
      <c r="G257">
        <v>1</v>
      </c>
      <c r="H257">
        <v>1</v>
      </c>
      <c r="I257">
        <v>1</v>
      </c>
      <c r="J257">
        <v>1</v>
      </c>
    </row>
    <row r="258" spans="1:10" x14ac:dyDescent="0.35">
      <c r="A258" s="12" t="s">
        <v>504</v>
      </c>
      <c r="B258" t="s">
        <v>502</v>
      </c>
      <c r="C258" s="98">
        <v>4.76</v>
      </c>
      <c r="D258" s="99">
        <v>0.84689999999999999</v>
      </c>
      <c r="E258" s="99">
        <v>1.3929</v>
      </c>
      <c r="F258" t="s">
        <v>255</v>
      </c>
      <c r="G258">
        <v>1</v>
      </c>
      <c r="H258">
        <v>1</v>
      </c>
      <c r="I258">
        <v>1</v>
      </c>
      <c r="J258">
        <v>1</v>
      </c>
    </row>
    <row r="259" spans="1:10" x14ac:dyDescent="0.35">
      <c r="A259" s="12" t="s">
        <v>505</v>
      </c>
      <c r="B259" t="s">
        <v>502</v>
      </c>
      <c r="C259" s="98">
        <v>6.86</v>
      </c>
      <c r="D259" s="99">
        <v>1.2738</v>
      </c>
      <c r="E259" s="99">
        <v>2.0951</v>
      </c>
      <c r="F259" t="s">
        <v>255</v>
      </c>
      <c r="G259">
        <v>1</v>
      </c>
      <c r="H259">
        <v>1</v>
      </c>
      <c r="I259">
        <v>1</v>
      </c>
      <c r="J259">
        <v>1</v>
      </c>
    </row>
    <row r="260" spans="1:10" x14ac:dyDescent="0.35">
      <c r="A260" s="12" t="s">
        <v>506</v>
      </c>
      <c r="B260" t="s">
        <v>507</v>
      </c>
      <c r="C260" s="98">
        <v>2.86</v>
      </c>
      <c r="D260" s="99">
        <v>0.52329999999999999</v>
      </c>
      <c r="E260" s="99">
        <v>0.86070000000000002</v>
      </c>
      <c r="F260" t="s">
        <v>255</v>
      </c>
      <c r="G260">
        <v>1</v>
      </c>
      <c r="H260">
        <v>1</v>
      </c>
      <c r="I260">
        <v>1</v>
      </c>
      <c r="J260">
        <v>1</v>
      </c>
    </row>
    <row r="261" spans="1:10" x14ac:dyDescent="0.35">
      <c r="A261" s="12" t="s">
        <v>508</v>
      </c>
      <c r="B261" t="s">
        <v>507</v>
      </c>
      <c r="C261" s="98">
        <v>3.54</v>
      </c>
      <c r="D261" s="99">
        <v>0.64449999999999996</v>
      </c>
      <c r="E261" s="99">
        <v>1.06</v>
      </c>
      <c r="F261" t="s">
        <v>255</v>
      </c>
      <c r="G261">
        <v>1</v>
      </c>
      <c r="H261">
        <v>1</v>
      </c>
      <c r="I261">
        <v>1</v>
      </c>
      <c r="J261">
        <v>1</v>
      </c>
    </row>
    <row r="262" spans="1:10" x14ac:dyDescent="0.35">
      <c r="A262" s="12" t="s">
        <v>509</v>
      </c>
      <c r="B262" t="s">
        <v>507</v>
      </c>
      <c r="C262" s="98">
        <v>4.34</v>
      </c>
      <c r="D262" s="99">
        <v>0.78149999999999997</v>
      </c>
      <c r="E262" s="99">
        <v>1.2854000000000001</v>
      </c>
      <c r="F262" t="s">
        <v>255</v>
      </c>
      <c r="G262">
        <v>1</v>
      </c>
      <c r="H262">
        <v>1</v>
      </c>
      <c r="I262">
        <v>1</v>
      </c>
      <c r="J262">
        <v>1</v>
      </c>
    </row>
    <row r="263" spans="1:10" x14ac:dyDescent="0.35">
      <c r="A263" s="12" t="s">
        <v>510</v>
      </c>
      <c r="B263" t="s">
        <v>507</v>
      </c>
      <c r="C263" s="98">
        <v>6.26</v>
      </c>
      <c r="D263" s="99">
        <v>1.1557999999999999</v>
      </c>
      <c r="E263" s="99">
        <v>1.901</v>
      </c>
      <c r="F263" t="s">
        <v>255</v>
      </c>
      <c r="G263">
        <v>1</v>
      </c>
      <c r="H263">
        <v>1</v>
      </c>
      <c r="I263">
        <v>1</v>
      </c>
      <c r="J263">
        <v>1</v>
      </c>
    </row>
    <row r="264" spans="1:10" x14ac:dyDescent="0.35">
      <c r="A264" s="12" t="s">
        <v>511</v>
      </c>
      <c r="B264" t="s">
        <v>512</v>
      </c>
      <c r="C264" s="98">
        <v>2.06</v>
      </c>
      <c r="D264" s="99">
        <v>0.37</v>
      </c>
      <c r="E264" s="99">
        <v>0.60860000000000003</v>
      </c>
      <c r="F264" t="s">
        <v>255</v>
      </c>
      <c r="G264">
        <v>1</v>
      </c>
      <c r="H264">
        <v>1</v>
      </c>
      <c r="I264">
        <v>1</v>
      </c>
      <c r="J264">
        <v>1</v>
      </c>
    </row>
    <row r="265" spans="1:10" x14ac:dyDescent="0.35">
      <c r="A265" s="12" t="s">
        <v>513</v>
      </c>
      <c r="B265" t="s">
        <v>512</v>
      </c>
      <c r="C265" s="98">
        <v>3.08</v>
      </c>
      <c r="D265" s="99">
        <v>0.55659999999999998</v>
      </c>
      <c r="E265" s="99">
        <v>0.91549999999999998</v>
      </c>
      <c r="F265" t="s">
        <v>255</v>
      </c>
      <c r="G265">
        <v>1</v>
      </c>
      <c r="H265">
        <v>1</v>
      </c>
      <c r="I265">
        <v>1</v>
      </c>
      <c r="J265">
        <v>1</v>
      </c>
    </row>
    <row r="266" spans="1:10" x14ac:dyDescent="0.35">
      <c r="A266" s="12" t="s">
        <v>514</v>
      </c>
      <c r="B266" t="s">
        <v>512</v>
      </c>
      <c r="C266" s="98">
        <v>3.48</v>
      </c>
      <c r="D266" s="99">
        <v>0.6694</v>
      </c>
      <c r="E266" s="99">
        <v>1.101</v>
      </c>
      <c r="F266" t="s">
        <v>255</v>
      </c>
      <c r="G266">
        <v>1</v>
      </c>
      <c r="H266">
        <v>1</v>
      </c>
      <c r="I266">
        <v>1</v>
      </c>
      <c r="J266">
        <v>1</v>
      </c>
    </row>
    <row r="267" spans="1:10" x14ac:dyDescent="0.35">
      <c r="A267" s="12" t="s">
        <v>515</v>
      </c>
      <c r="B267" t="s">
        <v>512</v>
      </c>
      <c r="C267" s="98">
        <v>5.26</v>
      </c>
      <c r="D267" s="99">
        <v>1.1763999999999999</v>
      </c>
      <c r="E267" s="99">
        <v>1.9349000000000001</v>
      </c>
      <c r="F267" t="s">
        <v>255</v>
      </c>
      <c r="G267">
        <v>1</v>
      </c>
      <c r="H267">
        <v>1</v>
      </c>
      <c r="I267">
        <v>1</v>
      </c>
      <c r="J267">
        <v>1</v>
      </c>
    </row>
    <row r="268" spans="1:10" x14ac:dyDescent="0.35">
      <c r="A268" s="12" t="s">
        <v>516</v>
      </c>
      <c r="B268" t="s">
        <v>2613</v>
      </c>
      <c r="C268" s="98">
        <v>3.08</v>
      </c>
      <c r="D268" s="99">
        <v>0.60599999999999998</v>
      </c>
      <c r="E268" s="99">
        <v>0.99670000000000003</v>
      </c>
      <c r="F268" t="s">
        <v>255</v>
      </c>
      <c r="G268">
        <v>1</v>
      </c>
      <c r="H268">
        <v>1</v>
      </c>
      <c r="I268">
        <v>1</v>
      </c>
      <c r="J268">
        <v>1</v>
      </c>
    </row>
    <row r="269" spans="1:10" x14ac:dyDescent="0.35">
      <c r="A269" s="12" t="s">
        <v>517</v>
      </c>
      <c r="B269" t="s">
        <v>2613</v>
      </c>
      <c r="C269" s="98">
        <v>3.99</v>
      </c>
      <c r="D269" s="99">
        <v>0.71360000000000001</v>
      </c>
      <c r="E269" s="99">
        <v>1.1737</v>
      </c>
      <c r="F269" t="s">
        <v>255</v>
      </c>
      <c r="G269">
        <v>1</v>
      </c>
      <c r="H269">
        <v>1</v>
      </c>
      <c r="I269">
        <v>1</v>
      </c>
      <c r="J269">
        <v>1</v>
      </c>
    </row>
    <row r="270" spans="1:10" x14ac:dyDescent="0.35">
      <c r="A270" s="12" t="s">
        <v>518</v>
      </c>
      <c r="B270" t="s">
        <v>2613</v>
      </c>
      <c r="C270" s="98">
        <v>5.63</v>
      </c>
      <c r="D270" s="99">
        <v>0.96619999999999995</v>
      </c>
      <c r="E270" s="99">
        <v>1.5891</v>
      </c>
      <c r="F270" t="s">
        <v>255</v>
      </c>
      <c r="G270">
        <v>1</v>
      </c>
      <c r="H270">
        <v>1</v>
      </c>
      <c r="I270">
        <v>1</v>
      </c>
      <c r="J270">
        <v>1</v>
      </c>
    </row>
    <row r="271" spans="1:10" x14ac:dyDescent="0.35">
      <c r="A271" s="12" t="s">
        <v>519</v>
      </c>
      <c r="B271" t="s">
        <v>2613</v>
      </c>
      <c r="C271" s="98">
        <v>8.5399999999999991</v>
      </c>
      <c r="D271" s="99">
        <v>1.4568000000000001</v>
      </c>
      <c r="E271" s="99">
        <v>2.3961000000000001</v>
      </c>
      <c r="F271" t="s">
        <v>255</v>
      </c>
      <c r="G271">
        <v>1</v>
      </c>
      <c r="H271">
        <v>1</v>
      </c>
      <c r="I271">
        <v>1</v>
      </c>
      <c r="J271">
        <v>1</v>
      </c>
    </row>
    <row r="272" spans="1:10" x14ac:dyDescent="0.35">
      <c r="A272" s="12" t="s">
        <v>520</v>
      </c>
      <c r="B272" t="s">
        <v>2614</v>
      </c>
      <c r="C272" s="98">
        <v>3.07</v>
      </c>
      <c r="D272" s="99">
        <v>0.49020000000000002</v>
      </c>
      <c r="E272" s="99">
        <v>0.80630000000000002</v>
      </c>
      <c r="F272" t="s">
        <v>255</v>
      </c>
      <c r="G272">
        <v>1</v>
      </c>
      <c r="H272">
        <v>1</v>
      </c>
      <c r="I272">
        <v>1</v>
      </c>
      <c r="J272">
        <v>1</v>
      </c>
    </row>
    <row r="273" spans="1:10" x14ac:dyDescent="0.35">
      <c r="A273" s="12" t="s">
        <v>521</v>
      </c>
      <c r="B273" t="s">
        <v>2614</v>
      </c>
      <c r="C273" s="98">
        <v>4.17</v>
      </c>
      <c r="D273" s="99">
        <v>0.6946</v>
      </c>
      <c r="E273" s="99">
        <v>1.1424000000000001</v>
      </c>
      <c r="F273" t="s">
        <v>255</v>
      </c>
      <c r="G273">
        <v>1</v>
      </c>
      <c r="H273">
        <v>1</v>
      </c>
      <c r="I273">
        <v>1</v>
      </c>
      <c r="J273">
        <v>1</v>
      </c>
    </row>
    <row r="274" spans="1:10" x14ac:dyDescent="0.35">
      <c r="A274" s="12" t="s">
        <v>522</v>
      </c>
      <c r="B274" t="s">
        <v>2614</v>
      </c>
      <c r="C274" s="98">
        <v>5.96</v>
      </c>
      <c r="D274" s="99">
        <v>0.99390000000000001</v>
      </c>
      <c r="E274" s="99">
        <v>1.6347</v>
      </c>
      <c r="F274" t="s">
        <v>255</v>
      </c>
      <c r="G274">
        <v>1</v>
      </c>
      <c r="H274">
        <v>1</v>
      </c>
      <c r="I274">
        <v>1</v>
      </c>
      <c r="J274">
        <v>1</v>
      </c>
    </row>
    <row r="275" spans="1:10" x14ac:dyDescent="0.35">
      <c r="A275" s="12" t="s">
        <v>523</v>
      </c>
      <c r="B275" t="s">
        <v>2614</v>
      </c>
      <c r="C275" s="98">
        <v>8.66</v>
      </c>
      <c r="D275" s="99">
        <v>1.5306999999999999</v>
      </c>
      <c r="E275" s="99">
        <v>2.5175999999999998</v>
      </c>
      <c r="F275" t="s">
        <v>255</v>
      </c>
      <c r="G275">
        <v>1</v>
      </c>
      <c r="H275">
        <v>1</v>
      </c>
      <c r="I275">
        <v>1</v>
      </c>
      <c r="J275">
        <v>1</v>
      </c>
    </row>
    <row r="276" spans="1:10" x14ac:dyDescent="0.35">
      <c r="A276" s="12" t="s">
        <v>524</v>
      </c>
      <c r="B276" t="s">
        <v>2615</v>
      </c>
      <c r="C276" s="98">
        <v>2.72</v>
      </c>
      <c r="D276" s="99">
        <v>0.47570000000000001</v>
      </c>
      <c r="E276" s="99">
        <v>0.78239999999999998</v>
      </c>
      <c r="F276" t="s">
        <v>255</v>
      </c>
      <c r="G276">
        <v>1</v>
      </c>
      <c r="H276">
        <v>1</v>
      </c>
      <c r="I276">
        <v>1</v>
      </c>
      <c r="J276">
        <v>1</v>
      </c>
    </row>
    <row r="277" spans="1:10" x14ac:dyDescent="0.35">
      <c r="A277" s="12" t="s">
        <v>525</v>
      </c>
      <c r="B277" t="s">
        <v>2615</v>
      </c>
      <c r="C277" s="98">
        <v>3.51</v>
      </c>
      <c r="D277" s="99">
        <v>0.62609999999999999</v>
      </c>
      <c r="E277" s="99">
        <v>1.0298</v>
      </c>
      <c r="F277" t="s">
        <v>255</v>
      </c>
      <c r="G277">
        <v>1</v>
      </c>
      <c r="H277">
        <v>1</v>
      </c>
      <c r="I277">
        <v>1</v>
      </c>
      <c r="J277">
        <v>1</v>
      </c>
    </row>
    <row r="278" spans="1:10" x14ac:dyDescent="0.35">
      <c r="A278" s="12" t="s">
        <v>526</v>
      </c>
      <c r="B278" t="s">
        <v>2615</v>
      </c>
      <c r="C278" s="98">
        <v>5.18</v>
      </c>
      <c r="D278" s="99">
        <v>0.88449999999999995</v>
      </c>
      <c r="E278" s="99">
        <v>1.4548000000000001</v>
      </c>
      <c r="F278" t="s">
        <v>255</v>
      </c>
      <c r="G278">
        <v>1</v>
      </c>
      <c r="H278">
        <v>1</v>
      </c>
      <c r="I278">
        <v>1</v>
      </c>
      <c r="J278">
        <v>1</v>
      </c>
    </row>
    <row r="279" spans="1:10" x14ac:dyDescent="0.35">
      <c r="A279" s="12" t="s">
        <v>527</v>
      </c>
      <c r="B279" t="s">
        <v>2615</v>
      </c>
      <c r="C279" s="98">
        <v>8.89</v>
      </c>
      <c r="D279" s="99">
        <v>1.5425</v>
      </c>
      <c r="E279" s="99">
        <v>2.5369999999999999</v>
      </c>
      <c r="F279" t="s">
        <v>255</v>
      </c>
      <c r="G279">
        <v>1</v>
      </c>
      <c r="H279">
        <v>1</v>
      </c>
      <c r="I279">
        <v>1</v>
      </c>
      <c r="J279">
        <v>1</v>
      </c>
    </row>
    <row r="280" spans="1:10" x14ac:dyDescent="0.35">
      <c r="A280" s="12" t="s">
        <v>528</v>
      </c>
      <c r="B280" t="s">
        <v>529</v>
      </c>
      <c r="C280" s="98">
        <v>2.3199999999999998</v>
      </c>
      <c r="D280" s="99">
        <v>0.45529999999999998</v>
      </c>
      <c r="E280" s="99">
        <v>0.74890000000000001</v>
      </c>
      <c r="F280" t="s">
        <v>255</v>
      </c>
      <c r="G280">
        <v>1</v>
      </c>
      <c r="H280">
        <v>1</v>
      </c>
      <c r="I280">
        <v>1</v>
      </c>
      <c r="J280">
        <v>1</v>
      </c>
    </row>
    <row r="281" spans="1:10" x14ac:dyDescent="0.35">
      <c r="A281" s="12" t="s">
        <v>530</v>
      </c>
      <c r="B281" t="s">
        <v>529</v>
      </c>
      <c r="C281" s="98">
        <v>3.03</v>
      </c>
      <c r="D281" s="99">
        <v>0.58199999999999996</v>
      </c>
      <c r="E281" s="99">
        <v>0.95720000000000005</v>
      </c>
      <c r="F281" t="s">
        <v>255</v>
      </c>
      <c r="G281">
        <v>1</v>
      </c>
      <c r="H281">
        <v>1</v>
      </c>
      <c r="I281">
        <v>1</v>
      </c>
      <c r="J281">
        <v>1</v>
      </c>
    </row>
    <row r="282" spans="1:10" x14ac:dyDescent="0.35">
      <c r="A282" s="12" t="s">
        <v>531</v>
      </c>
      <c r="B282" t="s">
        <v>529</v>
      </c>
      <c r="C282" s="98">
        <v>4.03</v>
      </c>
      <c r="D282" s="99">
        <v>0.75090000000000001</v>
      </c>
      <c r="E282" s="99">
        <v>1.2350000000000001</v>
      </c>
      <c r="F282" t="s">
        <v>255</v>
      </c>
      <c r="G282">
        <v>1</v>
      </c>
      <c r="H282">
        <v>1</v>
      </c>
      <c r="I282">
        <v>1</v>
      </c>
      <c r="J282">
        <v>1</v>
      </c>
    </row>
    <row r="283" spans="1:10" x14ac:dyDescent="0.35">
      <c r="A283" s="12" t="s">
        <v>532</v>
      </c>
      <c r="B283" t="s">
        <v>529</v>
      </c>
      <c r="C283" s="98">
        <v>6.04</v>
      </c>
      <c r="D283" s="99">
        <v>1.1438999999999999</v>
      </c>
      <c r="E283" s="99">
        <v>1.8814</v>
      </c>
      <c r="F283" t="s">
        <v>255</v>
      </c>
      <c r="G283">
        <v>1</v>
      </c>
      <c r="H283">
        <v>1</v>
      </c>
      <c r="I283">
        <v>1</v>
      </c>
      <c r="J283">
        <v>1</v>
      </c>
    </row>
    <row r="284" spans="1:10" x14ac:dyDescent="0.35">
      <c r="A284" s="12" t="s">
        <v>533</v>
      </c>
      <c r="B284" t="s">
        <v>534</v>
      </c>
      <c r="C284" s="98">
        <v>3.95</v>
      </c>
      <c r="D284" s="99">
        <v>2.7810000000000001</v>
      </c>
      <c r="E284" s="99">
        <v>4.5739999999999998</v>
      </c>
      <c r="F284" t="s">
        <v>255</v>
      </c>
      <c r="G284">
        <v>1</v>
      </c>
      <c r="H284">
        <v>1</v>
      </c>
      <c r="I284">
        <v>1</v>
      </c>
      <c r="J284">
        <v>1</v>
      </c>
    </row>
    <row r="285" spans="1:10" x14ac:dyDescent="0.35">
      <c r="A285" s="12" t="s">
        <v>535</v>
      </c>
      <c r="B285" t="s">
        <v>534</v>
      </c>
      <c r="C285" s="98">
        <v>5.97</v>
      </c>
      <c r="D285" s="99">
        <v>3.4253999999999998</v>
      </c>
      <c r="E285" s="99">
        <v>5.6338999999999997</v>
      </c>
      <c r="F285" t="s">
        <v>255</v>
      </c>
      <c r="G285">
        <v>1</v>
      </c>
      <c r="H285">
        <v>1</v>
      </c>
      <c r="I285">
        <v>1</v>
      </c>
      <c r="J285">
        <v>1</v>
      </c>
    </row>
    <row r="286" spans="1:10" x14ac:dyDescent="0.35">
      <c r="A286" s="12" t="s">
        <v>536</v>
      </c>
      <c r="B286" t="s">
        <v>534</v>
      </c>
      <c r="C286" s="98">
        <v>10.8</v>
      </c>
      <c r="D286" s="99">
        <v>5.2851999999999997</v>
      </c>
      <c r="E286" s="99">
        <v>8.6928000000000001</v>
      </c>
      <c r="F286" t="s">
        <v>255</v>
      </c>
      <c r="G286">
        <v>1</v>
      </c>
      <c r="H286">
        <v>1</v>
      </c>
      <c r="I286">
        <v>1</v>
      </c>
      <c r="J286">
        <v>1</v>
      </c>
    </row>
    <row r="287" spans="1:10" x14ac:dyDescent="0.35">
      <c r="A287" s="12" t="s">
        <v>537</v>
      </c>
      <c r="B287" t="s">
        <v>534</v>
      </c>
      <c r="C287" s="98">
        <v>28.44</v>
      </c>
      <c r="D287" s="99">
        <v>9.8457000000000008</v>
      </c>
      <c r="E287" s="99">
        <v>16.1936</v>
      </c>
      <c r="F287" t="s">
        <v>255</v>
      </c>
      <c r="G287">
        <v>1</v>
      </c>
      <c r="H287">
        <v>1</v>
      </c>
      <c r="I287">
        <v>1</v>
      </c>
      <c r="J287">
        <v>1</v>
      </c>
    </row>
    <row r="288" spans="1:10" x14ac:dyDescent="0.35">
      <c r="A288" s="12" t="s">
        <v>538</v>
      </c>
      <c r="B288" t="s">
        <v>2616</v>
      </c>
      <c r="C288" s="98">
        <v>17.63</v>
      </c>
      <c r="D288" s="99">
        <v>13.5968</v>
      </c>
      <c r="E288" s="99">
        <v>22.363199999999999</v>
      </c>
      <c r="F288" t="s">
        <v>255</v>
      </c>
      <c r="G288">
        <v>1</v>
      </c>
      <c r="H288">
        <v>1</v>
      </c>
      <c r="I288">
        <v>1</v>
      </c>
      <c r="J288">
        <v>1</v>
      </c>
    </row>
    <row r="289" spans="1:10" x14ac:dyDescent="0.35">
      <c r="A289" s="12" t="s">
        <v>539</v>
      </c>
      <c r="B289" t="s">
        <v>2616</v>
      </c>
      <c r="C289" s="98">
        <v>17.63</v>
      </c>
      <c r="D289" s="99">
        <v>14.3125</v>
      </c>
      <c r="E289" s="99">
        <v>23.540299999999998</v>
      </c>
      <c r="F289" t="s">
        <v>255</v>
      </c>
      <c r="G289">
        <v>1</v>
      </c>
      <c r="H289">
        <v>1</v>
      </c>
      <c r="I289">
        <v>1</v>
      </c>
      <c r="J289">
        <v>1</v>
      </c>
    </row>
    <row r="290" spans="1:10" x14ac:dyDescent="0.35">
      <c r="A290" s="12" t="s">
        <v>540</v>
      </c>
      <c r="B290" t="s">
        <v>2616</v>
      </c>
      <c r="C290" s="98">
        <v>26.96</v>
      </c>
      <c r="D290" s="99">
        <v>17.825700000000001</v>
      </c>
      <c r="E290" s="99">
        <v>29.3186</v>
      </c>
      <c r="F290" t="s">
        <v>255</v>
      </c>
      <c r="G290">
        <v>1</v>
      </c>
      <c r="H290">
        <v>1</v>
      </c>
      <c r="I290">
        <v>1</v>
      </c>
      <c r="J290">
        <v>1</v>
      </c>
    </row>
    <row r="291" spans="1:10" x14ac:dyDescent="0.35">
      <c r="A291" s="12" t="s">
        <v>541</v>
      </c>
      <c r="B291" t="s">
        <v>2616</v>
      </c>
      <c r="C291" s="98">
        <v>40.659999999999997</v>
      </c>
      <c r="D291" s="99">
        <v>23.268000000000001</v>
      </c>
      <c r="E291" s="99">
        <v>38.269799999999996</v>
      </c>
      <c r="F291" t="s">
        <v>255</v>
      </c>
      <c r="G291">
        <v>1</v>
      </c>
      <c r="H291">
        <v>1</v>
      </c>
      <c r="I291">
        <v>1</v>
      </c>
      <c r="J291">
        <v>1</v>
      </c>
    </row>
    <row r="292" spans="1:10" x14ac:dyDescent="0.35">
      <c r="A292" s="12" t="s">
        <v>542</v>
      </c>
      <c r="B292" t="s">
        <v>2617</v>
      </c>
      <c r="C292" s="98">
        <v>7.46</v>
      </c>
      <c r="D292" s="99">
        <v>4.2984999999999998</v>
      </c>
      <c r="E292" s="99">
        <v>7.0698999999999996</v>
      </c>
      <c r="F292" t="s">
        <v>255</v>
      </c>
      <c r="G292">
        <v>1</v>
      </c>
      <c r="H292">
        <v>1</v>
      </c>
      <c r="I292">
        <v>1</v>
      </c>
      <c r="J292">
        <v>1</v>
      </c>
    </row>
    <row r="293" spans="1:10" x14ac:dyDescent="0.35">
      <c r="A293" s="12" t="s">
        <v>543</v>
      </c>
      <c r="B293" t="s">
        <v>2617</v>
      </c>
      <c r="C293" s="98">
        <v>8.9700000000000006</v>
      </c>
      <c r="D293" s="99">
        <v>5.0370999999999997</v>
      </c>
      <c r="E293" s="99">
        <v>8.2847000000000008</v>
      </c>
      <c r="F293" t="s">
        <v>255</v>
      </c>
      <c r="G293">
        <v>1</v>
      </c>
      <c r="H293">
        <v>1</v>
      </c>
      <c r="I293">
        <v>1</v>
      </c>
      <c r="J293">
        <v>1</v>
      </c>
    </row>
    <row r="294" spans="1:10" x14ac:dyDescent="0.35">
      <c r="A294" s="12" t="s">
        <v>544</v>
      </c>
      <c r="B294" t="s">
        <v>2617</v>
      </c>
      <c r="C294" s="98">
        <v>12.92</v>
      </c>
      <c r="D294" s="99">
        <v>6.3555999999999999</v>
      </c>
      <c r="E294" s="99">
        <v>10.4533</v>
      </c>
      <c r="F294" t="s">
        <v>255</v>
      </c>
      <c r="G294">
        <v>1</v>
      </c>
      <c r="H294">
        <v>1</v>
      </c>
      <c r="I294">
        <v>1</v>
      </c>
      <c r="J294">
        <v>1</v>
      </c>
    </row>
    <row r="295" spans="1:10" x14ac:dyDescent="0.35">
      <c r="A295" s="12" t="s">
        <v>545</v>
      </c>
      <c r="B295" t="s">
        <v>2617</v>
      </c>
      <c r="C295" s="98">
        <v>20.68</v>
      </c>
      <c r="D295" s="99">
        <v>9.2794000000000008</v>
      </c>
      <c r="E295" s="99">
        <v>15.2622</v>
      </c>
      <c r="F295" t="s">
        <v>255</v>
      </c>
      <c r="G295">
        <v>1</v>
      </c>
      <c r="H295">
        <v>1</v>
      </c>
      <c r="I295">
        <v>1</v>
      </c>
      <c r="J295">
        <v>1</v>
      </c>
    </row>
    <row r="296" spans="1:10" x14ac:dyDescent="0.35">
      <c r="A296" s="12" t="s">
        <v>546</v>
      </c>
      <c r="B296" t="s">
        <v>2618</v>
      </c>
      <c r="C296" s="98">
        <v>5.36</v>
      </c>
      <c r="D296" s="99">
        <v>3.7595999999999998</v>
      </c>
      <c r="E296" s="99">
        <v>6.1836000000000002</v>
      </c>
      <c r="F296" t="s">
        <v>255</v>
      </c>
      <c r="G296">
        <v>1</v>
      </c>
      <c r="H296">
        <v>1</v>
      </c>
      <c r="I296">
        <v>1</v>
      </c>
      <c r="J296">
        <v>1</v>
      </c>
    </row>
    <row r="297" spans="1:10" x14ac:dyDescent="0.35">
      <c r="A297" s="12" t="s">
        <v>547</v>
      </c>
      <c r="B297" t="s">
        <v>2618</v>
      </c>
      <c r="C297" s="98">
        <v>6.42</v>
      </c>
      <c r="D297" s="99">
        <v>4.1601999999999997</v>
      </c>
      <c r="E297" s="99">
        <v>6.8423999999999996</v>
      </c>
      <c r="F297" t="s">
        <v>255</v>
      </c>
      <c r="G297">
        <v>1</v>
      </c>
      <c r="H297">
        <v>1</v>
      </c>
      <c r="I297">
        <v>1</v>
      </c>
      <c r="J297">
        <v>1</v>
      </c>
    </row>
    <row r="298" spans="1:10" x14ac:dyDescent="0.35">
      <c r="A298" s="12" t="s">
        <v>548</v>
      </c>
      <c r="B298" t="s">
        <v>2618</v>
      </c>
      <c r="C298" s="98">
        <v>9.6300000000000008</v>
      </c>
      <c r="D298" s="99">
        <v>5.2567000000000004</v>
      </c>
      <c r="E298" s="99">
        <v>8.6458999999999993</v>
      </c>
      <c r="F298" t="s">
        <v>255</v>
      </c>
      <c r="G298">
        <v>1</v>
      </c>
      <c r="H298">
        <v>1</v>
      </c>
      <c r="I298">
        <v>1</v>
      </c>
      <c r="J298">
        <v>1</v>
      </c>
    </row>
    <row r="299" spans="1:10" x14ac:dyDescent="0.35">
      <c r="A299" s="12" t="s">
        <v>549</v>
      </c>
      <c r="B299" t="s">
        <v>2618</v>
      </c>
      <c r="C299" s="98">
        <v>16.45</v>
      </c>
      <c r="D299" s="99">
        <v>7.8962000000000003</v>
      </c>
      <c r="E299" s="99">
        <v>12.9872</v>
      </c>
      <c r="F299" t="s">
        <v>255</v>
      </c>
      <c r="G299">
        <v>1</v>
      </c>
      <c r="H299">
        <v>1</v>
      </c>
      <c r="I299">
        <v>1</v>
      </c>
      <c r="J299">
        <v>1</v>
      </c>
    </row>
    <row r="300" spans="1:10" x14ac:dyDescent="0.35">
      <c r="A300" s="12" t="s">
        <v>550</v>
      </c>
      <c r="B300" t="s">
        <v>2619</v>
      </c>
      <c r="C300" s="98">
        <v>6.94</v>
      </c>
      <c r="D300" s="99">
        <v>3.6425000000000001</v>
      </c>
      <c r="E300" s="99">
        <v>5.9909999999999997</v>
      </c>
      <c r="F300" t="s">
        <v>255</v>
      </c>
      <c r="G300">
        <v>1</v>
      </c>
      <c r="H300">
        <v>1</v>
      </c>
      <c r="I300">
        <v>1</v>
      </c>
      <c r="J300">
        <v>1</v>
      </c>
    </row>
    <row r="301" spans="1:10" x14ac:dyDescent="0.35">
      <c r="A301" s="12" t="s">
        <v>551</v>
      </c>
      <c r="B301" t="s">
        <v>2619</v>
      </c>
      <c r="C301" s="98">
        <v>8.9700000000000006</v>
      </c>
      <c r="D301" s="99">
        <v>4.4356</v>
      </c>
      <c r="E301" s="99">
        <v>7.2953999999999999</v>
      </c>
      <c r="F301" t="s">
        <v>255</v>
      </c>
      <c r="G301">
        <v>1</v>
      </c>
      <c r="H301">
        <v>1</v>
      </c>
      <c r="I301">
        <v>1</v>
      </c>
      <c r="J301">
        <v>1</v>
      </c>
    </row>
    <row r="302" spans="1:10" x14ac:dyDescent="0.35">
      <c r="A302" s="12" t="s">
        <v>552</v>
      </c>
      <c r="B302" t="s">
        <v>2619</v>
      </c>
      <c r="C302" s="98">
        <v>11.39</v>
      </c>
      <c r="D302" s="99">
        <v>5.3331</v>
      </c>
      <c r="E302" s="99">
        <v>8.7715999999999994</v>
      </c>
      <c r="F302" t="s">
        <v>255</v>
      </c>
      <c r="G302">
        <v>1</v>
      </c>
      <c r="H302">
        <v>1</v>
      </c>
      <c r="I302">
        <v>1</v>
      </c>
      <c r="J302">
        <v>1</v>
      </c>
    </row>
    <row r="303" spans="1:10" x14ac:dyDescent="0.35">
      <c r="A303" s="12" t="s">
        <v>553</v>
      </c>
      <c r="B303" t="s">
        <v>2619</v>
      </c>
      <c r="C303" s="98">
        <v>15.7</v>
      </c>
      <c r="D303" s="99">
        <v>7.2209000000000003</v>
      </c>
      <c r="E303" s="99">
        <v>11.8765</v>
      </c>
      <c r="F303" t="s">
        <v>255</v>
      </c>
      <c r="G303">
        <v>1</v>
      </c>
      <c r="H303">
        <v>1</v>
      </c>
      <c r="I303">
        <v>1</v>
      </c>
      <c r="J303">
        <v>1</v>
      </c>
    </row>
    <row r="304" spans="1:10" x14ac:dyDescent="0.35">
      <c r="A304" s="12" t="s">
        <v>554</v>
      </c>
      <c r="B304" t="s">
        <v>2620</v>
      </c>
      <c r="C304" s="98">
        <v>5.66</v>
      </c>
      <c r="D304" s="99">
        <v>3.3532000000000002</v>
      </c>
      <c r="E304" s="99">
        <v>5.5151000000000003</v>
      </c>
      <c r="F304" t="s">
        <v>255</v>
      </c>
      <c r="G304">
        <v>1</v>
      </c>
      <c r="H304">
        <v>1</v>
      </c>
      <c r="I304">
        <v>1</v>
      </c>
      <c r="J304">
        <v>1</v>
      </c>
    </row>
    <row r="305" spans="1:10" x14ac:dyDescent="0.35">
      <c r="A305" s="12" t="s">
        <v>555</v>
      </c>
      <c r="B305" t="s">
        <v>2620</v>
      </c>
      <c r="C305" s="98">
        <v>6.78</v>
      </c>
      <c r="D305" s="99">
        <v>3.7336999999999998</v>
      </c>
      <c r="E305" s="99">
        <v>6.141</v>
      </c>
      <c r="F305" t="s">
        <v>255</v>
      </c>
      <c r="G305">
        <v>1</v>
      </c>
      <c r="H305">
        <v>1</v>
      </c>
      <c r="I305">
        <v>1</v>
      </c>
      <c r="J305">
        <v>1</v>
      </c>
    </row>
    <row r="306" spans="1:10" x14ac:dyDescent="0.35">
      <c r="A306" s="12" t="s">
        <v>556</v>
      </c>
      <c r="B306" t="s">
        <v>2620</v>
      </c>
      <c r="C306" s="98">
        <v>9.02</v>
      </c>
      <c r="D306" s="99">
        <v>4.4339000000000004</v>
      </c>
      <c r="E306" s="99">
        <v>7.2926000000000002</v>
      </c>
      <c r="F306" t="s">
        <v>255</v>
      </c>
      <c r="G306">
        <v>1</v>
      </c>
      <c r="H306">
        <v>1</v>
      </c>
      <c r="I306">
        <v>1</v>
      </c>
      <c r="J306">
        <v>1</v>
      </c>
    </row>
    <row r="307" spans="1:10" x14ac:dyDescent="0.35">
      <c r="A307" s="12" t="s">
        <v>557</v>
      </c>
      <c r="B307" t="s">
        <v>2620</v>
      </c>
      <c r="C307" s="98">
        <v>14.53</v>
      </c>
      <c r="D307" s="99">
        <v>6.5090000000000003</v>
      </c>
      <c r="E307" s="99">
        <v>10.7056</v>
      </c>
      <c r="F307" t="s">
        <v>255</v>
      </c>
      <c r="G307">
        <v>1</v>
      </c>
      <c r="H307">
        <v>1</v>
      </c>
      <c r="I307">
        <v>1</v>
      </c>
      <c r="J307">
        <v>1</v>
      </c>
    </row>
    <row r="308" spans="1:10" x14ac:dyDescent="0.35">
      <c r="A308" s="12" t="s">
        <v>558</v>
      </c>
      <c r="B308" t="s">
        <v>2621</v>
      </c>
      <c r="C308" s="98">
        <v>4.01</v>
      </c>
      <c r="D308" s="99">
        <v>2.8191000000000002</v>
      </c>
      <c r="E308" s="99">
        <v>4.6367000000000003</v>
      </c>
      <c r="F308" t="s">
        <v>255</v>
      </c>
      <c r="G308">
        <v>1</v>
      </c>
      <c r="H308">
        <v>1</v>
      </c>
      <c r="I308">
        <v>1</v>
      </c>
      <c r="J308">
        <v>1</v>
      </c>
    </row>
    <row r="309" spans="1:10" x14ac:dyDescent="0.35">
      <c r="A309" s="12" t="s">
        <v>559</v>
      </c>
      <c r="B309" t="s">
        <v>2621</v>
      </c>
      <c r="C309" s="98">
        <v>4.9800000000000004</v>
      </c>
      <c r="D309" s="99">
        <v>2.9302999999999999</v>
      </c>
      <c r="E309" s="99">
        <v>4.8196000000000003</v>
      </c>
      <c r="F309" t="s">
        <v>255</v>
      </c>
      <c r="G309">
        <v>1</v>
      </c>
      <c r="H309">
        <v>1</v>
      </c>
      <c r="I309">
        <v>1</v>
      </c>
      <c r="J309">
        <v>1</v>
      </c>
    </row>
    <row r="310" spans="1:10" x14ac:dyDescent="0.35">
      <c r="A310" s="12" t="s">
        <v>560</v>
      </c>
      <c r="B310" t="s">
        <v>2621</v>
      </c>
      <c r="C310" s="98">
        <v>8.99</v>
      </c>
      <c r="D310" s="99">
        <v>4.4238999999999997</v>
      </c>
      <c r="E310" s="99">
        <v>7.2762000000000002</v>
      </c>
      <c r="F310" t="s">
        <v>255</v>
      </c>
      <c r="G310">
        <v>1</v>
      </c>
      <c r="H310">
        <v>1</v>
      </c>
      <c r="I310">
        <v>1</v>
      </c>
      <c r="J310">
        <v>1</v>
      </c>
    </row>
    <row r="311" spans="1:10" x14ac:dyDescent="0.35">
      <c r="A311" s="12" t="s">
        <v>561</v>
      </c>
      <c r="B311" t="s">
        <v>2621</v>
      </c>
      <c r="C311" s="98">
        <v>17.22</v>
      </c>
      <c r="D311" s="99">
        <v>7.1026999999999996</v>
      </c>
      <c r="E311" s="99">
        <v>11.6821</v>
      </c>
      <c r="F311" t="s">
        <v>255</v>
      </c>
      <c r="G311">
        <v>1</v>
      </c>
      <c r="H311">
        <v>1</v>
      </c>
      <c r="I311">
        <v>1</v>
      </c>
      <c r="J311">
        <v>1</v>
      </c>
    </row>
    <row r="312" spans="1:10" x14ac:dyDescent="0.35">
      <c r="A312" s="12" t="s">
        <v>562</v>
      </c>
      <c r="B312" t="s">
        <v>563</v>
      </c>
      <c r="C312" s="98">
        <v>2.3199999999999998</v>
      </c>
      <c r="D312" s="99">
        <v>2.8277000000000001</v>
      </c>
      <c r="E312" s="99">
        <v>4.6508000000000003</v>
      </c>
      <c r="F312" t="s">
        <v>255</v>
      </c>
      <c r="G312">
        <v>1</v>
      </c>
      <c r="H312">
        <v>1</v>
      </c>
      <c r="I312">
        <v>1</v>
      </c>
      <c r="J312">
        <v>1</v>
      </c>
    </row>
    <row r="313" spans="1:10" x14ac:dyDescent="0.35">
      <c r="A313" s="12" t="s">
        <v>564</v>
      </c>
      <c r="B313" t="s">
        <v>563</v>
      </c>
      <c r="C313" s="98">
        <v>3.51</v>
      </c>
      <c r="D313" s="99">
        <v>2.8658000000000001</v>
      </c>
      <c r="E313" s="99">
        <v>4.7134999999999998</v>
      </c>
      <c r="F313" t="s">
        <v>255</v>
      </c>
      <c r="G313">
        <v>1</v>
      </c>
      <c r="H313">
        <v>1</v>
      </c>
      <c r="I313">
        <v>1</v>
      </c>
      <c r="J313">
        <v>1</v>
      </c>
    </row>
    <row r="314" spans="1:10" x14ac:dyDescent="0.35">
      <c r="A314" s="12" t="s">
        <v>565</v>
      </c>
      <c r="B314" t="s">
        <v>563</v>
      </c>
      <c r="C314" s="98">
        <v>7.23</v>
      </c>
      <c r="D314" s="99">
        <v>3.7448000000000001</v>
      </c>
      <c r="E314" s="99">
        <v>6.1592000000000002</v>
      </c>
      <c r="F314" t="s">
        <v>255</v>
      </c>
      <c r="G314">
        <v>1</v>
      </c>
      <c r="H314">
        <v>1</v>
      </c>
      <c r="I314">
        <v>1</v>
      </c>
      <c r="J314">
        <v>1</v>
      </c>
    </row>
    <row r="315" spans="1:10" x14ac:dyDescent="0.35">
      <c r="A315" s="12" t="s">
        <v>566</v>
      </c>
      <c r="B315" t="s">
        <v>563</v>
      </c>
      <c r="C315" s="98">
        <v>13.69</v>
      </c>
      <c r="D315" s="99">
        <v>6.0922000000000001</v>
      </c>
      <c r="E315" s="99">
        <v>10.020099999999999</v>
      </c>
      <c r="F315" t="s">
        <v>255</v>
      </c>
      <c r="G315">
        <v>1</v>
      </c>
      <c r="H315">
        <v>1</v>
      </c>
      <c r="I315">
        <v>1</v>
      </c>
      <c r="J315">
        <v>1</v>
      </c>
    </row>
    <row r="316" spans="1:10" x14ac:dyDescent="0.35">
      <c r="A316" s="12" t="s">
        <v>567</v>
      </c>
      <c r="B316" t="s">
        <v>2622</v>
      </c>
      <c r="C316" s="98">
        <v>4.33</v>
      </c>
      <c r="D316" s="99">
        <v>2.1208</v>
      </c>
      <c r="E316" s="99">
        <v>3.4882</v>
      </c>
      <c r="F316" t="s">
        <v>255</v>
      </c>
      <c r="G316">
        <v>1</v>
      </c>
      <c r="H316">
        <v>1</v>
      </c>
      <c r="I316">
        <v>1</v>
      </c>
      <c r="J316">
        <v>1</v>
      </c>
    </row>
    <row r="317" spans="1:10" x14ac:dyDescent="0.35">
      <c r="A317" s="12" t="s">
        <v>568</v>
      </c>
      <c r="B317" t="s">
        <v>2622</v>
      </c>
      <c r="C317" s="98">
        <v>5.35</v>
      </c>
      <c r="D317" s="99">
        <v>2.4089999999999998</v>
      </c>
      <c r="E317" s="99">
        <v>3.9622000000000002</v>
      </c>
      <c r="F317" t="s">
        <v>255</v>
      </c>
      <c r="G317">
        <v>1</v>
      </c>
      <c r="H317">
        <v>1</v>
      </c>
      <c r="I317">
        <v>1</v>
      </c>
      <c r="J317">
        <v>1</v>
      </c>
    </row>
    <row r="318" spans="1:10" x14ac:dyDescent="0.35">
      <c r="A318" s="12" t="s">
        <v>569</v>
      </c>
      <c r="B318" t="s">
        <v>2622</v>
      </c>
      <c r="C318" s="98">
        <v>8.81</v>
      </c>
      <c r="D318" s="99">
        <v>3.0552000000000001</v>
      </c>
      <c r="E318" s="99">
        <v>5.0250000000000004</v>
      </c>
      <c r="F318" t="s">
        <v>255</v>
      </c>
      <c r="G318">
        <v>1</v>
      </c>
      <c r="H318">
        <v>1</v>
      </c>
      <c r="I318">
        <v>1</v>
      </c>
      <c r="J318">
        <v>1</v>
      </c>
    </row>
    <row r="319" spans="1:10" x14ac:dyDescent="0.35">
      <c r="A319" s="12" t="s">
        <v>570</v>
      </c>
      <c r="B319" t="s">
        <v>2622</v>
      </c>
      <c r="C319" s="98">
        <v>14.13</v>
      </c>
      <c r="D319" s="99">
        <v>4.2957999999999998</v>
      </c>
      <c r="E319" s="99">
        <v>7.0655000000000001</v>
      </c>
      <c r="F319" t="s">
        <v>255</v>
      </c>
      <c r="G319">
        <v>1</v>
      </c>
      <c r="H319">
        <v>1</v>
      </c>
      <c r="I319">
        <v>1</v>
      </c>
      <c r="J319">
        <v>1</v>
      </c>
    </row>
    <row r="320" spans="1:10" x14ac:dyDescent="0.35">
      <c r="A320" s="12" t="s">
        <v>571</v>
      </c>
      <c r="B320" t="s">
        <v>2623</v>
      </c>
      <c r="C320" s="98">
        <v>2.61</v>
      </c>
      <c r="D320" s="99">
        <v>1.5718000000000001</v>
      </c>
      <c r="E320" s="99">
        <v>2.5851999999999999</v>
      </c>
      <c r="F320" t="s">
        <v>255</v>
      </c>
      <c r="G320">
        <v>1</v>
      </c>
      <c r="H320">
        <v>1</v>
      </c>
      <c r="I320">
        <v>1</v>
      </c>
      <c r="J320">
        <v>1</v>
      </c>
    </row>
    <row r="321" spans="1:10" x14ac:dyDescent="0.35">
      <c r="A321" s="12" t="s">
        <v>572</v>
      </c>
      <c r="B321" t="s">
        <v>2623</v>
      </c>
      <c r="C321" s="98">
        <v>3.74</v>
      </c>
      <c r="D321" s="99">
        <v>1.8023</v>
      </c>
      <c r="E321" s="99">
        <v>2.9643000000000002</v>
      </c>
      <c r="F321" t="s">
        <v>255</v>
      </c>
      <c r="G321">
        <v>1</v>
      </c>
      <c r="H321">
        <v>1</v>
      </c>
      <c r="I321">
        <v>1</v>
      </c>
      <c r="J321">
        <v>1</v>
      </c>
    </row>
    <row r="322" spans="1:10" x14ac:dyDescent="0.35">
      <c r="A322" s="12" t="s">
        <v>573</v>
      </c>
      <c r="B322" t="s">
        <v>2623</v>
      </c>
      <c r="C322" s="98">
        <v>6.19</v>
      </c>
      <c r="D322" s="99">
        <v>2.3067000000000002</v>
      </c>
      <c r="E322" s="99">
        <v>3.7938999999999998</v>
      </c>
      <c r="F322" t="s">
        <v>255</v>
      </c>
      <c r="G322">
        <v>1</v>
      </c>
      <c r="H322">
        <v>1</v>
      </c>
      <c r="I322">
        <v>1</v>
      </c>
      <c r="J322">
        <v>1</v>
      </c>
    </row>
    <row r="323" spans="1:10" x14ac:dyDescent="0.35">
      <c r="A323" s="12" t="s">
        <v>574</v>
      </c>
      <c r="B323" t="s">
        <v>2623</v>
      </c>
      <c r="C323" s="98">
        <v>10.51</v>
      </c>
      <c r="D323" s="99">
        <v>3.4306000000000001</v>
      </c>
      <c r="E323" s="99">
        <v>5.6424000000000003</v>
      </c>
      <c r="F323" t="s">
        <v>255</v>
      </c>
      <c r="G323">
        <v>1</v>
      </c>
      <c r="H323">
        <v>1</v>
      </c>
      <c r="I323">
        <v>1</v>
      </c>
      <c r="J323">
        <v>1</v>
      </c>
    </row>
    <row r="324" spans="1:10" x14ac:dyDescent="0.35">
      <c r="A324" s="12" t="s">
        <v>575</v>
      </c>
      <c r="B324" t="s">
        <v>2624</v>
      </c>
      <c r="C324" s="98">
        <v>2.13</v>
      </c>
      <c r="D324" s="99">
        <v>1.9552</v>
      </c>
      <c r="E324" s="99">
        <v>3.2158000000000002</v>
      </c>
      <c r="F324" t="s">
        <v>255</v>
      </c>
      <c r="G324">
        <v>1</v>
      </c>
      <c r="H324">
        <v>1</v>
      </c>
      <c r="I324">
        <v>1</v>
      </c>
      <c r="J324">
        <v>1</v>
      </c>
    </row>
    <row r="325" spans="1:10" x14ac:dyDescent="0.35">
      <c r="A325" s="12" t="s">
        <v>576</v>
      </c>
      <c r="B325" t="s">
        <v>2624</v>
      </c>
      <c r="C325" s="98">
        <v>2.92</v>
      </c>
      <c r="D325" s="99">
        <v>2.1215999999999999</v>
      </c>
      <c r="E325" s="99">
        <v>3.4895</v>
      </c>
      <c r="F325" t="s">
        <v>255</v>
      </c>
      <c r="G325">
        <v>1</v>
      </c>
      <c r="H325">
        <v>1</v>
      </c>
      <c r="I325">
        <v>1</v>
      </c>
      <c r="J325">
        <v>1</v>
      </c>
    </row>
    <row r="326" spans="1:10" x14ac:dyDescent="0.35">
      <c r="A326" s="12" t="s">
        <v>577</v>
      </c>
      <c r="B326" t="s">
        <v>2624</v>
      </c>
      <c r="C326" s="98">
        <v>5.0199999999999996</v>
      </c>
      <c r="D326" s="99">
        <v>2.6027</v>
      </c>
      <c r="E326" s="99">
        <v>4.2808000000000002</v>
      </c>
      <c r="F326" t="s">
        <v>255</v>
      </c>
      <c r="G326">
        <v>1</v>
      </c>
      <c r="H326">
        <v>1</v>
      </c>
      <c r="I326">
        <v>1</v>
      </c>
      <c r="J326">
        <v>1</v>
      </c>
    </row>
    <row r="327" spans="1:10" x14ac:dyDescent="0.35">
      <c r="A327" s="12" t="s">
        <v>578</v>
      </c>
      <c r="B327" t="s">
        <v>2624</v>
      </c>
      <c r="C327" s="98">
        <v>7.97</v>
      </c>
      <c r="D327" s="99">
        <v>3.6373000000000002</v>
      </c>
      <c r="E327" s="99">
        <v>5.9824000000000002</v>
      </c>
      <c r="F327" t="s">
        <v>255</v>
      </c>
      <c r="G327">
        <v>1</v>
      </c>
      <c r="H327">
        <v>1</v>
      </c>
      <c r="I327">
        <v>1</v>
      </c>
      <c r="J327">
        <v>1</v>
      </c>
    </row>
    <row r="328" spans="1:10" x14ac:dyDescent="0.35">
      <c r="A328" s="12" t="s">
        <v>579</v>
      </c>
      <c r="B328" t="s">
        <v>2625</v>
      </c>
      <c r="C328" s="98">
        <v>1.94</v>
      </c>
      <c r="D328" s="99">
        <v>1.9689000000000001</v>
      </c>
      <c r="E328" s="99">
        <v>3.2383000000000002</v>
      </c>
      <c r="F328" t="s">
        <v>255</v>
      </c>
      <c r="G328">
        <v>1</v>
      </c>
      <c r="H328">
        <v>1</v>
      </c>
      <c r="I328">
        <v>1</v>
      </c>
      <c r="J328">
        <v>1</v>
      </c>
    </row>
    <row r="329" spans="1:10" x14ac:dyDescent="0.35">
      <c r="A329" s="12" t="s">
        <v>580</v>
      </c>
      <c r="B329" t="s">
        <v>2625</v>
      </c>
      <c r="C329" s="98">
        <v>2.92</v>
      </c>
      <c r="D329" s="99">
        <v>2.2254</v>
      </c>
      <c r="E329" s="99">
        <v>3.6602000000000001</v>
      </c>
      <c r="F329" t="s">
        <v>255</v>
      </c>
      <c r="G329">
        <v>1</v>
      </c>
      <c r="H329">
        <v>1</v>
      </c>
      <c r="I329">
        <v>1</v>
      </c>
      <c r="J329">
        <v>1</v>
      </c>
    </row>
    <row r="330" spans="1:10" x14ac:dyDescent="0.35">
      <c r="A330" s="12" t="s">
        <v>581</v>
      </c>
      <c r="B330" t="s">
        <v>2625</v>
      </c>
      <c r="C330" s="98">
        <v>5.98</v>
      </c>
      <c r="D330" s="99">
        <v>2.7465000000000002</v>
      </c>
      <c r="E330" s="99">
        <v>4.5172999999999996</v>
      </c>
      <c r="F330" t="s">
        <v>255</v>
      </c>
      <c r="G330">
        <v>1</v>
      </c>
      <c r="H330">
        <v>1</v>
      </c>
      <c r="I330">
        <v>1</v>
      </c>
      <c r="J330">
        <v>1</v>
      </c>
    </row>
    <row r="331" spans="1:10" x14ac:dyDescent="0.35">
      <c r="A331" s="12" t="s">
        <v>582</v>
      </c>
      <c r="B331" t="s">
        <v>2625</v>
      </c>
      <c r="C331" s="98">
        <v>9.5</v>
      </c>
      <c r="D331" s="99">
        <v>4.0190999999999999</v>
      </c>
      <c r="E331" s="99">
        <v>6.6104000000000003</v>
      </c>
      <c r="F331" t="s">
        <v>255</v>
      </c>
      <c r="G331">
        <v>1</v>
      </c>
      <c r="H331">
        <v>1</v>
      </c>
      <c r="I331">
        <v>1</v>
      </c>
      <c r="J331">
        <v>1</v>
      </c>
    </row>
    <row r="332" spans="1:10" x14ac:dyDescent="0.35">
      <c r="A332" s="12" t="s">
        <v>583</v>
      </c>
      <c r="B332" t="s">
        <v>2626</v>
      </c>
      <c r="C332" s="98">
        <v>2.39</v>
      </c>
      <c r="D332" s="99">
        <v>1.6255999999999999</v>
      </c>
      <c r="E332" s="99">
        <v>2.6737000000000002</v>
      </c>
      <c r="F332" t="s">
        <v>255</v>
      </c>
      <c r="G332">
        <v>1</v>
      </c>
      <c r="H332">
        <v>1</v>
      </c>
      <c r="I332">
        <v>1</v>
      </c>
      <c r="J332">
        <v>1</v>
      </c>
    </row>
    <row r="333" spans="1:10" x14ac:dyDescent="0.35">
      <c r="A333" s="12" t="s">
        <v>584</v>
      </c>
      <c r="B333" t="s">
        <v>2626</v>
      </c>
      <c r="C333" s="98">
        <v>3.23</v>
      </c>
      <c r="D333" s="99">
        <v>1.9285000000000001</v>
      </c>
      <c r="E333" s="99">
        <v>3.1718999999999999</v>
      </c>
      <c r="F333" t="s">
        <v>255</v>
      </c>
      <c r="G333">
        <v>1</v>
      </c>
      <c r="H333">
        <v>1</v>
      </c>
      <c r="I333">
        <v>1</v>
      </c>
      <c r="J333">
        <v>1</v>
      </c>
    </row>
    <row r="334" spans="1:10" x14ac:dyDescent="0.35">
      <c r="A334" s="12" t="s">
        <v>585</v>
      </c>
      <c r="B334" t="s">
        <v>2626</v>
      </c>
      <c r="C334" s="98">
        <v>6.11</v>
      </c>
      <c r="D334" s="99">
        <v>2.9876999999999998</v>
      </c>
      <c r="E334" s="99">
        <v>4.9139999999999997</v>
      </c>
      <c r="F334" t="s">
        <v>255</v>
      </c>
      <c r="G334">
        <v>1</v>
      </c>
      <c r="H334">
        <v>1</v>
      </c>
      <c r="I334">
        <v>1</v>
      </c>
      <c r="J334">
        <v>1</v>
      </c>
    </row>
    <row r="335" spans="1:10" x14ac:dyDescent="0.35">
      <c r="A335" s="12" t="s">
        <v>586</v>
      </c>
      <c r="B335" t="s">
        <v>2626</v>
      </c>
      <c r="C335" s="98">
        <v>11.84</v>
      </c>
      <c r="D335" s="99">
        <v>4.9484000000000004</v>
      </c>
      <c r="E335" s="99">
        <v>8.1387999999999998</v>
      </c>
      <c r="F335" t="s">
        <v>255</v>
      </c>
      <c r="G335">
        <v>1</v>
      </c>
      <c r="H335">
        <v>1</v>
      </c>
      <c r="I335">
        <v>1</v>
      </c>
      <c r="J335">
        <v>1</v>
      </c>
    </row>
    <row r="336" spans="1:10" x14ac:dyDescent="0.35">
      <c r="A336" s="12" t="s">
        <v>587</v>
      </c>
      <c r="B336" t="s">
        <v>2627</v>
      </c>
      <c r="C336" s="98">
        <v>2.83</v>
      </c>
      <c r="D336" s="99">
        <v>1.1647000000000001</v>
      </c>
      <c r="E336" s="99">
        <v>1.9156</v>
      </c>
      <c r="F336" t="s">
        <v>255</v>
      </c>
      <c r="G336">
        <v>1</v>
      </c>
      <c r="H336">
        <v>1</v>
      </c>
      <c r="I336">
        <v>1</v>
      </c>
      <c r="J336">
        <v>1</v>
      </c>
    </row>
    <row r="337" spans="1:10" x14ac:dyDescent="0.35">
      <c r="A337" s="12" t="s">
        <v>588</v>
      </c>
      <c r="B337" t="s">
        <v>2627</v>
      </c>
      <c r="C337" s="98">
        <v>4.1500000000000004</v>
      </c>
      <c r="D337" s="99">
        <v>1.6813</v>
      </c>
      <c r="E337" s="99">
        <v>2.7652999999999999</v>
      </c>
      <c r="F337" t="s">
        <v>255</v>
      </c>
      <c r="G337">
        <v>1</v>
      </c>
      <c r="H337">
        <v>1</v>
      </c>
      <c r="I337">
        <v>1</v>
      </c>
      <c r="J337">
        <v>1</v>
      </c>
    </row>
    <row r="338" spans="1:10" x14ac:dyDescent="0.35">
      <c r="A338" s="12" t="s">
        <v>589</v>
      </c>
      <c r="B338" t="s">
        <v>2627</v>
      </c>
      <c r="C338" s="98">
        <v>6.71</v>
      </c>
      <c r="D338" s="99">
        <v>2.2591000000000001</v>
      </c>
      <c r="E338" s="99">
        <v>3.7155999999999998</v>
      </c>
      <c r="F338" t="s">
        <v>255</v>
      </c>
      <c r="G338">
        <v>1</v>
      </c>
      <c r="H338">
        <v>1</v>
      </c>
      <c r="I338">
        <v>1</v>
      </c>
      <c r="J338">
        <v>1</v>
      </c>
    </row>
    <row r="339" spans="1:10" x14ac:dyDescent="0.35">
      <c r="A339" s="12" t="s">
        <v>590</v>
      </c>
      <c r="B339" t="s">
        <v>2627</v>
      </c>
      <c r="C339" s="98">
        <v>9.49</v>
      </c>
      <c r="D339" s="99">
        <v>3.117</v>
      </c>
      <c r="E339" s="99">
        <v>5.1266999999999996</v>
      </c>
      <c r="F339" t="s">
        <v>255</v>
      </c>
      <c r="G339">
        <v>1</v>
      </c>
      <c r="H339">
        <v>1</v>
      </c>
      <c r="I339">
        <v>1</v>
      </c>
      <c r="J339">
        <v>1</v>
      </c>
    </row>
    <row r="340" spans="1:10" x14ac:dyDescent="0.35">
      <c r="A340" s="12" t="s">
        <v>2628</v>
      </c>
      <c r="B340" t="s">
        <v>2629</v>
      </c>
      <c r="C340" s="98">
        <v>2.46</v>
      </c>
      <c r="D340" s="99">
        <v>4.8219000000000003</v>
      </c>
      <c r="E340" s="99">
        <v>7.9307999999999996</v>
      </c>
      <c r="F340" t="s">
        <v>255</v>
      </c>
      <c r="G340">
        <v>1</v>
      </c>
      <c r="H340">
        <v>1</v>
      </c>
      <c r="I340">
        <v>1</v>
      </c>
      <c r="J340">
        <v>1</v>
      </c>
    </row>
    <row r="341" spans="1:10" x14ac:dyDescent="0.35">
      <c r="A341" s="12" t="s">
        <v>2630</v>
      </c>
      <c r="B341" t="s">
        <v>2629</v>
      </c>
      <c r="C341" s="98">
        <v>5.21</v>
      </c>
      <c r="D341" s="99">
        <v>5.4062000000000001</v>
      </c>
      <c r="E341" s="99">
        <v>8.8917999999999999</v>
      </c>
      <c r="F341" t="s">
        <v>255</v>
      </c>
      <c r="G341">
        <v>1</v>
      </c>
      <c r="H341">
        <v>1</v>
      </c>
      <c r="I341">
        <v>1</v>
      </c>
      <c r="J341">
        <v>1</v>
      </c>
    </row>
    <row r="342" spans="1:10" x14ac:dyDescent="0.35">
      <c r="A342" s="12" t="s">
        <v>2631</v>
      </c>
      <c r="B342" t="s">
        <v>2629</v>
      </c>
      <c r="C342" s="98">
        <v>7.13</v>
      </c>
      <c r="D342" s="99">
        <v>5.8026</v>
      </c>
      <c r="E342" s="99">
        <v>9.5437999999999992</v>
      </c>
      <c r="F342" t="s">
        <v>255</v>
      </c>
      <c r="G342">
        <v>1</v>
      </c>
      <c r="H342">
        <v>1</v>
      </c>
      <c r="I342">
        <v>1</v>
      </c>
      <c r="J342">
        <v>1</v>
      </c>
    </row>
    <row r="343" spans="1:10" x14ac:dyDescent="0.35">
      <c r="A343" s="12" t="s">
        <v>2632</v>
      </c>
      <c r="B343" t="s">
        <v>2629</v>
      </c>
      <c r="C343" s="98">
        <v>10.64</v>
      </c>
      <c r="D343" s="99">
        <v>7.8434999999999997</v>
      </c>
      <c r="E343" s="99">
        <v>12.900499999999999</v>
      </c>
      <c r="F343" t="s">
        <v>255</v>
      </c>
      <c r="G343">
        <v>1</v>
      </c>
      <c r="H343">
        <v>1</v>
      </c>
      <c r="I343">
        <v>1</v>
      </c>
      <c r="J343">
        <v>1</v>
      </c>
    </row>
    <row r="344" spans="1:10" x14ac:dyDescent="0.35">
      <c r="A344" s="12" t="s">
        <v>2633</v>
      </c>
      <c r="B344" t="s">
        <v>2634</v>
      </c>
      <c r="C344" s="98">
        <v>3.14</v>
      </c>
      <c r="D344" s="99">
        <v>3.35</v>
      </c>
      <c r="E344" s="99">
        <v>5.5099</v>
      </c>
      <c r="F344" t="s">
        <v>255</v>
      </c>
      <c r="G344">
        <v>1</v>
      </c>
      <c r="H344">
        <v>1</v>
      </c>
      <c r="I344">
        <v>1</v>
      </c>
      <c r="J344">
        <v>1</v>
      </c>
    </row>
    <row r="345" spans="1:10" x14ac:dyDescent="0.35">
      <c r="A345" s="12" t="s">
        <v>2635</v>
      </c>
      <c r="B345" t="s">
        <v>2634</v>
      </c>
      <c r="C345" s="98">
        <v>4.6100000000000003</v>
      </c>
      <c r="D345" s="99">
        <v>3.7964000000000002</v>
      </c>
      <c r="E345" s="99">
        <v>6.2441000000000004</v>
      </c>
      <c r="F345" t="s">
        <v>255</v>
      </c>
      <c r="G345">
        <v>1</v>
      </c>
      <c r="H345">
        <v>1</v>
      </c>
      <c r="I345">
        <v>1</v>
      </c>
      <c r="J345">
        <v>1</v>
      </c>
    </row>
    <row r="346" spans="1:10" x14ac:dyDescent="0.35">
      <c r="A346" s="12" t="s">
        <v>2636</v>
      </c>
      <c r="B346" t="s">
        <v>2634</v>
      </c>
      <c r="C346" s="98">
        <v>7.89</v>
      </c>
      <c r="D346" s="99">
        <v>4.6595000000000004</v>
      </c>
      <c r="E346" s="99">
        <v>7.6637000000000004</v>
      </c>
      <c r="F346" t="s">
        <v>255</v>
      </c>
      <c r="G346">
        <v>1</v>
      </c>
      <c r="H346">
        <v>1</v>
      </c>
      <c r="I346">
        <v>1</v>
      </c>
      <c r="J346">
        <v>1</v>
      </c>
    </row>
    <row r="347" spans="1:10" x14ac:dyDescent="0.35">
      <c r="A347" s="12" t="s">
        <v>2637</v>
      </c>
      <c r="B347" t="s">
        <v>2634</v>
      </c>
      <c r="C347" s="98">
        <v>12.86</v>
      </c>
      <c r="D347" s="99">
        <v>6.3902999999999999</v>
      </c>
      <c r="E347" s="99">
        <v>10.510400000000001</v>
      </c>
      <c r="F347" t="s">
        <v>255</v>
      </c>
      <c r="G347">
        <v>1</v>
      </c>
      <c r="H347">
        <v>1</v>
      </c>
      <c r="I347">
        <v>1</v>
      </c>
      <c r="J347">
        <v>1</v>
      </c>
    </row>
    <row r="348" spans="1:10" x14ac:dyDescent="0.35">
      <c r="A348" s="12" t="s">
        <v>591</v>
      </c>
      <c r="B348" t="s">
        <v>592</v>
      </c>
      <c r="C348" s="98">
        <v>3.03</v>
      </c>
      <c r="D348" s="99">
        <v>1.1416999999999999</v>
      </c>
      <c r="E348" s="99">
        <v>1.8777999999999999</v>
      </c>
      <c r="F348" t="s">
        <v>255</v>
      </c>
      <c r="G348">
        <v>1</v>
      </c>
      <c r="H348">
        <v>1</v>
      </c>
      <c r="I348">
        <v>1</v>
      </c>
      <c r="J348">
        <v>1</v>
      </c>
    </row>
    <row r="349" spans="1:10" x14ac:dyDescent="0.35">
      <c r="A349" s="12" t="s">
        <v>593</v>
      </c>
      <c r="B349" t="s">
        <v>592</v>
      </c>
      <c r="C349" s="98">
        <v>4.95</v>
      </c>
      <c r="D349" s="99">
        <v>1.4253</v>
      </c>
      <c r="E349" s="99">
        <v>2.3441999999999998</v>
      </c>
      <c r="F349" t="s">
        <v>255</v>
      </c>
      <c r="G349">
        <v>1</v>
      </c>
      <c r="H349">
        <v>1</v>
      </c>
      <c r="I349">
        <v>1</v>
      </c>
      <c r="J349">
        <v>1</v>
      </c>
    </row>
    <row r="350" spans="1:10" x14ac:dyDescent="0.35">
      <c r="A350" s="12" t="s">
        <v>594</v>
      </c>
      <c r="B350" t="s">
        <v>592</v>
      </c>
      <c r="C350" s="98">
        <v>8.59</v>
      </c>
      <c r="D350" s="99">
        <v>1.9694</v>
      </c>
      <c r="E350" s="99">
        <v>3.2391999999999999</v>
      </c>
      <c r="F350" t="s">
        <v>255</v>
      </c>
      <c r="G350">
        <v>1</v>
      </c>
      <c r="H350">
        <v>1</v>
      </c>
      <c r="I350">
        <v>1</v>
      </c>
      <c r="J350">
        <v>1</v>
      </c>
    </row>
    <row r="351" spans="1:10" x14ac:dyDescent="0.35">
      <c r="A351" s="12" t="s">
        <v>595</v>
      </c>
      <c r="B351" t="s">
        <v>592</v>
      </c>
      <c r="C351" s="98">
        <v>14.51</v>
      </c>
      <c r="D351" s="99">
        <v>3.6248999999999998</v>
      </c>
      <c r="E351" s="99">
        <v>5.9619999999999997</v>
      </c>
      <c r="F351" t="s">
        <v>255</v>
      </c>
      <c r="G351">
        <v>1</v>
      </c>
      <c r="H351">
        <v>1</v>
      </c>
      <c r="I351">
        <v>1</v>
      </c>
      <c r="J351">
        <v>1</v>
      </c>
    </row>
    <row r="352" spans="1:10" x14ac:dyDescent="0.35">
      <c r="A352" s="12" t="s">
        <v>596</v>
      </c>
      <c r="B352" t="s">
        <v>597</v>
      </c>
      <c r="C352" s="98">
        <v>2.89</v>
      </c>
      <c r="D352" s="99">
        <v>1.5043</v>
      </c>
      <c r="E352" s="99">
        <v>2.4742000000000002</v>
      </c>
      <c r="F352" t="s">
        <v>255</v>
      </c>
      <c r="G352">
        <v>1</v>
      </c>
      <c r="H352">
        <v>1</v>
      </c>
      <c r="I352">
        <v>1</v>
      </c>
      <c r="J352">
        <v>1</v>
      </c>
    </row>
    <row r="353" spans="1:10" x14ac:dyDescent="0.35">
      <c r="A353" s="12" t="s">
        <v>598</v>
      </c>
      <c r="B353" t="s">
        <v>597</v>
      </c>
      <c r="C353" s="98">
        <v>5.49</v>
      </c>
      <c r="D353" s="99">
        <v>2.0789</v>
      </c>
      <c r="E353" s="99">
        <v>3.4192</v>
      </c>
      <c r="F353" t="s">
        <v>255</v>
      </c>
      <c r="G353">
        <v>1</v>
      </c>
      <c r="H353">
        <v>1</v>
      </c>
      <c r="I353">
        <v>1</v>
      </c>
      <c r="J353">
        <v>1</v>
      </c>
    </row>
    <row r="354" spans="1:10" x14ac:dyDescent="0.35">
      <c r="A354" s="12" t="s">
        <v>599</v>
      </c>
      <c r="B354" t="s">
        <v>597</v>
      </c>
      <c r="C354" s="98">
        <v>10.65</v>
      </c>
      <c r="D354" s="99">
        <v>3.2307999999999999</v>
      </c>
      <c r="E354" s="99">
        <v>5.3137999999999996</v>
      </c>
      <c r="F354" t="s">
        <v>255</v>
      </c>
      <c r="G354">
        <v>1</v>
      </c>
      <c r="H354">
        <v>1</v>
      </c>
      <c r="I354">
        <v>1</v>
      </c>
      <c r="J354">
        <v>1</v>
      </c>
    </row>
    <row r="355" spans="1:10" x14ac:dyDescent="0.35">
      <c r="A355" s="12" t="s">
        <v>600</v>
      </c>
      <c r="B355" t="s">
        <v>597</v>
      </c>
      <c r="C355" s="98">
        <v>16.489999999999998</v>
      </c>
      <c r="D355" s="99">
        <v>5.0370999999999997</v>
      </c>
      <c r="E355" s="99">
        <v>8.2847000000000008</v>
      </c>
      <c r="F355" t="s">
        <v>255</v>
      </c>
      <c r="G355">
        <v>1</v>
      </c>
      <c r="H355">
        <v>1</v>
      </c>
      <c r="I355">
        <v>1</v>
      </c>
      <c r="J355">
        <v>1</v>
      </c>
    </row>
    <row r="356" spans="1:10" x14ac:dyDescent="0.35">
      <c r="A356" s="12" t="s">
        <v>601</v>
      </c>
      <c r="B356" t="s">
        <v>2638</v>
      </c>
      <c r="C356" s="98">
        <v>2.5499999999999998</v>
      </c>
      <c r="D356" s="99">
        <v>1.8180000000000001</v>
      </c>
      <c r="E356" s="99">
        <v>2.9901</v>
      </c>
      <c r="F356" t="s">
        <v>255</v>
      </c>
      <c r="G356">
        <v>1</v>
      </c>
      <c r="H356">
        <v>1</v>
      </c>
      <c r="I356">
        <v>1</v>
      </c>
      <c r="J356">
        <v>1</v>
      </c>
    </row>
    <row r="357" spans="1:10" x14ac:dyDescent="0.35">
      <c r="A357" s="12" t="s">
        <v>602</v>
      </c>
      <c r="B357" t="s">
        <v>2638</v>
      </c>
      <c r="C357" s="98">
        <v>4.55</v>
      </c>
      <c r="D357" s="99">
        <v>1.9742</v>
      </c>
      <c r="E357" s="99">
        <v>3.2469999999999999</v>
      </c>
      <c r="F357" t="s">
        <v>255</v>
      </c>
      <c r="G357">
        <v>1</v>
      </c>
      <c r="H357">
        <v>1</v>
      </c>
      <c r="I357">
        <v>1</v>
      </c>
      <c r="J357">
        <v>1</v>
      </c>
    </row>
    <row r="358" spans="1:10" x14ac:dyDescent="0.35">
      <c r="A358" s="12" t="s">
        <v>603</v>
      </c>
      <c r="B358" t="s">
        <v>2638</v>
      </c>
      <c r="C358" s="98">
        <v>7.53</v>
      </c>
      <c r="D358" s="99">
        <v>2.3892000000000002</v>
      </c>
      <c r="E358" s="99">
        <v>3.9296000000000002</v>
      </c>
      <c r="F358" t="s">
        <v>255</v>
      </c>
      <c r="G358">
        <v>1</v>
      </c>
      <c r="H358">
        <v>1</v>
      </c>
      <c r="I358">
        <v>1</v>
      </c>
      <c r="J358">
        <v>1</v>
      </c>
    </row>
    <row r="359" spans="1:10" x14ac:dyDescent="0.35">
      <c r="A359" s="12" t="s">
        <v>604</v>
      </c>
      <c r="B359" t="s">
        <v>2638</v>
      </c>
      <c r="C359" s="98">
        <v>14.64</v>
      </c>
      <c r="D359" s="99">
        <v>4.2794999999999996</v>
      </c>
      <c r="E359" s="99">
        <v>7.0387000000000004</v>
      </c>
      <c r="F359" t="s">
        <v>255</v>
      </c>
      <c r="G359">
        <v>1</v>
      </c>
      <c r="H359">
        <v>1</v>
      </c>
      <c r="I359">
        <v>1</v>
      </c>
      <c r="J359">
        <v>1</v>
      </c>
    </row>
    <row r="360" spans="1:10" x14ac:dyDescent="0.35">
      <c r="A360" s="12" t="s">
        <v>2639</v>
      </c>
      <c r="B360" t="s">
        <v>2640</v>
      </c>
      <c r="C360" s="98">
        <v>1.66</v>
      </c>
      <c r="D360" s="99">
        <v>3.9255</v>
      </c>
      <c r="E360" s="99">
        <v>6.4564000000000004</v>
      </c>
      <c r="F360" t="s">
        <v>255</v>
      </c>
      <c r="G360">
        <v>1</v>
      </c>
      <c r="H360">
        <v>1</v>
      </c>
      <c r="I360">
        <v>1</v>
      </c>
      <c r="J360">
        <v>1</v>
      </c>
    </row>
    <row r="361" spans="1:10" x14ac:dyDescent="0.35">
      <c r="A361" s="12" t="s">
        <v>2641</v>
      </c>
      <c r="B361" t="s">
        <v>2640</v>
      </c>
      <c r="C361" s="98">
        <v>2.23</v>
      </c>
      <c r="D361" s="99">
        <v>4.0380000000000003</v>
      </c>
      <c r="E361" s="99">
        <v>6.6414999999999997</v>
      </c>
      <c r="F361" t="s">
        <v>255</v>
      </c>
      <c r="G361">
        <v>1</v>
      </c>
      <c r="H361">
        <v>1</v>
      </c>
      <c r="I361">
        <v>1</v>
      </c>
      <c r="J361">
        <v>1</v>
      </c>
    </row>
    <row r="362" spans="1:10" x14ac:dyDescent="0.35">
      <c r="A362" s="12" t="s">
        <v>2642</v>
      </c>
      <c r="B362" t="s">
        <v>2640</v>
      </c>
      <c r="C362" s="98">
        <v>4.88</v>
      </c>
      <c r="D362" s="99">
        <v>4.7016999999999998</v>
      </c>
      <c r="E362" s="99">
        <v>7.7331000000000003</v>
      </c>
      <c r="F362" t="s">
        <v>255</v>
      </c>
      <c r="G362">
        <v>1</v>
      </c>
      <c r="H362">
        <v>1</v>
      </c>
      <c r="I362">
        <v>1</v>
      </c>
      <c r="J362">
        <v>1</v>
      </c>
    </row>
    <row r="363" spans="1:10" x14ac:dyDescent="0.35">
      <c r="A363" s="12" t="s">
        <v>2643</v>
      </c>
      <c r="B363" t="s">
        <v>2640</v>
      </c>
      <c r="C363" s="98">
        <v>12.05</v>
      </c>
      <c r="D363" s="99">
        <v>6.6932</v>
      </c>
      <c r="E363" s="99">
        <v>11.008599999999999</v>
      </c>
      <c r="F363" t="s">
        <v>255</v>
      </c>
      <c r="G363">
        <v>1</v>
      </c>
      <c r="H363">
        <v>1</v>
      </c>
      <c r="I363">
        <v>1</v>
      </c>
      <c r="J363">
        <v>1</v>
      </c>
    </row>
    <row r="364" spans="1:10" x14ac:dyDescent="0.35">
      <c r="A364" s="12" t="s">
        <v>605</v>
      </c>
      <c r="B364" t="s">
        <v>606</v>
      </c>
      <c r="C364" s="98">
        <v>2.17</v>
      </c>
      <c r="D364" s="99">
        <v>0.75929999999999997</v>
      </c>
      <c r="E364" s="99">
        <v>1.2488999999999999</v>
      </c>
      <c r="F364" t="s">
        <v>255</v>
      </c>
      <c r="G364">
        <v>1</v>
      </c>
      <c r="H364">
        <v>1</v>
      </c>
      <c r="I364">
        <v>1</v>
      </c>
      <c r="J364">
        <v>1</v>
      </c>
    </row>
    <row r="365" spans="1:10" x14ac:dyDescent="0.35">
      <c r="A365" s="12" t="s">
        <v>607</v>
      </c>
      <c r="B365" t="s">
        <v>606</v>
      </c>
      <c r="C365" s="98">
        <v>3.11</v>
      </c>
      <c r="D365" s="99">
        <v>0.82779999999999998</v>
      </c>
      <c r="E365" s="99">
        <v>1.3614999999999999</v>
      </c>
      <c r="F365" t="s">
        <v>255</v>
      </c>
      <c r="G365">
        <v>1</v>
      </c>
      <c r="H365">
        <v>1</v>
      </c>
      <c r="I365">
        <v>1</v>
      </c>
      <c r="J365">
        <v>1</v>
      </c>
    </row>
    <row r="366" spans="1:10" x14ac:dyDescent="0.35">
      <c r="A366" s="12" t="s">
        <v>608</v>
      </c>
      <c r="B366" t="s">
        <v>606</v>
      </c>
      <c r="C366" s="98">
        <v>4.88</v>
      </c>
      <c r="D366" s="99">
        <v>1.0601</v>
      </c>
      <c r="E366" s="99">
        <v>1.7436</v>
      </c>
      <c r="F366" t="s">
        <v>255</v>
      </c>
      <c r="G366">
        <v>1</v>
      </c>
      <c r="H366">
        <v>1</v>
      </c>
      <c r="I366">
        <v>1</v>
      </c>
      <c r="J366">
        <v>1</v>
      </c>
    </row>
    <row r="367" spans="1:10" x14ac:dyDescent="0.35">
      <c r="A367" s="12" t="s">
        <v>609</v>
      </c>
      <c r="B367" t="s">
        <v>606</v>
      </c>
      <c r="C367" s="98">
        <v>6.68</v>
      </c>
      <c r="D367" s="99">
        <v>1.5383</v>
      </c>
      <c r="E367" s="99">
        <v>2.5301</v>
      </c>
      <c r="F367" t="s">
        <v>255</v>
      </c>
      <c r="G367">
        <v>1</v>
      </c>
      <c r="H367">
        <v>1</v>
      </c>
      <c r="I367">
        <v>1</v>
      </c>
      <c r="J367">
        <v>1</v>
      </c>
    </row>
    <row r="368" spans="1:10" x14ac:dyDescent="0.35">
      <c r="A368" s="12" t="s">
        <v>610</v>
      </c>
      <c r="B368" t="s">
        <v>611</v>
      </c>
      <c r="C368" s="98">
        <v>2.06</v>
      </c>
      <c r="D368" s="99">
        <v>0.90610000000000002</v>
      </c>
      <c r="E368" s="99">
        <v>1.4903</v>
      </c>
      <c r="F368" t="s">
        <v>255</v>
      </c>
      <c r="G368">
        <v>1</v>
      </c>
      <c r="H368">
        <v>1</v>
      </c>
      <c r="I368">
        <v>1</v>
      </c>
      <c r="J368">
        <v>1</v>
      </c>
    </row>
    <row r="369" spans="1:10" x14ac:dyDescent="0.35">
      <c r="A369" s="12" t="s">
        <v>612</v>
      </c>
      <c r="B369" t="s">
        <v>611</v>
      </c>
      <c r="C369" s="98">
        <v>2.86</v>
      </c>
      <c r="D369" s="99">
        <v>1.0622</v>
      </c>
      <c r="E369" s="99">
        <v>1.7470000000000001</v>
      </c>
      <c r="F369" t="s">
        <v>255</v>
      </c>
      <c r="G369">
        <v>1</v>
      </c>
      <c r="H369">
        <v>1</v>
      </c>
      <c r="I369">
        <v>1</v>
      </c>
      <c r="J369">
        <v>1</v>
      </c>
    </row>
    <row r="370" spans="1:10" x14ac:dyDescent="0.35">
      <c r="A370" s="12" t="s">
        <v>613</v>
      </c>
      <c r="B370" t="s">
        <v>611</v>
      </c>
      <c r="C370" s="98">
        <v>4.76</v>
      </c>
      <c r="D370" s="99">
        <v>1.3794</v>
      </c>
      <c r="E370" s="99">
        <v>2.2688000000000001</v>
      </c>
      <c r="F370" t="s">
        <v>255</v>
      </c>
      <c r="G370">
        <v>1</v>
      </c>
      <c r="H370">
        <v>1</v>
      </c>
      <c r="I370">
        <v>1</v>
      </c>
      <c r="J370">
        <v>1</v>
      </c>
    </row>
    <row r="371" spans="1:10" x14ac:dyDescent="0.35">
      <c r="A371" s="12" t="s">
        <v>614</v>
      </c>
      <c r="B371" t="s">
        <v>611</v>
      </c>
      <c r="C371" s="98">
        <v>7.26</v>
      </c>
      <c r="D371" s="99">
        <v>1.9782</v>
      </c>
      <c r="E371" s="99">
        <v>3.2536</v>
      </c>
      <c r="F371" t="s">
        <v>255</v>
      </c>
      <c r="G371">
        <v>1</v>
      </c>
      <c r="H371">
        <v>1</v>
      </c>
      <c r="I371">
        <v>1</v>
      </c>
      <c r="J371">
        <v>1</v>
      </c>
    </row>
    <row r="372" spans="1:10" x14ac:dyDescent="0.35">
      <c r="A372" s="12" t="s">
        <v>615</v>
      </c>
      <c r="B372" t="s">
        <v>616</v>
      </c>
      <c r="C372" s="98">
        <v>2.35</v>
      </c>
      <c r="D372" s="99">
        <v>0.97199999999999998</v>
      </c>
      <c r="E372" s="99">
        <v>1.5987</v>
      </c>
      <c r="F372" t="s">
        <v>255</v>
      </c>
      <c r="G372">
        <v>1</v>
      </c>
      <c r="H372">
        <v>1</v>
      </c>
      <c r="I372">
        <v>1</v>
      </c>
      <c r="J372">
        <v>1</v>
      </c>
    </row>
    <row r="373" spans="1:10" x14ac:dyDescent="0.35">
      <c r="A373" s="12" t="s">
        <v>617</v>
      </c>
      <c r="B373" t="s">
        <v>616</v>
      </c>
      <c r="C373" s="98">
        <v>4.18</v>
      </c>
      <c r="D373" s="99">
        <v>1.2095</v>
      </c>
      <c r="E373" s="99">
        <v>1.9893000000000001</v>
      </c>
      <c r="F373" t="s">
        <v>255</v>
      </c>
      <c r="G373">
        <v>1</v>
      </c>
      <c r="H373">
        <v>1</v>
      </c>
      <c r="I373">
        <v>1</v>
      </c>
      <c r="J373">
        <v>1</v>
      </c>
    </row>
    <row r="374" spans="1:10" x14ac:dyDescent="0.35">
      <c r="A374" s="12" t="s">
        <v>618</v>
      </c>
      <c r="B374" t="s">
        <v>616</v>
      </c>
      <c r="C374" s="98">
        <v>7.35</v>
      </c>
      <c r="D374" s="99">
        <v>1.6961999999999999</v>
      </c>
      <c r="E374" s="99">
        <v>2.7898000000000001</v>
      </c>
      <c r="F374" t="s">
        <v>255</v>
      </c>
      <c r="G374">
        <v>1</v>
      </c>
      <c r="H374">
        <v>1</v>
      </c>
      <c r="I374">
        <v>1</v>
      </c>
      <c r="J374">
        <v>1</v>
      </c>
    </row>
    <row r="375" spans="1:10" x14ac:dyDescent="0.35">
      <c r="A375" s="12" t="s">
        <v>619</v>
      </c>
      <c r="B375" t="s">
        <v>616</v>
      </c>
      <c r="C375" s="98">
        <v>10.95</v>
      </c>
      <c r="D375" s="99">
        <v>2.6358000000000001</v>
      </c>
      <c r="E375" s="99">
        <v>4.3352000000000004</v>
      </c>
      <c r="F375" t="s">
        <v>255</v>
      </c>
      <c r="G375">
        <v>1</v>
      </c>
      <c r="H375">
        <v>1</v>
      </c>
      <c r="I375">
        <v>1</v>
      </c>
      <c r="J375">
        <v>1</v>
      </c>
    </row>
    <row r="376" spans="1:10" x14ac:dyDescent="0.35">
      <c r="A376" s="12" t="s">
        <v>620</v>
      </c>
      <c r="B376" t="s">
        <v>2644</v>
      </c>
      <c r="C376" s="98">
        <v>6.29</v>
      </c>
      <c r="D376" s="99">
        <v>0.73799999999999999</v>
      </c>
      <c r="E376" s="99">
        <v>1.2138</v>
      </c>
      <c r="F376" t="s">
        <v>255</v>
      </c>
      <c r="G376">
        <v>1</v>
      </c>
      <c r="H376">
        <v>1</v>
      </c>
      <c r="I376">
        <v>1</v>
      </c>
      <c r="J376">
        <v>1</v>
      </c>
    </row>
    <row r="377" spans="1:10" x14ac:dyDescent="0.35">
      <c r="A377" s="12" t="s">
        <v>621</v>
      </c>
      <c r="B377" t="s">
        <v>2644</v>
      </c>
      <c r="C377" s="98">
        <v>8.26</v>
      </c>
      <c r="D377" s="99">
        <v>1.0871</v>
      </c>
      <c r="E377" s="99">
        <v>1.788</v>
      </c>
      <c r="F377" t="s">
        <v>255</v>
      </c>
      <c r="G377">
        <v>1</v>
      </c>
      <c r="H377">
        <v>1</v>
      </c>
      <c r="I377">
        <v>1</v>
      </c>
      <c r="J377">
        <v>1</v>
      </c>
    </row>
    <row r="378" spans="1:10" x14ac:dyDescent="0.35">
      <c r="A378" s="12" t="s">
        <v>622</v>
      </c>
      <c r="B378" t="s">
        <v>2644</v>
      </c>
      <c r="C378" s="98">
        <v>10.16</v>
      </c>
      <c r="D378" s="99">
        <v>1.4399</v>
      </c>
      <c r="E378" s="99">
        <v>2.3683000000000001</v>
      </c>
      <c r="F378" t="s">
        <v>255</v>
      </c>
      <c r="G378">
        <v>1</v>
      </c>
      <c r="H378">
        <v>1</v>
      </c>
      <c r="I378">
        <v>1</v>
      </c>
      <c r="J378">
        <v>1</v>
      </c>
    </row>
    <row r="379" spans="1:10" x14ac:dyDescent="0.35">
      <c r="A379" s="12" t="s">
        <v>623</v>
      </c>
      <c r="B379" t="s">
        <v>2644</v>
      </c>
      <c r="C379" s="98">
        <v>14.73</v>
      </c>
      <c r="D379" s="99">
        <v>2.2376999999999998</v>
      </c>
      <c r="E379" s="99">
        <v>3.6804000000000001</v>
      </c>
      <c r="F379" t="s">
        <v>255</v>
      </c>
      <c r="G379">
        <v>1</v>
      </c>
      <c r="H379">
        <v>1</v>
      </c>
      <c r="I379">
        <v>1</v>
      </c>
      <c r="J379">
        <v>1</v>
      </c>
    </row>
    <row r="380" spans="1:10" x14ac:dyDescent="0.35">
      <c r="A380" s="12" t="s">
        <v>624</v>
      </c>
      <c r="B380" t="s">
        <v>625</v>
      </c>
      <c r="C380" s="98">
        <v>2.89</v>
      </c>
      <c r="D380" s="99">
        <v>0.50560000000000005</v>
      </c>
      <c r="E380" s="99">
        <v>0.83160000000000001</v>
      </c>
      <c r="F380" t="s">
        <v>255</v>
      </c>
      <c r="G380">
        <v>1</v>
      </c>
      <c r="H380">
        <v>1</v>
      </c>
      <c r="I380">
        <v>1</v>
      </c>
      <c r="J380">
        <v>1</v>
      </c>
    </row>
    <row r="381" spans="1:10" x14ac:dyDescent="0.35">
      <c r="A381" s="12" t="s">
        <v>626</v>
      </c>
      <c r="B381" t="s">
        <v>625</v>
      </c>
      <c r="C381" s="98">
        <v>4.05</v>
      </c>
      <c r="D381" s="99">
        <v>0.66359999999999997</v>
      </c>
      <c r="E381" s="99">
        <v>1.0913999999999999</v>
      </c>
      <c r="F381" t="s">
        <v>255</v>
      </c>
      <c r="G381">
        <v>1</v>
      </c>
      <c r="H381">
        <v>1</v>
      </c>
      <c r="I381">
        <v>1</v>
      </c>
      <c r="J381">
        <v>1</v>
      </c>
    </row>
    <row r="382" spans="1:10" x14ac:dyDescent="0.35">
      <c r="A382" s="12" t="s">
        <v>627</v>
      </c>
      <c r="B382" t="s">
        <v>625</v>
      </c>
      <c r="C382" s="98">
        <v>5.42</v>
      </c>
      <c r="D382" s="99">
        <v>0.91790000000000005</v>
      </c>
      <c r="E382" s="99">
        <v>1.5097</v>
      </c>
      <c r="F382" t="s">
        <v>255</v>
      </c>
      <c r="G382">
        <v>1</v>
      </c>
      <c r="H382">
        <v>1</v>
      </c>
      <c r="I382">
        <v>1</v>
      </c>
      <c r="J382">
        <v>1</v>
      </c>
    </row>
    <row r="383" spans="1:10" x14ac:dyDescent="0.35">
      <c r="A383" s="12" t="s">
        <v>628</v>
      </c>
      <c r="B383" t="s">
        <v>625</v>
      </c>
      <c r="C383" s="98">
        <v>7.9</v>
      </c>
      <c r="D383" s="99">
        <v>1.3914</v>
      </c>
      <c r="E383" s="99">
        <v>2.2885</v>
      </c>
      <c r="F383" t="s">
        <v>255</v>
      </c>
      <c r="G383">
        <v>1</v>
      </c>
      <c r="H383">
        <v>1</v>
      </c>
      <c r="I383">
        <v>1</v>
      </c>
      <c r="J383">
        <v>1</v>
      </c>
    </row>
    <row r="384" spans="1:10" x14ac:dyDescent="0.35">
      <c r="A384" s="12" t="s">
        <v>629</v>
      </c>
      <c r="B384" t="s">
        <v>2645</v>
      </c>
      <c r="C384" s="98">
        <v>1.86</v>
      </c>
      <c r="D384" s="99">
        <v>0.36309999999999998</v>
      </c>
      <c r="E384" s="99">
        <v>0.59719999999999995</v>
      </c>
      <c r="F384" t="s">
        <v>255</v>
      </c>
      <c r="G384">
        <v>1</v>
      </c>
      <c r="H384">
        <v>1</v>
      </c>
      <c r="I384">
        <v>1</v>
      </c>
      <c r="J384">
        <v>1</v>
      </c>
    </row>
    <row r="385" spans="1:10" x14ac:dyDescent="0.35">
      <c r="A385" s="12" t="s">
        <v>630</v>
      </c>
      <c r="B385" t="s">
        <v>2645</v>
      </c>
      <c r="C385" s="98">
        <v>2.74</v>
      </c>
      <c r="D385" s="99">
        <v>0.53710000000000002</v>
      </c>
      <c r="E385" s="99">
        <v>0.88339999999999996</v>
      </c>
      <c r="F385" t="s">
        <v>255</v>
      </c>
      <c r="G385">
        <v>1</v>
      </c>
      <c r="H385">
        <v>1</v>
      </c>
      <c r="I385">
        <v>1</v>
      </c>
      <c r="J385">
        <v>1</v>
      </c>
    </row>
    <row r="386" spans="1:10" x14ac:dyDescent="0.35">
      <c r="A386" s="12" t="s">
        <v>631</v>
      </c>
      <c r="B386" t="s">
        <v>2645</v>
      </c>
      <c r="C386" s="98">
        <v>3.3</v>
      </c>
      <c r="D386" s="99">
        <v>0.83650000000000002</v>
      </c>
      <c r="E386" s="99">
        <v>1.3757999999999999</v>
      </c>
      <c r="F386" t="s">
        <v>255</v>
      </c>
      <c r="G386">
        <v>1</v>
      </c>
      <c r="H386">
        <v>1</v>
      </c>
      <c r="I386">
        <v>1</v>
      </c>
      <c r="J386">
        <v>1</v>
      </c>
    </row>
    <row r="387" spans="1:10" x14ac:dyDescent="0.35">
      <c r="A387" s="12" t="s">
        <v>632</v>
      </c>
      <c r="B387" t="s">
        <v>2645</v>
      </c>
      <c r="C387" s="98">
        <v>4.5199999999999996</v>
      </c>
      <c r="D387" s="99">
        <v>1.5044</v>
      </c>
      <c r="E387" s="99">
        <v>2.4742999999999999</v>
      </c>
      <c r="F387" t="s">
        <v>255</v>
      </c>
      <c r="G387">
        <v>1</v>
      </c>
      <c r="H387">
        <v>1</v>
      </c>
      <c r="I387">
        <v>1</v>
      </c>
      <c r="J387">
        <v>1</v>
      </c>
    </row>
    <row r="388" spans="1:10" x14ac:dyDescent="0.35">
      <c r="A388" s="12" t="s">
        <v>633</v>
      </c>
      <c r="B388" t="s">
        <v>2646</v>
      </c>
      <c r="C388" s="98">
        <v>2.78</v>
      </c>
      <c r="D388" s="99">
        <v>0.46439999999999998</v>
      </c>
      <c r="E388" s="99">
        <v>0.76380000000000003</v>
      </c>
      <c r="F388" t="s">
        <v>255</v>
      </c>
      <c r="G388">
        <v>1</v>
      </c>
      <c r="H388">
        <v>1</v>
      </c>
      <c r="I388">
        <v>1</v>
      </c>
      <c r="J388">
        <v>1</v>
      </c>
    </row>
    <row r="389" spans="1:10" x14ac:dyDescent="0.35">
      <c r="A389" s="12" t="s">
        <v>634</v>
      </c>
      <c r="B389" t="s">
        <v>2646</v>
      </c>
      <c r="C389" s="98">
        <v>3.8</v>
      </c>
      <c r="D389" s="99">
        <v>0.62029999999999996</v>
      </c>
      <c r="E389" s="99">
        <v>1.0202</v>
      </c>
      <c r="F389" t="s">
        <v>255</v>
      </c>
      <c r="G389">
        <v>1</v>
      </c>
      <c r="H389">
        <v>1</v>
      </c>
      <c r="I389">
        <v>1</v>
      </c>
      <c r="J389">
        <v>1</v>
      </c>
    </row>
    <row r="390" spans="1:10" x14ac:dyDescent="0.35">
      <c r="A390" s="12" t="s">
        <v>635</v>
      </c>
      <c r="B390" t="s">
        <v>2646</v>
      </c>
      <c r="C390" s="98">
        <v>4.92</v>
      </c>
      <c r="D390" s="99">
        <v>0.85780000000000001</v>
      </c>
      <c r="E390" s="99">
        <v>1.4109</v>
      </c>
      <c r="F390" t="s">
        <v>255</v>
      </c>
      <c r="G390">
        <v>1</v>
      </c>
      <c r="H390">
        <v>1</v>
      </c>
      <c r="I390">
        <v>1</v>
      </c>
      <c r="J390">
        <v>1</v>
      </c>
    </row>
    <row r="391" spans="1:10" x14ac:dyDescent="0.35">
      <c r="A391" s="12" t="s">
        <v>636</v>
      </c>
      <c r="B391" t="s">
        <v>2646</v>
      </c>
      <c r="C391" s="98">
        <v>8.5399999999999991</v>
      </c>
      <c r="D391" s="99">
        <v>1.5630999999999999</v>
      </c>
      <c r="E391" s="99">
        <v>2.5709</v>
      </c>
      <c r="F391" t="s">
        <v>255</v>
      </c>
      <c r="G391">
        <v>1</v>
      </c>
      <c r="H391">
        <v>1</v>
      </c>
      <c r="I391">
        <v>1</v>
      </c>
      <c r="J391">
        <v>1</v>
      </c>
    </row>
    <row r="392" spans="1:10" x14ac:dyDescent="0.35">
      <c r="A392" s="12" t="s">
        <v>637</v>
      </c>
      <c r="B392" t="s">
        <v>2647</v>
      </c>
      <c r="C392" s="98">
        <v>1.77</v>
      </c>
      <c r="D392" s="99">
        <v>0.46060000000000001</v>
      </c>
      <c r="E392" s="99">
        <v>0.75760000000000005</v>
      </c>
      <c r="F392" t="s">
        <v>255</v>
      </c>
      <c r="G392">
        <v>1</v>
      </c>
      <c r="H392">
        <v>1</v>
      </c>
      <c r="I392">
        <v>1</v>
      </c>
      <c r="J392">
        <v>1</v>
      </c>
    </row>
    <row r="393" spans="1:10" x14ac:dyDescent="0.35">
      <c r="A393" s="12" t="s">
        <v>638</v>
      </c>
      <c r="B393" t="s">
        <v>2647</v>
      </c>
      <c r="C393" s="98">
        <v>2.4300000000000002</v>
      </c>
      <c r="D393" s="99">
        <v>0.5504</v>
      </c>
      <c r="E393" s="99">
        <v>0.90529999999999999</v>
      </c>
      <c r="F393" t="s">
        <v>255</v>
      </c>
      <c r="G393">
        <v>1</v>
      </c>
      <c r="H393">
        <v>1</v>
      </c>
      <c r="I393">
        <v>1</v>
      </c>
      <c r="J393">
        <v>1</v>
      </c>
    </row>
    <row r="394" spans="1:10" x14ac:dyDescent="0.35">
      <c r="A394" s="12" t="s">
        <v>639</v>
      </c>
      <c r="B394" t="s">
        <v>2647</v>
      </c>
      <c r="C394" s="98">
        <v>3.63</v>
      </c>
      <c r="D394" s="99">
        <v>0.72619999999999996</v>
      </c>
      <c r="E394" s="99">
        <v>1.1943999999999999</v>
      </c>
      <c r="F394" t="s">
        <v>255</v>
      </c>
      <c r="G394">
        <v>1</v>
      </c>
      <c r="H394">
        <v>1</v>
      </c>
      <c r="I394">
        <v>1</v>
      </c>
      <c r="J394">
        <v>1</v>
      </c>
    </row>
    <row r="395" spans="1:10" x14ac:dyDescent="0.35">
      <c r="A395" s="12" t="s">
        <v>640</v>
      </c>
      <c r="B395" t="s">
        <v>2647</v>
      </c>
      <c r="C395" s="98">
        <v>6.53</v>
      </c>
      <c r="D395" s="99">
        <v>1.2625999999999999</v>
      </c>
      <c r="E395" s="99">
        <v>2.0766</v>
      </c>
      <c r="F395" t="s">
        <v>255</v>
      </c>
      <c r="G395">
        <v>1</v>
      </c>
      <c r="H395">
        <v>1</v>
      </c>
      <c r="I395">
        <v>1</v>
      </c>
      <c r="J395">
        <v>1</v>
      </c>
    </row>
    <row r="396" spans="1:10" x14ac:dyDescent="0.35">
      <c r="A396" s="12" t="s">
        <v>641</v>
      </c>
      <c r="B396" t="s">
        <v>642</v>
      </c>
      <c r="C396" s="98">
        <v>2.08</v>
      </c>
      <c r="D396" s="99">
        <v>0.49149999999999999</v>
      </c>
      <c r="E396" s="99">
        <v>0.80840000000000001</v>
      </c>
      <c r="F396" t="s">
        <v>255</v>
      </c>
      <c r="G396">
        <v>1</v>
      </c>
      <c r="H396">
        <v>1</v>
      </c>
      <c r="I396">
        <v>1</v>
      </c>
      <c r="J396">
        <v>1</v>
      </c>
    </row>
    <row r="397" spans="1:10" x14ac:dyDescent="0.35">
      <c r="A397" s="12" t="s">
        <v>643</v>
      </c>
      <c r="B397" t="s">
        <v>642</v>
      </c>
      <c r="C397" s="98">
        <v>2.87</v>
      </c>
      <c r="D397" s="99">
        <v>0.60060000000000002</v>
      </c>
      <c r="E397" s="99">
        <v>0.98780000000000001</v>
      </c>
      <c r="F397" t="s">
        <v>255</v>
      </c>
      <c r="G397">
        <v>1</v>
      </c>
      <c r="H397">
        <v>1</v>
      </c>
      <c r="I397">
        <v>1</v>
      </c>
      <c r="J397">
        <v>1</v>
      </c>
    </row>
    <row r="398" spans="1:10" x14ac:dyDescent="0.35">
      <c r="A398" s="12" t="s">
        <v>644</v>
      </c>
      <c r="B398" t="s">
        <v>642</v>
      </c>
      <c r="C398" s="98">
        <v>4.3</v>
      </c>
      <c r="D398" s="99">
        <v>0.82730000000000004</v>
      </c>
      <c r="E398" s="99">
        <v>1.3607</v>
      </c>
      <c r="F398" t="s">
        <v>255</v>
      </c>
      <c r="G398">
        <v>1</v>
      </c>
      <c r="H398">
        <v>1</v>
      </c>
      <c r="I398">
        <v>1</v>
      </c>
      <c r="J398">
        <v>1</v>
      </c>
    </row>
    <row r="399" spans="1:10" x14ac:dyDescent="0.35">
      <c r="A399" s="12" t="s">
        <v>645</v>
      </c>
      <c r="B399" t="s">
        <v>642</v>
      </c>
      <c r="C399" s="98">
        <v>6.43</v>
      </c>
      <c r="D399" s="99">
        <v>1.2081</v>
      </c>
      <c r="E399" s="99">
        <v>1.9870000000000001</v>
      </c>
      <c r="F399" t="s">
        <v>255</v>
      </c>
      <c r="G399">
        <v>1</v>
      </c>
      <c r="H399">
        <v>1</v>
      </c>
      <c r="I399">
        <v>1</v>
      </c>
      <c r="J399">
        <v>1</v>
      </c>
    </row>
    <row r="400" spans="1:10" x14ac:dyDescent="0.35">
      <c r="A400" s="12" t="s">
        <v>646</v>
      </c>
      <c r="B400" t="s">
        <v>2648</v>
      </c>
      <c r="C400" s="98">
        <v>2.29</v>
      </c>
      <c r="D400" s="99">
        <v>0.42180000000000001</v>
      </c>
      <c r="E400" s="99">
        <v>0.69379999999999997</v>
      </c>
      <c r="F400" t="s">
        <v>255</v>
      </c>
      <c r="G400">
        <v>1</v>
      </c>
      <c r="H400">
        <v>1</v>
      </c>
      <c r="I400">
        <v>1</v>
      </c>
      <c r="J400">
        <v>1</v>
      </c>
    </row>
    <row r="401" spans="1:10" x14ac:dyDescent="0.35">
      <c r="A401" s="12" t="s">
        <v>647</v>
      </c>
      <c r="B401" t="s">
        <v>2648</v>
      </c>
      <c r="C401" s="98">
        <v>3.69</v>
      </c>
      <c r="D401" s="99">
        <v>0.62450000000000006</v>
      </c>
      <c r="E401" s="99">
        <v>1.0270999999999999</v>
      </c>
      <c r="F401" t="s">
        <v>255</v>
      </c>
      <c r="G401">
        <v>1</v>
      </c>
      <c r="H401">
        <v>1</v>
      </c>
      <c r="I401">
        <v>1</v>
      </c>
      <c r="J401">
        <v>1</v>
      </c>
    </row>
    <row r="402" spans="1:10" x14ac:dyDescent="0.35">
      <c r="A402" s="12" t="s">
        <v>648</v>
      </c>
      <c r="B402" t="s">
        <v>2648</v>
      </c>
      <c r="C402" s="98">
        <v>5.63</v>
      </c>
      <c r="D402" s="99">
        <v>0.90310000000000001</v>
      </c>
      <c r="E402" s="99">
        <v>1.4854000000000001</v>
      </c>
      <c r="F402" t="s">
        <v>255</v>
      </c>
      <c r="G402">
        <v>1</v>
      </c>
      <c r="H402">
        <v>1</v>
      </c>
      <c r="I402">
        <v>1</v>
      </c>
      <c r="J402">
        <v>1</v>
      </c>
    </row>
    <row r="403" spans="1:10" x14ac:dyDescent="0.35">
      <c r="A403" s="12" t="s">
        <v>649</v>
      </c>
      <c r="B403" t="s">
        <v>2648</v>
      </c>
      <c r="C403" s="98">
        <v>8.64</v>
      </c>
      <c r="D403" s="99">
        <v>1.4014</v>
      </c>
      <c r="E403" s="99">
        <v>2.3048999999999999</v>
      </c>
      <c r="F403" t="s">
        <v>255</v>
      </c>
      <c r="G403">
        <v>1</v>
      </c>
      <c r="H403">
        <v>1</v>
      </c>
      <c r="I403">
        <v>1</v>
      </c>
      <c r="J403">
        <v>1</v>
      </c>
    </row>
    <row r="404" spans="1:10" x14ac:dyDescent="0.35">
      <c r="A404" s="12" t="s">
        <v>650</v>
      </c>
      <c r="B404" t="s">
        <v>2649</v>
      </c>
      <c r="C404" s="98">
        <v>2.08</v>
      </c>
      <c r="D404" s="99">
        <v>0.4365</v>
      </c>
      <c r="E404" s="99">
        <v>0.71789999999999998</v>
      </c>
      <c r="F404" t="s">
        <v>255</v>
      </c>
      <c r="G404">
        <v>1</v>
      </c>
      <c r="H404">
        <v>1</v>
      </c>
      <c r="I404">
        <v>1</v>
      </c>
      <c r="J404">
        <v>1</v>
      </c>
    </row>
    <row r="405" spans="1:10" x14ac:dyDescent="0.35">
      <c r="A405" s="12" t="s">
        <v>651</v>
      </c>
      <c r="B405" t="s">
        <v>2649</v>
      </c>
      <c r="C405" s="98">
        <v>2.9</v>
      </c>
      <c r="D405" s="99">
        <v>0.56589999999999996</v>
      </c>
      <c r="E405" s="99">
        <v>0.93079999999999996</v>
      </c>
      <c r="F405" t="s">
        <v>255</v>
      </c>
      <c r="G405">
        <v>1</v>
      </c>
      <c r="H405">
        <v>1</v>
      </c>
      <c r="I405">
        <v>1</v>
      </c>
      <c r="J405">
        <v>1</v>
      </c>
    </row>
    <row r="406" spans="1:10" x14ac:dyDescent="0.35">
      <c r="A406" s="12" t="s">
        <v>652</v>
      </c>
      <c r="B406" t="s">
        <v>2649</v>
      </c>
      <c r="C406" s="98">
        <v>4.6399999999999997</v>
      </c>
      <c r="D406" s="99">
        <v>0.84519999999999995</v>
      </c>
      <c r="E406" s="99">
        <v>1.3900999999999999</v>
      </c>
      <c r="F406" t="s">
        <v>255</v>
      </c>
      <c r="G406">
        <v>1</v>
      </c>
      <c r="H406">
        <v>1</v>
      </c>
      <c r="I406">
        <v>1</v>
      </c>
      <c r="J406">
        <v>1</v>
      </c>
    </row>
    <row r="407" spans="1:10" x14ac:dyDescent="0.35">
      <c r="A407" s="12" t="s">
        <v>653</v>
      </c>
      <c r="B407" t="s">
        <v>2649</v>
      </c>
      <c r="C407" s="98">
        <v>7.16</v>
      </c>
      <c r="D407" s="99">
        <v>1.3882000000000001</v>
      </c>
      <c r="E407" s="99">
        <v>2.2831999999999999</v>
      </c>
      <c r="F407" t="s">
        <v>255</v>
      </c>
      <c r="G407">
        <v>1</v>
      </c>
      <c r="H407">
        <v>1</v>
      </c>
      <c r="I407">
        <v>1</v>
      </c>
      <c r="J407">
        <v>1</v>
      </c>
    </row>
    <row r="408" spans="1:10" x14ac:dyDescent="0.35">
      <c r="A408" s="12" t="s">
        <v>654</v>
      </c>
      <c r="B408" t="s">
        <v>655</v>
      </c>
      <c r="C408" s="98">
        <v>1.58</v>
      </c>
      <c r="D408" s="99">
        <v>0.46660000000000001</v>
      </c>
      <c r="E408" s="99">
        <v>0.76739999999999997</v>
      </c>
      <c r="F408" t="s">
        <v>255</v>
      </c>
      <c r="G408">
        <v>1</v>
      </c>
      <c r="H408">
        <v>1</v>
      </c>
      <c r="I408">
        <v>1</v>
      </c>
      <c r="J408">
        <v>1</v>
      </c>
    </row>
    <row r="409" spans="1:10" x14ac:dyDescent="0.35">
      <c r="A409" s="12" t="s">
        <v>656</v>
      </c>
      <c r="B409" t="s">
        <v>655</v>
      </c>
      <c r="C409" s="98">
        <v>2.14</v>
      </c>
      <c r="D409" s="99">
        <v>0.55189999999999995</v>
      </c>
      <c r="E409" s="99">
        <v>0.90769999999999995</v>
      </c>
      <c r="F409" t="s">
        <v>255</v>
      </c>
      <c r="G409">
        <v>1</v>
      </c>
      <c r="H409">
        <v>1</v>
      </c>
      <c r="I409">
        <v>1</v>
      </c>
      <c r="J409">
        <v>1</v>
      </c>
    </row>
    <row r="410" spans="1:10" x14ac:dyDescent="0.35">
      <c r="A410" s="12" t="s">
        <v>657</v>
      </c>
      <c r="B410" t="s">
        <v>655</v>
      </c>
      <c r="C410" s="98">
        <v>3.12</v>
      </c>
      <c r="D410" s="99">
        <v>0.68789999999999996</v>
      </c>
      <c r="E410" s="99">
        <v>1.1314</v>
      </c>
      <c r="F410" t="s">
        <v>255</v>
      </c>
      <c r="G410">
        <v>1</v>
      </c>
      <c r="H410">
        <v>1</v>
      </c>
      <c r="I410">
        <v>1</v>
      </c>
      <c r="J410">
        <v>1</v>
      </c>
    </row>
    <row r="411" spans="1:10" x14ac:dyDescent="0.35">
      <c r="A411" s="12" t="s">
        <v>658</v>
      </c>
      <c r="B411" t="s">
        <v>655</v>
      </c>
      <c r="C411" s="98">
        <v>5.08</v>
      </c>
      <c r="D411" s="99">
        <v>1.0216000000000001</v>
      </c>
      <c r="E411" s="99">
        <v>1.6802999999999999</v>
      </c>
      <c r="F411" t="s">
        <v>255</v>
      </c>
      <c r="G411">
        <v>1</v>
      </c>
      <c r="H411">
        <v>1</v>
      </c>
      <c r="I411">
        <v>1</v>
      </c>
      <c r="J411">
        <v>1</v>
      </c>
    </row>
    <row r="412" spans="1:10" x14ac:dyDescent="0.35">
      <c r="A412" s="12" t="s">
        <v>659</v>
      </c>
      <c r="B412" t="s">
        <v>2650</v>
      </c>
      <c r="C412" s="98">
        <v>2.2400000000000002</v>
      </c>
      <c r="D412" s="99">
        <v>0.53769999999999996</v>
      </c>
      <c r="E412" s="99">
        <v>0.88439999999999996</v>
      </c>
      <c r="F412" t="s">
        <v>255</v>
      </c>
      <c r="G412">
        <v>1</v>
      </c>
      <c r="H412">
        <v>1</v>
      </c>
      <c r="I412">
        <v>1</v>
      </c>
      <c r="J412">
        <v>1</v>
      </c>
    </row>
    <row r="413" spans="1:10" x14ac:dyDescent="0.35">
      <c r="A413" s="12" t="s">
        <v>660</v>
      </c>
      <c r="B413" t="s">
        <v>2650</v>
      </c>
      <c r="C413" s="98">
        <v>2.91</v>
      </c>
      <c r="D413" s="99">
        <v>0.6321</v>
      </c>
      <c r="E413" s="99">
        <v>1.0396000000000001</v>
      </c>
      <c r="F413" t="s">
        <v>255</v>
      </c>
      <c r="G413">
        <v>1</v>
      </c>
      <c r="H413">
        <v>1</v>
      </c>
      <c r="I413">
        <v>1</v>
      </c>
      <c r="J413">
        <v>1</v>
      </c>
    </row>
    <row r="414" spans="1:10" x14ac:dyDescent="0.35">
      <c r="A414" s="12" t="s">
        <v>661</v>
      </c>
      <c r="B414" t="s">
        <v>2650</v>
      </c>
      <c r="C414" s="98">
        <v>4.29</v>
      </c>
      <c r="D414" s="99">
        <v>0.81440000000000001</v>
      </c>
      <c r="E414" s="99">
        <v>1.3394999999999999</v>
      </c>
      <c r="F414" t="s">
        <v>255</v>
      </c>
      <c r="G414">
        <v>1</v>
      </c>
      <c r="H414">
        <v>1</v>
      </c>
      <c r="I414">
        <v>1</v>
      </c>
      <c r="J414">
        <v>1</v>
      </c>
    </row>
    <row r="415" spans="1:10" x14ac:dyDescent="0.35">
      <c r="A415" s="12" t="s">
        <v>662</v>
      </c>
      <c r="B415" t="s">
        <v>2650</v>
      </c>
      <c r="C415" s="98">
        <v>7.25</v>
      </c>
      <c r="D415" s="99">
        <v>1.2761</v>
      </c>
      <c r="E415" s="99">
        <v>2.0989</v>
      </c>
      <c r="F415" t="s">
        <v>255</v>
      </c>
      <c r="G415">
        <v>1</v>
      </c>
      <c r="H415">
        <v>1</v>
      </c>
      <c r="I415">
        <v>1</v>
      </c>
      <c r="J415">
        <v>1</v>
      </c>
    </row>
    <row r="416" spans="1:10" x14ac:dyDescent="0.35">
      <c r="A416" s="12" t="s">
        <v>663</v>
      </c>
      <c r="B416" t="s">
        <v>664</v>
      </c>
      <c r="C416" s="98">
        <v>2.4300000000000002</v>
      </c>
      <c r="D416" s="99">
        <v>0.4829</v>
      </c>
      <c r="E416" s="99">
        <v>0.79420000000000002</v>
      </c>
      <c r="F416" t="s">
        <v>255</v>
      </c>
      <c r="G416">
        <v>1</v>
      </c>
      <c r="H416">
        <v>1</v>
      </c>
      <c r="I416">
        <v>1</v>
      </c>
      <c r="J416">
        <v>1</v>
      </c>
    </row>
    <row r="417" spans="1:10" x14ac:dyDescent="0.35">
      <c r="A417" s="12" t="s">
        <v>665</v>
      </c>
      <c r="B417" t="s">
        <v>664</v>
      </c>
      <c r="C417" s="98">
        <v>3.38</v>
      </c>
      <c r="D417" s="99">
        <v>0.60170000000000001</v>
      </c>
      <c r="E417" s="99">
        <v>0.98960000000000004</v>
      </c>
      <c r="F417" t="s">
        <v>255</v>
      </c>
      <c r="G417">
        <v>1</v>
      </c>
      <c r="H417">
        <v>1</v>
      </c>
      <c r="I417">
        <v>1</v>
      </c>
      <c r="J417">
        <v>1</v>
      </c>
    </row>
    <row r="418" spans="1:10" x14ac:dyDescent="0.35">
      <c r="A418" s="12" t="s">
        <v>666</v>
      </c>
      <c r="B418" t="s">
        <v>664</v>
      </c>
      <c r="C418" s="98">
        <v>5.47</v>
      </c>
      <c r="D418" s="99">
        <v>0.89070000000000005</v>
      </c>
      <c r="E418" s="99">
        <v>1.4650000000000001</v>
      </c>
      <c r="F418" t="s">
        <v>255</v>
      </c>
      <c r="G418">
        <v>1</v>
      </c>
      <c r="H418">
        <v>1</v>
      </c>
      <c r="I418">
        <v>1</v>
      </c>
      <c r="J418">
        <v>1</v>
      </c>
    </row>
    <row r="419" spans="1:10" x14ac:dyDescent="0.35">
      <c r="A419" s="12" t="s">
        <v>667</v>
      </c>
      <c r="B419" t="s">
        <v>664</v>
      </c>
      <c r="C419" s="98">
        <v>8.0299999999999994</v>
      </c>
      <c r="D419" s="99">
        <v>1.6009</v>
      </c>
      <c r="E419" s="99">
        <v>2.6331000000000002</v>
      </c>
      <c r="F419" t="s">
        <v>255</v>
      </c>
      <c r="G419">
        <v>1</v>
      </c>
      <c r="H419">
        <v>1</v>
      </c>
      <c r="I419">
        <v>1</v>
      </c>
      <c r="J419">
        <v>1</v>
      </c>
    </row>
    <row r="420" spans="1:10" x14ac:dyDescent="0.35">
      <c r="A420" s="12" t="s">
        <v>668</v>
      </c>
      <c r="B420" t="s">
        <v>2651</v>
      </c>
      <c r="C420" s="98">
        <v>2.4300000000000002</v>
      </c>
      <c r="D420" s="99">
        <v>0.61890000000000001</v>
      </c>
      <c r="E420" s="99">
        <v>1.0179</v>
      </c>
      <c r="F420" t="s">
        <v>255</v>
      </c>
      <c r="G420">
        <v>1</v>
      </c>
      <c r="H420">
        <v>1</v>
      </c>
      <c r="I420">
        <v>1</v>
      </c>
      <c r="J420">
        <v>1</v>
      </c>
    </row>
    <row r="421" spans="1:10" x14ac:dyDescent="0.35">
      <c r="A421" s="12" t="s">
        <v>669</v>
      </c>
      <c r="B421" t="s">
        <v>2651</v>
      </c>
      <c r="C421" s="98">
        <v>3.46</v>
      </c>
      <c r="D421" s="99">
        <v>0.63109999999999999</v>
      </c>
      <c r="E421" s="99">
        <v>1.038</v>
      </c>
      <c r="F421" t="s">
        <v>255</v>
      </c>
      <c r="G421">
        <v>1</v>
      </c>
      <c r="H421">
        <v>1</v>
      </c>
      <c r="I421">
        <v>1</v>
      </c>
      <c r="J421">
        <v>1</v>
      </c>
    </row>
    <row r="422" spans="1:10" x14ac:dyDescent="0.35">
      <c r="A422" s="12" t="s">
        <v>670</v>
      </c>
      <c r="B422" t="s">
        <v>2651</v>
      </c>
      <c r="C422" s="98">
        <v>5.4</v>
      </c>
      <c r="D422" s="99">
        <v>0.94620000000000004</v>
      </c>
      <c r="E422" s="99">
        <v>1.5563</v>
      </c>
      <c r="F422" t="s">
        <v>255</v>
      </c>
      <c r="G422">
        <v>1</v>
      </c>
      <c r="H422">
        <v>1</v>
      </c>
      <c r="I422">
        <v>1</v>
      </c>
      <c r="J422">
        <v>1</v>
      </c>
    </row>
    <row r="423" spans="1:10" x14ac:dyDescent="0.35">
      <c r="A423" s="12" t="s">
        <v>671</v>
      </c>
      <c r="B423" t="s">
        <v>2651</v>
      </c>
      <c r="C423" s="98">
        <v>10</v>
      </c>
      <c r="D423" s="99">
        <v>1.8737999999999999</v>
      </c>
      <c r="E423" s="99">
        <v>3.0819000000000001</v>
      </c>
      <c r="F423" t="s">
        <v>255</v>
      </c>
      <c r="G423">
        <v>1</v>
      </c>
      <c r="H423">
        <v>1</v>
      </c>
      <c r="I423">
        <v>1</v>
      </c>
      <c r="J423">
        <v>1</v>
      </c>
    </row>
    <row r="424" spans="1:10" x14ac:dyDescent="0.35">
      <c r="A424" s="12" t="s">
        <v>672</v>
      </c>
      <c r="B424" t="s">
        <v>673</v>
      </c>
      <c r="C424" s="98">
        <v>2.42</v>
      </c>
      <c r="D424" s="99">
        <v>0.51600000000000001</v>
      </c>
      <c r="E424" s="99">
        <v>0.84870000000000001</v>
      </c>
      <c r="F424" t="s">
        <v>255</v>
      </c>
      <c r="G424">
        <v>1</v>
      </c>
      <c r="H424">
        <v>1</v>
      </c>
      <c r="I424">
        <v>1</v>
      </c>
      <c r="J424">
        <v>1</v>
      </c>
    </row>
    <row r="425" spans="1:10" x14ac:dyDescent="0.35">
      <c r="A425" s="12" t="s">
        <v>674</v>
      </c>
      <c r="B425" t="s">
        <v>673</v>
      </c>
      <c r="C425" s="98">
        <v>3.27</v>
      </c>
      <c r="D425" s="99">
        <v>0.64649999999999996</v>
      </c>
      <c r="E425" s="99">
        <v>1.0632999999999999</v>
      </c>
      <c r="F425" t="s">
        <v>255</v>
      </c>
      <c r="G425">
        <v>1</v>
      </c>
      <c r="H425">
        <v>1</v>
      </c>
      <c r="I425">
        <v>1</v>
      </c>
      <c r="J425">
        <v>1</v>
      </c>
    </row>
    <row r="426" spans="1:10" x14ac:dyDescent="0.35">
      <c r="A426" s="12" t="s">
        <v>675</v>
      </c>
      <c r="B426" t="s">
        <v>673</v>
      </c>
      <c r="C426" s="98">
        <v>4.74</v>
      </c>
      <c r="D426" s="99">
        <v>0.8992</v>
      </c>
      <c r="E426" s="99">
        <v>1.4790000000000001</v>
      </c>
      <c r="F426" t="s">
        <v>255</v>
      </c>
      <c r="G426">
        <v>1</v>
      </c>
      <c r="H426">
        <v>1</v>
      </c>
      <c r="I426">
        <v>1</v>
      </c>
      <c r="J426">
        <v>1</v>
      </c>
    </row>
    <row r="427" spans="1:10" x14ac:dyDescent="0.35">
      <c r="A427" s="12" t="s">
        <v>676</v>
      </c>
      <c r="B427" t="s">
        <v>673</v>
      </c>
      <c r="C427" s="98">
        <v>7.89</v>
      </c>
      <c r="D427" s="99">
        <v>1.5237000000000001</v>
      </c>
      <c r="E427" s="99">
        <v>2.5061</v>
      </c>
      <c r="F427" t="s">
        <v>255</v>
      </c>
      <c r="G427">
        <v>1</v>
      </c>
      <c r="H427">
        <v>1</v>
      </c>
      <c r="I427">
        <v>1</v>
      </c>
      <c r="J427">
        <v>1</v>
      </c>
    </row>
    <row r="428" spans="1:10" x14ac:dyDescent="0.35">
      <c r="A428" s="12" t="s">
        <v>677</v>
      </c>
      <c r="B428" t="s">
        <v>2652</v>
      </c>
      <c r="C428" s="98">
        <v>2.94</v>
      </c>
      <c r="D428" s="99">
        <v>1.3795999999999999</v>
      </c>
      <c r="E428" s="99">
        <v>2.2690999999999999</v>
      </c>
      <c r="F428" t="s">
        <v>255</v>
      </c>
      <c r="G428">
        <v>1</v>
      </c>
      <c r="H428">
        <v>1</v>
      </c>
      <c r="I428">
        <v>1</v>
      </c>
      <c r="J428">
        <v>1</v>
      </c>
    </row>
    <row r="429" spans="1:10" x14ac:dyDescent="0.35">
      <c r="A429" s="12" t="s">
        <v>678</v>
      </c>
      <c r="B429" t="s">
        <v>2652</v>
      </c>
      <c r="C429" s="98">
        <v>6.51</v>
      </c>
      <c r="D429" s="99">
        <v>1.9798</v>
      </c>
      <c r="E429" s="99">
        <v>3.2563</v>
      </c>
      <c r="F429" t="s">
        <v>255</v>
      </c>
      <c r="G429">
        <v>1</v>
      </c>
      <c r="H429">
        <v>1</v>
      </c>
      <c r="I429">
        <v>1</v>
      </c>
      <c r="J429">
        <v>1</v>
      </c>
    </row>
    <row r="430" spans="1:10" x14ac:dyDescent="0.35">
      <c r="A430" s="12" t="s">
        <v>679</v>
      </c>
      <c r="B430" t="s">
        <v>2652</v>
      </c>
      <c r="C430" s="98">
        <v>11.31</v>
      </c>
      <c r="D430" s="99">
        <v>3.0150000000000001</v>
      </c>
      <c r="E430" s="99">
        <v>4.9588999999999999</v>
      </c>
      <c r="F430" t="s">
        <v>255</v>
      </c>
      <c r="G430">
        <v>1</v>
      </c>
      <c r="H430">
        <v>1</v>
      </c>
      <c r="I430">
        <v>1</v>
      </c>
      <c r="J430">
        <v>1</v>
      </c>
    </row>
    <row r="431" spans="1:10" x14ac:dyDescent="0.35">
      <c r="A431" s="12" t="s">
        <v>680</v>
      </c>
      <c r="B431" t="s">
        <v>2652</v>
      </c>
      <c r="C431" s="98">
        <v>19.48</v>
      </c>
      <c r="D431" s="99">
        <v>5.3849999999999998</v>
      </c>
      <c r="E431" s="99">
        <v>8.8568999999999996</v>
      </c>
      <c r="F431" t="s">
        <v>255</v>
      </c>
      <c r="G431">
        <v>1</v>
      </c>
      <c r="H431">
        <v>1</v>
      </c>
      <c r="I431">
        <v>1</v>
      </c>
      <c r="J431">
        <v>1</v>
      </c>
    </row>
    <row r="432" spans="1:10" x14ac:dyDescent="0.35">
      <c r="A432" s="12" t="s">
        <v>681</v>
      </c>
      <c r="B432" t="s">
        <v>2653</v>
      </c>
      <c r="C432" s="98">
        <v>2.59</v>
      </c>
      <c r="D432" s="99">
        <v>0.73619999999999997</v>
      </c>
      <c r="E432" s="99">
        <v>1.2109000000000001</v>
      </c>
      <c r="F432" t="s">
        <v>255</v>
      </c>
      <c r="G432">
        <v>1</v>
      </c>
      <c r="H432">
        <v>1</v>
      </c>
      <c r="I432">
        <v>1</v>
      </c>
      <c r="J432">
        <v>1</v>
      </c>
    </row>
    <row r="433" spans="1:10" x14ac:dyDescent="0.35">
      <c r="A433" s="12" t="s">
        <v>682</v>
      </c>
      <c r="B433" t="s">
        <v>2653</v>
      </c>
      <c r="C433" s="98">
        <v>4.4000000000000004</v>
      </c>
      <c r="D433" s="99">
        <v>1.2421</v>
      </c>
      <c r="E433" s="99">
        <v>2.0428999999999999</v>
      </c>
      <c r="F433" t="s">
        <v>255</v>
      </c>
      <c r="G433">
        <v>1</v>
      </c>
      <c r="H433">
        <v>1</v>
      </c>
      <c r="I433">
        <v>1</v>
      </c>
      <c r="J433">
        <v>1</v>
      </c>
    </row>
    <row r="434" spans="1:10" x14ac:dyDescent="0.35">
      <c r="A434" s="12" t="s">
        <v>683</v>
      </c>
      <c r="B434" t="s">
        <v>2653</v>
      </c>
      <c r="C434" s="98">
        <v>8.59</v>
      </c>
      <c r="D434" s="99">
        <v>1.8553999999999999</v>
      </c>
      <c r="E434" s="99">
        <v>3.0516999999999999</v>
      </c>
      <c r="F434" t="s">
        <v>255</v>
      </c>
      <c r="G434">
        <v>1</v>
      </c>
      <c r="H434">
        <v>1</v>
      </c>
      <c r="I434">
        <v>1</v>
      </c>
      <c r="J434">
        <v>1</v>
      </c>
    </row>
    <row r="435" spans="1:10" x14ac:dyDescent="0.35">
      <c r="A435" s="12" t="s">
        <v>684</v>
      </c>
      <c r="B435" t="s">
        <v>2653</v>
      </c>
      <c r="C435" s="98">
        <v>15.92</v>
      </c>
      <c r="D435" s="99">
        <v>3.9556</v>
      </c>
      <c r="E435" s="99">
        <v>6.5058999999999996</v>
      </c>
      <c r="F435" t="s">
        <v>255</v>
      </c>
      <c r="G435">
        <v>1</v>
      </c>
      <c r="H435">
        <v>1</v>
      </c>
      <c r="I435">
        <v>1</v>
      </c>
      <c r="J435">
        <v>1</v>
      </c>
    </row>
    <row r="436" spans="1:10" x14ac:dyDescent="0.35">
      <c r="A436" s="12" t="s">
        <v>685</v>
      </c>
      <c r="B436" t="s">
        <v>2654</v>
      </c>
      <c r="C436" s="98">
        <v>3.54</v>
      </c>
      <c r="D436" s="99">
        <v>1.0132000000000001</v>
      </c>
      <c r="E436" s="99">
        <v>1.6665000000000001</v>
      </c>
      <c r="F436" t="s">
        <v>255</v>
      </c>
      <c r="G436">
        <v>1</v>
      </c>
      <c r="H436">
        <v>1</v>
      </c>
      <c r="I436">
        <v>1</v>
      </c>
      <c r="J436">
        <v>1</v>
      </c>
    </row>
    <row r="437" spans="1:10" x14ac:dyDescent="0.35">
      <c r="A437" s="12" t="s">
        <v>686</v>
      </c>
      <c r="B437" t="s">
        <v>2654</v>
      </c>
      <c r="C437" s="98">
        <v>6.06</v>
      </c>
      <c r="D437" s="99">
        <v>1.5327999999999999</v>
      </c>
      <c r="E437" s="99">
        <v>2.5211000000000001</v>
      </c>
      <c r="F437" t="s">
        <v>255</v>
      </c>
      <c r="G437">
        <v>1</v>
      </c>
      <c r="H437">
        <v>1</v>
      </c>
      <c r="I437">
        <v>1</v>
      </c>
      <c r="J437">
        <v>1</v>
      </c>
    </row>
    <row r="438" spans="1:10" x14ac:dyDescent="0.35">
      <c r="A438" s="12" t="s">
        <v>687</v>
      </c>
      <c r="B438" t="s">
        <v>2654</v>
      </c>
      <c r="C438" s="98">
        <v>9.41</v>
      </c>
      <c r="D438" s="99">
        <v>2.1543000000000001</v>
      </c>
      <c r="E438" s="99">
        <v>3.5432999999999999</v>
      </c>
      <c r="F438" t="s">
        <v>255</v>
      </c>
      <c r="G438">
        <v>1</v>
      </c>
      <c r="H438">
        <v>1</v>
      </c>
      <c r="I438">
        <v>1</v>
      </c>
      <c r="J438">
        <v>1</v>
      </c>
    </row>
    <row r="439" spans="1:10" x14ac:dyDescent="0.35">
      <c r="A439" s="12" t="s">
        <v>688</v>
      </c>
      <c r="B439" t="s">
        <v>2654</v>
      </c>
      <c r="C439" s="98">
        <v>15.6</v>
      </c>
      <c r="D439" s="99">
        <v>3.8018000000000001</v>
      </c>
      <c r="E439" s="99">
        <v>6.2530000000000001</v>
      </c>
      <c r="F439" t="s">
        <v>255</v>
      </c>
      <c r="G439">
        <v>1</v>
      </c>
      <c r="H439">
        <v>1</v>
      </c>
      <c r="I439">
        <v>1</v>
      </c>
      <c r="J439">
        <v>1</v>
      </c>
    </row>
    <row r="440" spans="1:10" x14ac:dyDescent="0.35">
      <c r="A440" s="12" t="s">
        <v>689</v>
      </c>
      <c r="B440" t="s">
        <v>690</v>
      </c>
      <c r="C440" s="98">
        <v>4.8899999999999997</v>
      </c>
      <c r="D440" s="99">
        <v>1.2264999999999999</v>
      </c>
      <c r="E440" s="99">
        <v>2.0173000000000001</v>
      </c>
      <c r="F440" t="s">
        <v>255</v>
      </c>
      <c r="G440">
        <v>1</v>
      </c>
      <c r="H440">
        <v>1</v>
      </c>
      <c r="I440">
        <v>1</v>
      </c>
      <c r="J440">
        <v>1</v>
      </c>
    </row>
    <row r="441" spans="1:10" x14ac:dyDescent="0.35">
      <c r="A441" s="12" t="s">
        <v>691</v>
      </c>
      <c r="B441" t="s">
        <v>690</v>
      </c>
      <c r="C441" s="98">
        <v>6.72</v>
      </c>
      <c r="D441" s="99">
        <v>1.5166999999999999</v>
      </c>
      <c r="E441" s="99">
        <v>2.4946000000000002</v>
      </c>
      <c r="F441" t="s">
        <v>255</v>
      </c>
      <c r="G441">
        <v>1</v>
      </c>
      <c r="H441">
        <v>1</v>
      </c>
      <c r="I441">
        <v>1</v>
      </c>
      <c r="J441">
        <v>1</v>
      </c>
    </row>
    <row r="442" spans="1:10" x14ac:dyDescent="0.35">
      <c r="A442" s="12" t="s">
        <v>692</v>
      </c>
      <c r="B442" t="s">
        <v>690</v>
      </c>
      <c r="C442" s="98">
        <v>10.14</v>
      </c>
      <c r="D442" s="99">
        <v>2.1551</v>
      </c>
      <c r="E442" s="99">
        <v>3.5446</v>
      </c>
      <c r="F442" t="s">
        <v>255</v>
      </c>
      <c r="G442">
        <v>1</v>
      </c>
      <c r="H442">
        <v>1</v>
      </c>
      <c r="I442">
        <v>1</v>
      </c>
      <c r="J442">
        <v>1</v>
      </c>
    </row>
    <row r="443" spans="1:10" x14ac:dyDescent="0.35">
      <c r="A443" s="12" t="s">
        <v>693</v>
      </c>
      <c r="B443" t="s">
        <v>690</v>
      </c>
      <c r="C443" s="98">
        <v>15.87</v>
      </c>
      <c r="D443" s="99">
        <v>3.6922000000000001</v>
      </c>
      <c r="E443" s="99">
        <v>6.0727000000000002</v>
      </c>
      <c r="F443" t="s">
        <v>255</v>
      </c>
      <c r="G443">
        <v>1</v>
      </c>
      <c r="H443">
        <v>1</v>
      </c>
      <c r="I443">
        <v>1</v>
      </c>
      <c r="J443">
        <v>1</v>
      </c>
    </row>
    <row r="444" spans="1:10" x14ac:dyDescent="0.35">
      <c r="A444" s="12" t="s">
        <v>694</v>
      </c>
      <c r="B444" t="s">
        <v>2655</v>
      </c>
      <c r="C444" s="98">
        <v>2.75</v>
      </c>
      <c r="D444" s="99">
        <v>0.81159999999999999</v>
      </c>
      <c r="E444" s="99">
        <v>1.3349</v>
      </c>
      <c r="F444" t="s">
        <v>255</v>
      </c>
      <c r="G444">
        <v>1</v>
      </c>
      <c r="H444">
        <v>1</v>
      </c>
      <c r="I444">
        <v>1</v>
      </c>
      <c r="J444">
        <v>1</v>
      </c>
    </row>
    <row r="445" spans="1:10" x14ac:dyDescent="0.35">
      <c r="A445" s="12" t="s">
        <v>695</v>
      </c>
      <c r="B445" t="s">
        <v>2655</v>
      </c>
      <c r="C445" s="98">
        <v>4.3</v>
      </c>
      <c r="D445" s="99">
        <v>1.0739000000000001</v>
      </c>
      <c r="E445" s="99">
        <v>1.7663</v>
      </c>
      <c r="F445" t="s">
        <v>255</v>
      </c>
      <c r="G445">
        <v>1</v>
      </c>
      <c r="H445">
        <v>1</v>
      </c>
      <c r="I445">
        <v>1</v>
      </c>
      <c r="J445">
        <v>1</v>
      </c>
    </row>
    <row r="446" spans="1:10" x14ac:dyDescent="0.35">
      <c r="A446" s="12" t="s">
        <v>696</v>
      </c>
      <c r="B446" t="s">
        <v>2655</v>
      </c>
      <c r="C446" s="98">
        <v>8.23</v>
      </c>
      <c r="D446" s="99">
        <v>1.5754999999999999</v>
      </c>
      <c r="E446" s="99">
        <v>2.5912999999999999</v>
      </c>
      <c r="F446" t="s">
        <v>255</v>
      </c>
      <c r="G446">
        <v>1</v>
      </c>
      <c r="H446">
        <v>1</v>
      </c>
      <c r="I446">
        <v>1</v>
      </c>
      <c r="J446">
        <v>1</v>
      </c>
    </row>
    <row r="447" spans="1:10" x14ac:dyDescent="0.35">
      <c r="A447" s="12" t="s">
        <v>697</v>
      </c>
      <c r="B447" t="s">
        <v>2655</v>
      </c>
      <c r="C447" s="98">
        <v>12.32</v>
      </c>
      <c r="D447" s="99">
        <v>2.6335999999999999</v>
      </c>
      <c r="E447" s="99">
        <v>4.3315999999999999</v>
      </c>
      <c r="F447" t="s">
        <v>255</v>
      </c>
      <c r="G447">
        <v>1</v>
      </c>
      <c r="H447">
        <v>1</v>
      </c>
      <c r="I447">
        <v>1</v>
      </c>
      <c r="J447">
        <v>1</v>
      </c>
    </row>
    <row r="448" spans="1:10" x14ac:dyDescent="0.35">
      <c r="A448" s="12" t="s">
        <v>698</v>
      </c>
      <c r="B448" t="s">
        <v>2656</v>
      </c>
      <c r="C448" s="98">
        <v>3.01</v>
      </c>
      <c r="D448" s="99">
        <v>1.1554</v>
      </c>
      <c r="E448" s="99">
        <v>1.9003000000000001</v>
      </c>
      <c r="F448" t="s">
        <v>255</v>
      </c>
      <c r="G448">
        <v>1</v>
      </c>
      <c r="H448">
        <v>1</v>
      </c>
      <c r="I448">
        <v>1</v>
      </c>
      <c r="J448">
        <v>1</v>
      </c>
    </row>
    <row r="449" spans="1:10" x14ac:dyDescent="0.35">
      <c r="A449" s="12" t="s">
        <v>699</v>
      </c>
      <c r="B449" t="s">
        <v>2656</v>
      </c>
      <c r="C449" s="98">
        <v>4.6900000000000004</v>
      </c>
      <c r="D449" s="99">
        <v>1.4454</v>
      </c>
      <c r="E449" s="99">
        <v>2.3773</v>
      </c>
      <c r="F449" t="s">
        <v>255</v>
      </c>
      <c r="G449">
        <v>1</v>
      </c>
      <c r="H449">
        <v>1</v>
      </c>
      <c r="I449">
        <v>1</v>
      </c>
      <c r="J449">
        <v>1</v>
      </c>
    </row>
    <row r="450" spans="1:10" x14ac:dyDescent="0.35">
      <c r="A450" s="12" t="s">
        <v>700</v>
      </c>
      <c r="B450" t="s">
        <v>2656</v>
      </c>
      <c r="C450" s="98">
        <v>7.86</v>
      </c>
      <c r="D450" s="99">
        <v>2.0428000000000002</v>
      </c>
      <c r="E450" s="99">
        <v>3.3599000000000001</v>
      </c>
      <c r="F450" t="s">
        <v>255</v>
      </c>
      <c r="G450">
        <v>1</v>
      </c>
      <c r="H450">
        <v>1</v>
      </c>
      <c r="I450">
        <v>1</v>
      </c>
      <c r="J450">
        <v>1</v>
      </c>
    </row>
    <row r="451" spans="1:10" x14ac:dyDescent="0.35">
      <c r="A451" s="12" t="s">
        <v>701</v>
      </c>
      <c r="B451" t="s">
        <v>2656</v>
      </c>
      <c r="C451" s="98">
        <v>13.97</v>
      </c>
      <c r="D451" s="99">
        <v>3.7214</v>
      </c>
      <c r="E451" s="99">
        <v>6.1207000000000003</v>
      </c>
      <c r="F451" t="s">
        <v>255</v>
      </c>
      <c r="G451">
        <v>1</v>
      </c>
      <c r="H451">
        <v>1</v>
      </c>
      <c r="I451">
        <v>1</v>
      </c>
      <c r="J451">
        <v>1</v>
      </c>
    </row>
    <row r="452" spans="1:10" x14ac:dyDescent="0.35">
      <c r="A452" s="12" t="s">
        <v>702</v>
      </c>
      <c r="B452" t="s">
        <v>2657</v>
      </c>
      <c r="C452" s="98">
        <v>2.15</v>
      </c>
      <c r="D452" s="99">
        <v>0.87790000000000001</v>
      </c>
      <c r="E452" s="99">
        <v>1.4439</v>
      </c>
      <c r="F452" t="s">
        <v>255</v>
      </c>
      <c r="G452">
        <v>1</v>
      </c>
      <c r="H452">
        <v>1</v>
      </c>
      <c r="I452">
        <v>1</v>
      </c>
      <c r="J452">
        <v>1</v>
      </c>
    </row>
    <row r="453" spans="1:10" x14ac:dyDescent="0.35">
      <c r="A453" s="12" t="s">
        <v>703</v>
      </c>
      <c r="B453" t="s">
        <v>2657</v>
      </c>
      <c r="C453" s="98">
        <v>3.53</v>
      </c>
      <c r="D453" s="99">
        <v>1.1319999999999999</v>
      </c>
      <c r="E453" s="99">
        <v>1.8617999999999999</v>
      </c>
      <c r="F453" t="s">
        <v>255</v>
      </c>
      <c r="G453">
        <v>1</v>
      </c>
      <c r="H453">
        <v>1</v>
      </c>
      <c r="I453">
        <v>1</v>
      </c>
      <c r="J453">
        <v>1</v>
      </c>
    </row>
    <row r="454" spans="1:10" x14ac:dyDescent="0.35">
      <c r="A454" s="12" t="s">
        <v>704</v>
      </c>
      <c r="B454" t="s">
        <v>2657</v>
      </c>
      <c r="C454" s="98">
        <v>6.09</v>
      </c>
      <c r="D454" s="99">
        <v>1.5415000000000001</v>
      </c>
      <c r="E454" s="99">
        <v>2.5354000000000001</v>
      </c>
      <c r="F454" t="s">
        <v>255</v>
      </c>
      <c r="G454">
        <v>1</v>
      </c>
      <c r="H454">
        <v>1</v>
      </c>
      <c r="I454">
        <v>1</v>
      </c>
      <c r="J454">
        <v>1</v>
      </c>
    </row>
    <row r="455" spans="1:10" x14ac:dyDescent="0.35">
      <c r="A455" s="12" t="s">
        <v>705</v>
      </c>
      <c r="B455" t="s">
        <v>2657</v>
      </c>
      <c r="C455" s="98">
        <v>11.34</v>
      </c>
      <c r="D455" s="99">
        <v>2.6518999999999999</v>
      </c>
      <c r="E455" s="99">
        <v>4.3616999999999999</v>
      </c>
      <c r="F455" t="s">
        <v>255</v>
      </c>
      <c r="G455">
        <v>1</v>
      </c>
      <c r="H455">
        <v>1</v>
      </c>
      <c r="I455">
        <v>1</v>
      </c>
      <c r="J455">
        <v>1</v>
      </c>
    </row>
    <row r="456" spans="1:10" x14ac:dyDescent="0.35">
      <c r="A456" s="12" t="s">
        <v>706</v>
      </c>
      <c r="B456" t="s">
        <v>2658</v>
      </c>
      <c r="C456" s="98">
        <v>3.39</v>
      </c>
      <c r="D456" s="99">
        <v>1.1006</v>
      </c>
      <c r="E456" s="99">
        <v>1.8102</v>
      </c>
      <c r="F456" t="s">
        <v>255</v>
      </c>
      <c r="G456">
        <v>1</v>
      </c>
      <c r="H456">
        <v>1</v>
      </c>
      <c r="I456">
        <v>1</v>
      </c>
      <c r="J456">
        <v>1</v>
      </c>
    </row>
    <row r="457" spans="1:10" x14ac:dyDescent="0.35">
      <c r="A457" s="12" t="s">
        <v>707</v>
      </c>
      <c r="B457" t="s">
        <v>2658</v>
      </c>
      <c r="C457" s="98">
        <v>5.15</v>
      </c>
      <c r="D457" s="99">
        <v>1.5174000000000001</v>
      </c>
      <c r="E457" s="99">
        <v>2.4956999999999998</v>
      </c>
      <c r="F457" t="s">
        <v>255</v>
      </c>
      <c r="G457">
        <v>1</v>
      </c>
      <c r="H457">
        <v>1</v>
      </c>
      <c r="I457">
        <v>1</v>
      </c>
      <c r="J457">
        <v>1</v>
      </c>
    </row>
    <row r="458" spans="1:10" x14ac:dyDescent="0.35">
      <c r="A458" s="12" t="s">
        <v>708</v>
      </c>
      <c r="B458" t="s">
        <v>2658</v>
      </c>
      <c r="C458" s="98">
        <v>8.6999999999999993</v>
      </c>
      <c r="D458" s="99">
        <v>2.2911999999999999</v>
      </c>
      <c r="E458" s="99">
        <v>3.7684000000000002</v>
      </c>
      <c r="F458" t="s">
        <v>255</v>
      </c>
      <c r="G458">
        <v>1</v>
      </c>
      <c r="H458">
        <v>1</v>
      </c>
      <c r="I458">
        <v>1</v>
      </c>
      <c r="J458">
        <v>1</v>
      </c>
    </row>
    <row r="459" spans="1:10" x14ac:dyDescent="0.35">
      <c r="A459" s="12" t="s">
        <v>709</v>
      </c>
      <c r="B459" t="s">
        <v>2658</v>
      </c>
      <c r="C459" s="98">
        <v>13.55</v>
      </c>
      <c r="D459" s="99">
        <v>3.9537</v>
      </c>
      <c r="E459" s="99">
        <v>6.5027999999999997</v>
      </c>
      <c r="F459" t="s">
        <v>255</v>
      </c>
      <c r="G459">
        <v>1</v>
      </c>
      <c r="H459">
        <v>1</v>
      </c>
      <c r="I459">
        <v>1</v>
      </c>
      <c r="J459">
        <v>1</v>
      </c>
    </row>
    <row r="460" spans="1:10" x14ac:dyDescent="0.35">
      <c r="A460" s="12" t="s">
        <v>710</v>
      </c>
      <c r="B460" t="s">
        <v>711</v>
      </c>
      <c r="C460" s="98">
        <v>4.29</v>
      </c>
      <c r="D460" s="99">
        <v>1.2919</v>
      </c>
      <c r="E460" s="99">
        <v>2.1248</v>
      </c>
      <c r="F460" t="s">
        <v>255</v>
      </c>
      <c r="G460">
        <v>1</v>
      </c>
      <c r="H460">
        <v>1</v>
      </c>
      <c r="I460">
        <v>1</v>
      </c>
      <c r="J460">
        <v>1</v>
      </c>
    </row>
    <row r="461" spans="1:10" x14ac:dyDescent="0.35">
      <c r="A461" s="12" t="s">
        <v>712</v>
      </c>
      <c r="B461" t="s">
        <v>711</v>
      </c>
      <c r="C461" s="98">
        <v>6.85</v>
      </c>
      <c r="D461" s="99">
        <v>1.7714000000000001</v>
      </c>
      <c r="E461" s="99">
        <v>2.9135</v>
      </c>
      <c r="F461" t="s">
        <v>255</v>
      </c>
      <c r="G461">
        <v>1</v>
      </c>
      <c r="H461">
        <v>1</v>
      </c>
      <c r="I461">
        <v>1</v>
      </c>
      <c r="J461">
        <v>1</v>
      </c>
    </row>
    <row r="462" spans="1:10" x14ac:dyDescent="0.35">
      <c r="A462" s="12" t="s">
        <v>713</v>
      </c>
      <c r="B462" t="s">
        <v>711</v>
      </c>
      <c r="C462" s="98">
        <v>11.32</v>
      </c>
      <c r="D462" s="99">
        <v>2.6233</v>
      </c>
      <c r="E462" s="99">
        <v>4.3146000000000004</v>
      </c>
      <c r="F462" t="s">
        <v>255</v>
      </c>
      <c r="G462">
        <v>1</v>
      </c>
      <c r="H462">
        <v>1</v>
      </c>
      <c r="I462">
        <v>1</v>
      </c>
      <c r="J462">
        <v>1</v>
      </c>
    </row>
    <row r="463" spans="1:10" x14ac:dyDescent="0.35">
      <c r="A463" s="12" t="s">
        <v>714</v>
      </c>
      <c r="B463" t="s">
        <v>711</v>
      </c>
      <c r="C463" s="98">
        <v>19.38</v>
      </c>
      <c r="D463" s="99">
        <v>4.8265000000000002</v>
      </c>
      <c r="E463" s="99">
        <v>7.9382999999999999</v>
      </c>
      <c r="F463" t="s">
        <v>255</v>
      </c>
      <c r="G463">
        <v>1</v>
      </c>
      <c r="H463">
        <v>1</v>
      </c>
      <c r="I463">
        <v>1</v>
      </c>
      <c r="J463">
        <v>1</v>
      </c>
    </row>
    <row r="464" spans="1:10" x14ac:dyDescent="0.35">
      <c r="A464" s="12" t="s">
        <v>715</v>
      </c>
      <c r="B464" t="s">
        <v>716</v>
      </c>
      <c r="C464" s="98">
        <v>3.79</v>
      </c>
      <c r="D464" s="99">
        <v>1.4757</v>
      </c>
      <c r="E464" s="99">
        <v>2.4270999999999998</v>
      </c>
      <c r="F464" t="s">
        <v>255</v>
      </c>
      <c r="G464">
        <v>1</v>
      </c>
      <c r="H464">
        <v>1</v>
      </c>
      <c r="I464">
        <v>1</v>
      </c>
      <c r="J464">
        <v>1</v>
      </c>
    </row>
    <row r="465" spans="1:10" x14ac:dyDescent="0.35">
      <c r="A465" s="12" t="s">
        <v>717</v>
      </c>
      <c r="B465" t="s">
        <v>716</v>
      </c>
      <c r="C465" s="98">
        <v>5.88</v>
      </c>
      <c r="D465" s="99">
        <v>1.8120000000000001</v>
      </c>
      <c r="E465" s="99">
        <v>2.9803000000000002</v>
      </c>
      <c r="F465" t="s">
        <v>255</v>
      </c>
      <c r="G465">
        <v>1</v>
      </c>
      <c r="H465">
        <v>1</v>
      </c>
      <c r="I465">
        <v>1</v>
      </c>
      <c r="J465">
        <v>1</v>
      </c>
    </row>
    <row r="466" spans="1:10" x14ac:dyDescent="0.35">
      <c r="A466" s="12" t="s">
        <v>718</v>
      </c>
      <c r="B466" t="s">
        <v>716</v>
      </c>
      <c r="C466" s="98">
        <v>10.34</v>
      </c>
      <c r="D466" s="99">
        <v>2.5901000000000001</v>
      </c>
      <c r="E466" s="99">
        <v>4.26</v>
      </c>
      <c r="F466" t="s">
        <v>255</v>
      </c>
      <c r="G466">
        <v>1</v>
      </c>
      <c r="H466">
        <v>1</v>
      </c>
      <c r="I466">
        <v>1</v>
      </c>
      <c r="J466">
        <v>1</v>
      </c>
    </row>
    <row r="467" spans="1:10" x14ac:dyDescent="0.35">
      <c r="A467" s="12" t="s">
        <v>719</v>
      </c>
      <c r="B467" t="s">
        <v>716</v>
      </c>
      <c r="C467" s="98">
        <v>16.309999999999999</v>
      </c>
      <c r="D467" s="99">
        <v>4.2466999999999997</v>
      </c>
      <c r="E467" s="99">
        <v>6.9847000000000001</v>
      </c>
      <c r="F467" t="s">
        <v>255</v>
      </c>
      <c r="G467">
        <v>1</v>
      </c>
      <c r="H467">
        <v>1</v>
      </c>
      <c r="I467">
        <v>1</v>
      </c>
      <c r="J467">
        <v>1</v>
      </c>
    </row>
    <row r="468" spans="1:10" x14ac:dyDescent="0.35">
      <c r="A468" s="12" t="s">
        <v>720</v>
      </c>
      <c r="B468" t="s">
        <v>721</v>
      </c>
      <c r="C468" s="98">
        <v>2.0099999999999998</v>
      </c>
      <c r="D468" s="99">
        <v>1.119</v>
      </c>
      <c r="E468" s="99">
        <v>1.8405</v>
      </c>
      <c r="F468" t="s">
        <v>255</v>
      </c>
      <c r="G468">
        <v>1</v>
      </c>
      <c r="H468">
        <v>1</v>
      </c>
      <c r="I468">
        <v>1</v>
      </c>
      <c r="J468">
        <v>1</v>
      </c>
    </row>
    <row r="469" spans="1:10" x14ac:dyDescent="0.35">
      <c r="A469" s="12" t="s">
        <v>722</v>
      </c>
      <c r="B469" t="s">
        <v>721</v>
      </c>
      <c r="C469" s="98">
        <v>4.45</v>
      </c>
      <c r="D469" s="99">
        <v>1.3669</v>
      </c>
      <c r="E469" s="99">
        <v>2.2482000000000002</v>
      </c>
      <c r="F469" t="s">
        <v>255</v>
      </c>
      <c r="G469">
        <v>1</v>
      </c>
      <c r="H469">
        <v>1</v>
      </c>
      <c r="I469">
        <v>1</v>
      </c>
      <c r="J469">
        <v>1</v>
      </c>
    </row>
    <row r="470" spans="1:10" x14ac:dyDescent="0.35">
      <c r="A470" s="12" t="s">
        <v>723</v>
      </c>
      <c r="B470" t="s">
        <v>721</v>
      </c>
      <c r="C470" s="98">
        <v>8.85</v>
      </c>
      <c r="D470" s="99">
        <v>1.8068</v>
      </c>
      <c r="E470" s="99">
        <v>2.9716999999999998</v>
      </c>
      <c r="F470" t="s">
        <v>255</v>
      </c>
      <c r="G470">
        <v>1</v>
      </c>
      <c r="H470">
        <v>1</v>
      </c>
      <c r="I470">
        <v>1</v>
      </c>
      <c r="J470">
        <v>1</v>
      </c>
    </row>
    <row r="471" spans="1:10" x14ac:dyDescent="0.35">
      <c r="A471" s="12" t="s">
        <v>724</v>
      </c>
      <c r="B471" t="s">
        <v>721</v>
      </c>
      <c r="C471" s="98">
        <v>19.97</v>
      </c>
      <c r="D471" s="99">
        <v>3.9649999999999999</v>
      </c>
      <c r="E471" s="99">
        <v>6.5213999999999999</v>
      </c>
      <c r="F471" t="s">
        <v>255</v>
      </c>
      <c r="G471">
        <v>1</v>
      </c>
      <c r="H471">
        <v>1</v>
      </c>
      <c r="I471">
        <v>1</v>
      </c>
      <c r="J471">
        <v>1</v>
      </c>
    </row>
    <row r="472" spans="1:10" x14ac:dyDescent="0.35">
      <c r="A472" s="12" t="s">
        <v>725</v>
      </c>
      <c r="B472" t="s">
        <v>726</v>
      </c>
      <c r="C472" s="98">
        <v>3.07</v>
      </c>
      <c r="D472" s="99">
        <v>1.0004999999999999</v>
      </c>
      <c r="E472" s="99">
        <v>1.6456</v>
      </c>
      <c r="F472" t="s">
        <v>255</v>
      </c>
      <c r="G472">
        <v>1</v>
      </c>
      <c r="H472">
        <v>1</v>
      </c>
      <c r="I472">
        <v>1</v>
      </c>
      <c r="J472">
        <v>1</v>
      </c>
    </row>
    <row r="473" spans="1:10" x14ac:dyDescent="0.35">
      <c r="A473" s="12" t="s">
        <v>727</v>
      </c>
      <c r="B473" t="s">
        <v>726</v>
      </c>
      <c r="C473" s="98">
        <v>4.75</v>
      </c>
      <c r="D473" s="99">
        <v>1.2922</v>
      </c>
      <c r="E473" s="99">
        <v>2.1253000000000002</v>
      </c>
      <c r="F473" t="s">
        <v>255</v>
      </c>
      <c r="G473">
        <v>1</v>
      </c>
      <c r="H473">
        <v>1</v>
      </c>
      <c r="I473">
        <v>1</v>
      </c>
      <c r="J473">
        <v>1</v>
      </c>
    </row>
    <row r="474" spans="1:10" x14ac:dyDescent="0.35">
      <c r="A474" s="12" t="s">
        <v>728</v>
      </c>
      <c r="B474" t="s">
        <v>726</v>
      </c>
      <c r="C474" s="98">
        <v>7.57</v>
      </c>
      <c r="D474" s="99">
        <v>1.8725000000000001</v>
      </c>
      <c r="E474" s="99">
        <v>3.0798000000000001</v>
      </c>
      <c r="F474" t="s">
        <v>255</v>
      </c>
      <c r="G474">
        <v>1</v>
      </c>
      <c r="H474">
        <v>1</v>
      </c>
      <c r="I474">
        <v>1</v>
      </c>
      <c r="J474">
        <v>1</v>
      </c>
    </row>
    <row r="475" spans="1:10" x14ac:dyDescent="0.35">
      <c r="A475" s="12" t="s">
        <v>729</v>
      </c>
      <c r="B475" t="s">
        <v>726</v>
      </c>
      <c r="C475" s="98">
        <v>10.43</v>
      </c>
      <c r="D475" s="99">
        <v>2.8012000000000001</v>
      </c>
      <c r="E475" s="99">
        <v>4.6071999999999997</v>
      </c>
      <c r="F475" t="s">
        <v>255</v>
      </c>
      <c r="G475">
        <v>1</v>
      </c>
      <c r="H475">
        <v>1</v>
      </c>
      <c r="I475">
        <v>1</v>
      </c>
      <c r="J475">
        <v>1</v>
      </c>
    </row>
    <row r="476" spans="1:10" x14ac:dyDescent="0.35">
      <c r="A476" s="12" t="s">
        <v>730</v>
      </c>
      <c r="B476" t="s">
        <v>731</v>
      </c>
      <c r="C476" s="98">
        <v>1.5</v>
      </c>
      <c r="D476" s="99">
        <v>0.81140000000000001</v>
      </c>
      <c r="E476" s="99">
        <v>1.3345</v>
      </c>
      <c r="F476" t="s">
        <v>255</v>
      </c>
      <c r="G476">
        <v>1</v>
      </c>
      <c r="H476">
        <v>1</v>
      </c>
      <c r="I476">
        <v>1</v>
      </c>
      <c r="J476">
        <v>1</v>
      </c>
    </row>
    <row r="477" spans="1:10" x14ac:dyDescent="0.35">
      <c r="A477" s="12" t="s">
        <v>732</v>
      </c>
      <c r="B477" t="s">
        <v>731</v>
      </c>
      <c r="C477" s="98">
        <v>2.5499999999999998</v>
      </c>
      <c r="D477" s="99">
        <v>1.048</v>
      </c>
      <c r="E477" s="99">
        <v>1.7237</v>
      </c>
      <c r="F477" t="s">
        <v>255</v>
      </c>
      <c r="G477">
        <v>1</v>
      </c>
      <c r="H477">
        <v>1</v>
      </c>
      <c r="I477">
        <v>1</v>
      </c>
      <c r="J477">
        <v>1</v>
      </c>
    </row>
    <row r="478" spans="1:10" x14ac:dyDescent="0.35">
      <c r="A478" s="12" t="s">
        <v>733</v>
      </c>
      <c r="B478" t="s">
        <v>731</v>
      </c>
      <c r="C478" s="98">
        <v>4.97</v>
      </c>
      <c r="D478" s="99">
        <v>1.5407999999999999</v>
      </c>
      <c r="E478" s="99">
        <v>2.5341999999999998</v>
      </c>
      <c r="F478" t="s">
        <v>255</v>
      </c>
      <c r="G478">
        <v>1</v>
      </c>
      <c r="H478">
        <v>1</v>
      </c>
      <c r="I478">
        <v>1</v>
      </c>
      <c r="J478">
        <v>1</v>
      </c>
    </row>
    <row r="479" spans="1:10" x14ac:dyDescent="0.35">
      <c r="A479" s="12" t="s">
        <v>734</v>
      </c>
      <c r="B479" t="s">
        <v>731</v>
      </c>
      <c r="C479" s="98">
        <v>8.82</v>
      </c>
      <c r="D479" s="99">
        <v>2.6240999999999999</v>
      </c>
      <c r="E479" s="99">
        <v>4.3159999999999998</v>
      </c>
      <c r="F479" t="s">
        <v>255</v>
      </c>
      <c r="G479">
        <v>1</v>
      </c>
      <c r="H479">
        <v>1</v>
      </c>
      <c r="I479">
        <v>1</v>
      </c>
      <c r="J479">
        <v>1</v>
      </c>
    </row>
    <row r="480" spans="1:10" x14ac:dyDescent="0.35">
      <c r="A480" s="12" t="s">
        <v>735</v>
      </c>
      <c r="B480" t="s">
        <v>736</v>
      </c>
      <c r="C480" s="98">
        <v>3.16</v>
      </c>
      <c r="D480" s="99">
        <v>0.69820000000000004</v>
      </c>
      <c r="E480" s="99">
        <v>1.1484000000000001</v>
      </c>
      <c r="F480" t="s">
        <v>255</v>
      </c>
      <c r="G480">
        <v>1</v>
      </c>
      <c r="H480">
        <v>1</v>
      </c>
      <c r="I480">
        <v>1</v>
      </c>
      <c r="J480">
        <v>1</v>
      </c>
    </row>
    <row r="481" spans="1:10" x14ac:dyDescent="0.35">
      <c r="A481" s="12" t="s">
        <v>737</v>
      </c>
      <c r="B481" t="s">
        <v>736</v>
      </c>
      <c r="C481" s="98">
        <v>4.34</v>
      </c>
      <c r="D481" s="99">
        <v>0.80700000000000005</v>
      </c>
      <c r="E481" s="99">
        <v>1.3272999999999999</v>
      </c>
      <c r="F481" t="s">
        <v>255</v>
      </c>
      <c r="G481">
        <v>1</v>
      </c>
      <c r="H481">
        <v>1</v>
      </c>
      <c r="I481">
        <v>1</v>
      </c>
      <c r="J481">
        <v>1</v>
      </c>
    </row>
    <row r="482" spans="1:10" x14ac:dyDescent="0.35">
      <c r="A482" s="12" t="s">
        <v>738</v>
      </c>
      <c r="B482" t="s">
        <v>736</v>
      </c>
      <c r="C482" s="98">
        <v>6.77</v>
      </c>
      <c r="D482" s="99">
        <v>1.1005</v>
      </c>
      <c r="E482" s="99">
        <v>1.81</v>
      </c>
      <c r="F482" t="s">
        <v>255</v>
      </c>
      <c r="G482">
        <v>1</v>
      </c>
      <c r="H482">
        <v>1</v>
      </c>
      <c r="I482">
        <v>1</v>
      </c>
      <c r="J482">
        <v>1</v>
      </c>
    </row>
    <row r="483" spans="1:10" x14ac:dyDescent="0.35">
      <c r="A483" s="12" t="s">
        <v>739</v>
      </c>
      <c r="B483" t="s">
        <v>736</v>
      </c>
      <c r="C483" s="98">
        <v>10.79</v>
      </c>
      <c r="D483" s="99">
        <v>1.8089999999999999</v>
      </c>
      <c r="E483" s="99">
        <v>2.9752999999999998</v>
      </c>
      <c r="F483" t="s">
        <v>255</v>
      </c>
      <c r="G483">
        <v>1</v>
      </c>
      <c r="H483">
        <v>1</v>
      </c>
      <c r="I483">
        <v>1</v>
      </c>
      <c r="J483">
        <v>1</v>
      </c>
    </row>
    <row r="484" spans="1:10" x14ac:dyDescent="0.35">
      <c r="A484" s="12" t="s">
        <v>740</v>
      </c>
      <c r="B484" t="s">
        <v>2659</v>
      </c>
      <c r="C484" s="98">
        <v>2.5</v>
      </c>
      <c r="D484" s="99">
        <v>0.59030000000000005</v>
      </c>
      <c r="E484" s="99">
        <v>0.97089999999999999</v>
      </c>
      <c r="F484" t="s">
        <v>255</v>
      </c>
      <c r="G484">
        <v>1</v>
      </c>
      <c r="H484">
        <v>1</v>
      </c>
      <c r="I484">
        <v>1</v>
      </c>
      <c r="J484">
        <v>1</v>
      </c>
    </row>
    <row r="485" spans="1:10" x14ac:dyDescent="0.35">
      <c r="A485" s="12" t="s">
        <v>741</v>
      </c>
      <c r="B485" t="s">
        <v>2659</v>
      </c>
      <c r="C485" s="98">
        <v>3.22</v>
      </c>
      <c r="D485" s="99">
        <v>0.73480000000000001</v>
      </c>
      <c r="E485" s="99">
        <v>1.2085999999999999</v>
      </c>
      <c r="F485" t="s">
        <v>255</v>
      </c>
      <c r="G485">
        <v>1</v>
      </c>
      <c r="H485">
        <v>1</v>
      </c>
      <c r="I485">
        <v>1</v>
      </c>
      <c r="J485">
        <v>1</v>
      </c>
    </row>
    <row r="486" spans="1:10" x14ac:dyDescent="0.35">
      <c r="A486" s="12" t="s">
        <v>742</v>
      </c>
      <c r="B486" t="s">
        <v>2659</v>
      </c>
      <c r="C486" s="98">
        <v>4.87</v>
      </c>
      <c r="D486" s="99">
        <v>1.0710999999999999</v>
      </c>
      <c r="E486" s="99">
        <v>1.7617</v>
      </c>
      <c r="F486" t="s">
        <v>255</v>
      </c>
      <c r="G486">
        <v>1</v>
      </c>
      <c r="H486">
        <v>1</v>
      </c>
      <c r="I486">
        <v>1</v>
      </c>
      <c r="J486">
        <v>1</v>
      </c>
    </row>
    <row r="487" spans="1:10" x14ac:dyDescent="0.35">
      <c r="A487" s="12" t="s">
        <v>743</v>
      </c>
      <c r="B487" t="s">
        <v>2659</v>
      </c>
      <c r="C487" s="98">
        <v>9.0299999999999994</v>
      </c>
      <c r="D487" s="99">
        <v>2.0861999999999998</v>
      </c>
      <c r="E487" s="99">
        <v>3.4312999999999998</v>
      </c>
      <c r="F487" t="s">
        <v>255</v>
      </c>
      <c r="G487">
        <v>1</v>
      </c>
      <c r="H487">
        <v>1</v>
      </c>
      <c r="I487">
        <v>1</v>
      </c>
      <c r="J487">
        <v>1</v>
      </c>
    </row>
    <row r="488" spans="1:10" x14ac:dyDescent="0.35">
      <c r="A488" s="12" t="s">
        <v>744</v>
      </c>
      <c r="B488" t="s">
        <v>745</v>
      </c>
      <c r="C488" s="98">
        <v>2.31</v>
      </c>
      <c r="D488" s="99">
        <v>0.53849999999999998</v>
      </c>
      <c r="E488" s="99">
        <v>0.88570000000000004</v>
      </c>
      <c r="F488" t="s">
        <v>255</v>
      </c>
      <c r="G488">
        <v>1</v>
      </c>
      <c r="H488">
        <v>1</v>
      </c>
      <c r="I488">
        <v>1</v>
      </c>
      <c r="J488">
        <v>1</v>
      </c>
    </row>
    <row r="489" spans="1:10" x14ac:dyDescent="0.35">
      <c r="A489" s="12" t="s">
        <v>746</v>
      </c>
      <c r="B489" t="s">
        <v>745</v>
      </c>
      <c r="C489" s="98">
        <v>3.14</v>
      </c>
      <c r="D489" s="99">
        <v>0.6966</v>
      </c>
      <c r="E489" s="99">
        <v>1.1456999999999999</v>
      </c>
      <c r="F489" t="s">
        <v>255</v>
      </c>
      <c r="G489">
        <v>1</v>
      </c>
      <c r="H489">
        <v>1</v>
      </c>
      <c r="I489">
        <v>1</v>
      </c>
      <c r="J489">
        <v>1</v>
      </c>
    </row>
    <row r="490" spans="1:10" x14ac:dyDescent="0.35">
      <c r="A490" s="12" t="s">
        <v>747</v>
      </c>
      <c r="B490" t="s">
        <v>745</v>
      </c>
      <c r="C490" s="98">
        <v>4.47</v>
      </c>
      <c r="D490" s="99">
        <v>0.999</v>
      </c>
      <c r="E490" s="99">
        <v>1.6431</v>
      </c>
      <c r="F490" t="s">
        <v>255</v>
      </c>
      <c r="G490">
        <v>1</v>
      </c>
      <c r="H490">
        <v>1</v>
      </c>
      <c r="I490">
        <v>1</v>
      </c>
      <c r="J490">
        <v>1</v>
      </c>
    </row>
    <row r="491" spans="1:10" x14ac:dyDescent="0.35">
      <c r="A491" s="12" t="s">
        <v>748</v>
      </c>
      <c r="B491" t="s">
        <v>745</v>
      </c>
      <c r="C491" s="98">
        <v>9</v>
      </c>
      <c r="D491" s="99">
        <v>2.0501</v>
      </c>
      <c r="E491" s="99">
        <v>3.3719000000000001</v>
      </c>
      <c r="F491" t="s">
        <v>255</v>
      </c>
      <c r="G491">
        <v>1</v>
      </c>
      <c r="H491">
        <v>1</v>
      </c>
      <c r="I491">
        <v>1</v>
      </c>
      <c r="J491">
        <v>1</v>
      </c>
    </row>
    <row r="492" spans="1:10" x14ac:dyDescent="0.35">
      <c r="A492" s="12" t="s">
        <v>749</v>
      </c>
      <c r="B492" t="s">
        <v>750</v>
      </c>
      <c r="C492" s="98">
        <v>2.1800000000000002</v>
      </c>
      <c r="D492" s="99">
        <v>0.50719999999999998</v>
      </c>
      <c r="E492" s="99">
        <v>0.83420000000000005</v>
      </c>
      <c r="F492" t="s">
        <v>255</v>
      </c>
      <c r="G492">
        <v>1</v>
      </c>
      <c r="H492">
        <v>1</v>
      </c>
      <c r="I492">
        <v>1</v>
      </c>
      <c r="J492">
        <v>1</v>
      </c>
    </row>
    <row r="493" spans="1:10" x14ac:dyDescent="0.35">
      <c r="A493" s="12" t="s">
        <v>751</v>
      </c>
      <c r="B493" t="s">
        <v>750</v>
      </c>
      <c r="C493" s="98">
        <v>3.17</v>
      </c>
      <c r="D493" s="99">
        <v>0.6522</v>
      </c>
      <c r="E493" s="99">
        <v>1.0727</v>
      </c>
      <c r="F493" t="s">
        <v>255</v>
      </c>
      <c r="G493">
        <v>1</v>
      </c>
      <c r="H493">
        <v>1</v>
      </c>
      <c r="I493">
        <v>1</v>
      </c>
      <c r="J493">
        <v>1</v>
      </c>
    </row>
    <row r="494" spans="1:10" x14ac:dyDescent="0.35">
      <c r="A494" s="12" t="s">
        <v>752</v>
      </c>
      <c r="B494" t="s">
        <v>750</v>
      </c>
      <c r="C494" s="98">
        <v>5.26</v>
      </c>
      <c r="D494" s="99">
        <v>0.95069999999999999</v>
      </c>
      <c r="E494" s="99">
        <v>1.5637000000000001</v>
      </c>
      <c r="F494" t="s">
        <v>255</v>
      </c>
      <c r="G494">
        <v>1</v>
      </c>
      <c r="H494">
        <v>1</v>
      </c>
      <c r="I494">
        <v>1</v>
      </c>
      <c r="J494">
        <v>1</v>
      </c>
    </row>
    <row r="495" spans="1:10" x14ac:dyDescent="0.35">
      <c r="A495" s="12" t="s">
        <v>753</v>
      </c>
      <c r="B495" t="s">
        <v>750</v>
      </c>
      <c r="C495" s="98">
        <v>9.7100000000000009</v>
      </c>
      <c r="D495" s="99">
        <v>1.7124999999999999</v>
      </c>
      <c r="E495" s="99">
        <v>2.8166000000000002</v>
      </c>
      <c r="F495" t="s">
        <v>255</v>
      </c>
      <c r="G495">
        <v>1</v>
      </c>
      <c r="H495">
        <v>1</v>
      </c>
      <c r="I495">
        <v>1</v>
      </c>
      <c r="J495">
        <v>1</v>
      </c>
    </row>
    <row r="496" spans="1:10" x14ac:dyDescent="0.35">
      <c r="A496" s="12" t="s">
        <v>754</v>
      </c>
      <c r="B496" t="s">
        <v>2660</v>
      </c>
      <c r="C496" s="98">
        <v>3</v>
      </c>
      <c r="D496" s="99">
        <v>0.50990000000000002</v>
      </c>
      <c r="E496" s="99">
        <v>0.8387</v>
      </c>
      <c r="F496" t="s">
        <v>255</v>
      </c>
      <c r="G496">
        <v>1</v>
      </c>
      <c r="H496">
        <v>1</v>
      </c>
      <c r="I496">
        <v>1</v>
      </c>
      <c r="J496">
        <v>1</v>
      </c>
    </row>
    <row r="497" spans="1:10" x14ac:dyDescent="0.35">
      <c r="A497" s="12" t="s">
        <v>755</v>
      </c>
      <c r="B497" t="s">
        <v>2660</v>
      </c>
      <c r="C497" s="98">
        <v>3.62</v>
      </c>
      <c r="D497" s="99">
        <v>0.66620000000000001</v>
      </c>
      <c r="E497" s="99">
        <v>1.0956999999999999</v>
      </c>
      <c r="F497" t="s">
        <v>255</v>
      </c>
      <c r="G497">
        <v>1</v>
      </c>
      <c r="H497">
        <v>1</v>
      </c>
      <c r="I497">
        <v>1</v>
      </c>
      <c r="J497">
        <v>1</v>
      </c>
    </row>
    <row r="498" spans="1:10" x14ac:dyDescent="0.35">
      <c r="A498" s="12" t="s">
        <v>756</v>
      </c>
      <c r="B498" t="s">
        <v>2660</v>
      </c>
      <c r="C498" s="98">
        <v>5.39</v>
      </c>
      <c r="D498" s="99">
        <v>1.0073000000000001</v>
      </c>
      <c r="E498" s="99">
        <v>1.6567000000000001</v>
      </c>
      <c r="F498" t="s">
        <v>255</v>
      </c>
      <c r="G498">
        <v>1</v>
      </c>
      <c r="H498">
        <v>1</v>
      </c>
      <c r="I498">
        <v>1</v>
      </c>
      <c r="J498">
        <v>1</v>
      </c>
    </row>
    <row r="499" spans="1:10" x14ac:dyDescent="0.35">
      <c r="A499" s="12" t="s">
        <v>757</v>
      </c>
      <c r="B499" t="s">
        <v>2660</v>
      </c>
      <c r="C499" s="98">
        <v>9</v>
      </c>
      <c r="D499" s="99">
        <v>1.7242999999999999</v>
      </c>
      <c r="E499" s="99">
        <v>2.8359999999999999</v>
      </c>
      <c r="F499" t="s">
        <v>255</v>
      </c>
      <c r="G499">
        <v>1</v>
      </c>
      <c r="H499">
        <v>1</v>
      </c>
      <c r="I499">
        <v>1</v>
      </c>
      <c r="J499">
        <v>1</v>
      </c>
    </row>
    <row r="500" spans="1:10" x14ac:dyDescent="0.35">
      <c r="A500" s="12" t="s">
        <v>758</v>
      </c>
      <c r="B500" t="s">
        <v>759</v>
      </c>
      <c r="C500" s="98">
        <v>3.14</v>
      </c>
      <c r="D500" s="99">
        <v>0.54600000000000004</v>
      </c>
      <c r="E500" s="99">
        <v>0.89800000000000002</v>
      </c>
      <c r="F500" t="s">
        <v>255</v>
      </c>
      <c r="G500">
        <v>1</v>
      </c>
      <c r="H500">
        <v>1</v>
      </c>
      <c r="I500">
        <v>1</v>
      </c>
      <c r="J500">
        <v>1</v>
      </c>
    </row>
    <row r="501" spans="1:10" x14ac:dyDescent="0.35">
      <c r="A501" s="12" t="s">
        <v>760</v>
      </c>
      <c r="B501" t="s">
        <v>759</v>
      </c>
      <c r="C501" s="98">
        <v>4.05</v>
      </c>
      <c r="D501" s="99">
        <v>0.69630000000000003</v>
      </c>
      <c r="E501" s="99">
        <v>1.1452</v>
      </c>
      <c r="F501" t="s">
        <v>255</v>
      </c>
      <c r="G501">
        <v>1</v>
      </c>
      <c r="H501">
        <v>1</v>
      </c>
      <c r="I501">
        <v>1</v>
      </c>
      <c r="J501">
        <v>1</v>
      </c>
    </row>
    <row r="502" spans="1:10" x14ac:dyDescent="0.35">
      <c r="A502" s="12" t="s">
        <v>761</v>
      </c>
      <c r="B502" t="s">
        <v>759</v>
      </c>
      <c r="C502" s="98">
        <v>6.22</v>
      </c>
      <c r="D502" s="99">
        <v>0.99890000000000001</v>
      </c>
      <c r="E502" s="99">
        <v>1.6429</v>
      </c>
      <c r="F502" t="s">
        <v>255</v>
      </c>
      <c r="G502">
        <v>1</v>
      </c>
      <c r="H502">
        <v>1</v>
      </c>
      <c r="I502">
        <v>1</v>
      </c>
      <c r="J502">
        <v>1</v>
      </c>
    </row>
    <row r="503" spans="1:10" x14ac:dyDescent="0.35">
      <c r="A503" s="12" t="s">
        <v>762</v>
      </c>
      <c r="B503" t="s">
        <v>759</v>
      </c>
      <c r="C503" s="98">
        <v>11.15</v>
      </c>
      <c r="D503" s="99">
        <v>1.7454000000000001</v>
      </c>
      <c r="E503" s="99">
        <v>2.8706999999999998</v>
      </c>
      <c r="F503" t="s">
        <v>255</v>
      </c>
      <c r="G503">
        <v>1</v>
      </c>
      <c r="H503">
        <v>1</v>
      </c>
      <c r="I503">
        <v>1</v>
      </c>
      <c r="J503">
        <v>1</v>
      </c>
    </row>
    <row r="504" spans="1:10" x14ac:dyDescent="0.35">
      <c r="A504" s="12" t="s">
        <v>763</v>
      </c>
      <c r="B504" t="s">
        <v>764</v>
      </c>
      <c r="C504" s="98">
        <v>2.83</v>
      </c>
      <c r="D504" s="99">
        <v>0.57840000000000003</v>
      </c>
      <c r="E504" s="99">
        <v>0.95130000000000003</v>
      </c>
      <c r="F504" t="s">
        <v>255</v>
      </c>
      <c r="G504">
        <v>1</v>
      </c>
      <c r="H504">
        <v>1</v>
      </c>
      <c r="I504">
        <v>1</v>
      </c>
      <c r="J504">
        <v>1</v>
      </c>
    </row>
    <row r="505" spans="1:10" x14ac:dyDescent="0.35">
      <c r="A505" s="12" t="s">
        <v>765</v>
      </c>
      <c r="B505" t="s">
        <v>764</v>
      </c>
      <c r="C505" s="98">
        <v>3.75</v>
      </c>
      <c r="D505" s="99">
        <v>0.73199999999999998</v>
      </c>
      <c r="E505" s="99">
        <v>1.2039</v>
      </c>
      <c r="F505" t="s">
        <v>255</v>
      </c>
      <c r="G505">
        <v>1</v>
      </c>
      <c r="H505">
        <v>1</v>
      </c>
      <c r="I505">
        <v>1</v>
      </c>
      <c r="J505">
        <v>1</v>
      </c>
    </row>
    <row r="506" spans="1:10" x14ac:dyDescent="0.35">
      <c r="A506" s="12" t="s">
        <v>766</v>
      </c>
      <c r="B506" t="s">
        <v>764</v>
      </c>
      <c r="C506" s="98">
        <v>5.66</v>
      </c>
      <c r="D506" s="99">
        <v>1.0347</v>
      </c>
      <c r="E506" s="99">
        <v>1.7018</v>
      </c>
      <c r="F506" t="s">
        <v>255</v>
      </c>
      <c r="G506">
        <v>1</v>
      </c>
      <c r="H506">
        <v>1</v>
      </c>
      <c r="I506">
        <v>1</v>
      </c>
      <c r="J506">
        <v>1</v>
      </c>
    </row>
    <row r="507" spans="1:10" x14ac:dyDescent="0.35">
      <c r="A507" s="12" t="s">
        <v>767</v>
      </c>
      <c r="B507" t="s">
        <v>764</v>
      </c>
      <c r="C507" s="98">
        <v>7.74</v>
      </c>
      <c r="D507" s="99">
        <v>1.4957</v>
      </c>
      <c r="E507" s="99">
        <v>2.46</v>
      </c>
      <c r="F507" t="s">
        <v>255</v>
      </c>
      <c r="G507">
        <v>1</v>
      </c>
      <c r="H507">
        <v>1</v>
      </c>
      <c r="I507">
        <v>1</v>
      </c>
      <c r="J507">
        <v>1</v>
      </c>
    </row>
    <row r="508" spans="1:10" x14ac:dyDescent="0.35">
      <c r="A508" s="12" t="s">
        <v>768</v>
      </c>
      <c r="B508" t="s">
        <v>769</v>
      </c>
      <c r="C508" s="98">
        <v>2.75</v>
      </c>
      <c r="D508" s="99">
        <v>0.46310000000000001</v>
      </c>
      <c r="E508" s="99">
        <v>0.76170000000000004</v>
      </c>
      <c r="F508" t="s">
        <v>255</v>
      </c>
      <c r="G508">
        <v>1</v>
      </c>
      <c r="H508">
        <v>1</v>
      </c>
      <c r="I508">
        <v>1</v>
      </c>
      <c r="J508">
        <v>1</v>
      </c>
    </row>
    <row r="509" spans="1:10" x14ac:dyDescent="0.35">
      <c r="A509" s="12" t="s">
        <v>770</v>
      </c>
      <c r="B509" t="s">
        <v>769</v>
      </c>
      <c r="C509" s="98">
        <v>3.76</v>
      </c>
      <c r="D509" s="99">
        <v>0.6</v>
      </c>
      <c r="E509" s="99">
        <v>0.98680000000000001</v>
      </c>
      <c r="F509" t="s">
        <v>255</v>
      </c>
      <c r="G509">
        <v>1</v>
      </c>
      <c r="H509">
        <v>1</v>
      </c>
      <c r="I509">
        <v>1</v>
      </c>
      <c r="J509">
        <v>1</v>
      </c>
    </row>
    <row r="510" spans="1:10" x14ac:dyDescent="0.35">
      <c r="A510" s="12" t="s">
        <v>771</v>
      </c>
      <c r="B510" t="s">
        <v>769</v>
      </c>
      <c r="C510" s="98">
        <v>5.88</v>
      </c>
      <c r="D510" s="99">
        <v>0.89690000000000003</v>
      </c>
      <c r="E510" s="99">
        <v>1.4752000000000001</v>
      </c>
      <c r="F510" t="s">
        <v>255</v>
      </c>
      <c r="G510">
        <v>1</v>
      </c>
      <c r="H510">
        <v>1</v>
      </c>
      <c r="I510">
        <v>1</v>
      </c>
      <c r="J510">
        <v>1</v>
      </c>
    </row>
    <row r="511" spans="1:10" x14ac:dyDescent="0.35">
      <c r="A511" s="12" t="s">
        <v>772</v>
      </c>
      <c r="B511" t="s">
        <v>769</v>
      </c>
      <c r="C511" s="98">
        <v>9.9700000000000006</v>
      </c>
      <c r="D511" s="99">
        <v>1.6546000000000001</v>
      </c>
      <c r="E511" s="99">
        <v>2.7214</v>
      </c>
      <c r="F511" t="s">
        <v>255</v>
      </c>
      <c r="G511">
        <v>1</v>
      </c>
      <c r="H511">
        <v>1</v>
      </c>
      <c r="I511">
        <v>1</v>
      </c>
      <c r="J511">
        <v>1</v>
      </c>
    </row>
    <row r="512" spans="1:10" x14ac:dyDescent="0.35">
      <c r="A512" s="12" t="s">
        <v>773</v>
      </c>
      <c r="B512" t="s">
        <v>2661</v>
      </c>
      <c r="C512" s="98">
        <v>3.21</v>
      </c>
      <c r="D512" s="99">
        <v>0.5101</v>
      </c>
      <c r="E512" s="99">
        <v>0.83899999999999997</v>
      </c>
      <c r="F512" t="s">
        <v>255</v>
      </c>
      <c r="G512">
        <v>1</v>
      </c>
      <c r="H512">
        <v>1</v>
      </c>
      <c r="I512">
        <v>1</v>
      </c>
      <c r="J512">
        <v>1</v>
      </c>
    </row>
    <row r="513" spans="1:10" x14ac:dyDescent="0.35">
      <c r="A513" s="12" t="s">
        <v>774</v>
      </c>
      <c r="B513" t="s">
        <v>2661</v>
      </c>
      <c r="C513" s="98">
        <v>4.32</v>
      </c>
      <c r="D513" s="99">
        <v>0.67159999999999997</v>
      </c>
      <c r="E513" s="99">
        <v>1.1046</v>
      </c>
      <c r="F513" t="s">
        <v>255</v>
      </c>
      <c r="G513">
        <v>1</v>
      </c>
      <c r="H513">
        <v>1</v>
      </c>
      <c r="I513">
        <v>1</v>
      </c>
      <c r="J513">
        <v>1</v>
      </c>
    </row>
    <row r="514" spans="1:10" x14ac:dyDescent="0.35">
      <c r="A514" s="12" t="s">
        <v>775</v>
      </c>
      <c r="B514" t="s">
        <v>2661</v>
      </c>
      <c r="C514" s="98">
        <v>6.46</v>
      </c>
      <c r="D514" s="99">
        <v>0.98660000000000003</v>
      </c>
      <c r="E514" s="99">
        <v>1.6227</v>
      </c>
      <c r="F514" t="s">
        <v>255</v>
      </c>
      <c r="G514">
        <v>1</v>
      </c>
      <c r="H514">
        <v>1</v>
      </c>
      <c r="I514">
        <v>1</v>
      </c>
      <c r="J514">
        <v>1</v>
      </c>
    </row>
    <row r="515" spans="1:10" x14ac:dyDescent="0.35">
      <c r="A515" s="12" t="s">
        <v>776</v>
      </c>
      <c r="B515" t="s">
        <v>2661</v>
      </c>
      <c r="C515" s="98">
        <v>11.09</v>
      </c>
      <c r="D515" s="99">
        <v>1.7932999999999999</v>
      </c>
      <c r="E515" s="99">
        <v>2.9495</v>
      </c>
      <c r="F515" t="s">
        <v>255</v>
      </c>
      <c r="G515">
        <v>1</v>
      </c>
      <c r="H515">
        <v>1</v>
      </c>
      <c r="I515">
        <v>1</v>
      </c>
      <c r="J515">
        <v>1</v>
      </c>
    </row>
    <row r="516" spans="1:10" x14ac:dyDescent="0.35">
      <c r="A516" s="12" t="s">
        <v>777</v>
      </c>
      <c r="B516" t="s">
        <v>2662</v>
      </c>
      <c r="C516" s="98">
        <v>2.33</v>
      </c>
      <c r="D516" s="99">
        <v>0.43269999999999997</v>
      </c>
      <c r="E516" s="99">
        <v>0.7117</v>
      </c>
      <c r="F516" t="s">
        <v>255</v>
      </c>
      <c r="G516">
        <v>1</v>
      </c>
      <c r="H516">
        <v>1</v>
      </c>
      <c r="I516">
        <v>1</v>
      </c>
      <c r="J516">
        <v>1</v>
      </c>
    </row>
    <row r="517" spans="1:10" x14ac:dyDescent="0.35">
      <c r="A517" s="12" t="s">
        <v>778</v>
      </c>
      <c r="B517" t="s">
        <v>2662</v>
      </c>
      <c r="C517" s="98">
        <v>3</v>
      </c>
      <c r="D517" s="99">
        <v>0.54090000000000005</v>
      </c>
      <c r="E517" s="99">
        <v>0.88959999999999995</v>
      </c>
      <c r="F517" t="s">
        <v>255</v>
      </c>
      <c r="G517">
        <v>1</v>
      </c>
      <c r="H517">
        <v>1</v>
      </c>
      <c r="I517">
        <v>1</v>
      </c>
      <c r="J517">
        <v>1</v>
      </c>
    </row>
    <row r="518" spans="1:10" x14ac:dyDescent="0.35">
      <c r="A518" s="12" t="s">
        <v>779</v>
      </c>
      <c r="B518" t="s">
        <v>2662</v>
      </c>
      <c r="C518" s="98">
        <v>4.66</v>
      </c>
      <c r="D518" s="99">
        <v>0.7823</v>
      </c>
      <c r="E518" s="99">
        <v>1.2867</v>
      </c>
      <c r="F518" t="s">
        <v>255</v>
      </c>
      <c r="G518">
        <v>1</v>
      </c>
      <c r="H518">
        <v>1</v>
      </c>
      <c r="I518">
        <v>1</v>
      </c>
      <c r="J518">
        <v>1</v>
      </c>
    </row>
    <row r="519" spans="1:10" x14ac:dyDescent="0.35">
      <c r="A519" s="12" t="s">
        <v>780</v>
      </c>
      <c r="B519" t="s">
        <v>2662</v>
      </c>
      <c r="C519" s="98">
        <v>8.73</v>
      </c>
      <c r="D519" s="99">
        <v>1.4399</v>
      </c>
      <c r="E519" s="99">
        <v>2.3683000000000001</v>
      </c>
      <c r="F519" t="s">
        <v>255</v>
      </c>
      <c r="G519">
        <v>1</v>
      </c>
      <c r="H519">
        <v>1</v>
      </c>
      <c r="I519">
        <v>1</v>
      </c>
      <c r="J519">
        <v>1</v>
      </c>
    </row>
    <row r="520" spans="1:10" x14ac:dyDescent="0.35">
      <c r="A520" s="12" t="s">
        <v>781</v>
      </c>
      <c r="B520" t="s">
        <v>782</v>
      </c>
      <c r="C520" s="98">
        <v>2.19</v>
      </c>
      <c r="D520" s="99">
        <v>0.45540000000000003</v>
      </c>
      <c r="E520" s="99">
        <v>0.749</v>
      </c>
      <c r="F520" t="s">
        <v>255</v>
      </c>
      <c r="G520">
        <v>1</v>
      </c>
      <c r="H520">
        <v>1</v>
      </c>
      <c r="I520">
        <v>1</v>
      </c>
      <c r="J520">
        <v>1</v>
      </c>
    </row>
    <row r="521" spans="1:10" x14ac:dyDescent="0.35">
      <c r="A521" s="12" t="s">
        <v>783</v>
      </c>
      <c r="B521" t="s">
        <v>782</v>
      </c>
      <c r="C521" s="98">
        <v>2.88</v>
      </c>
      <c r="D521" s="99">
        <v>0.58809999999999996</v>
      </c>
      <c r="E521" s="99">
        <v>0.96730000000000005</v>
      </c>
      <c r="F521" t="s">
        <v>255</v>
      </c>
      <c r="G521">
        <v>1</v>
      </c>
      <c r="H521">
        <v>1</v>
      </c>
      <c r="I521">
        <v>1</v>
      </c>
      <c r="J521">
        <v>1</v>
      </c>
    </row>
    <row r="522" spans="1:10" x14ac:dyDescent="0.35">
      <c r="A522" s="12" t="s">
        <v>784</v>
      </c>
      <c r="B522" t="s">
        <v>782</v>
      </c>
      <c r="C522" s="98">
        <v>4.1100000000000003</v>
      </c>
      <c r="D522" s="99">
        <v>0.77629999999999999</v>
      </c>
      <c r="E522" s="99">
        <v>1.2767999999999999</v>
      </c>
      <c r="F522" t="s">
        <v>255</v>
      </c>
      <c r="G522">
        <v>1</v>
      </c>
      <c r="H522">
        <v>1</v>
      </c>
      <c r="I522">
        <v>1</v>
      </c>
      <c r="J522">
        <v>1</v>
      </c>
    </row>
    <row r="523" spans="1:10" x14ac:dyDescent="0.35">
      <c r="A523" s="12" t="s">
        <v>785</v>
      </c>
      <c r="B523" t="s">
        <v>782</v>
      </c>
      <c r="C523" s="98">
        <v>7.26</v>
      </c>
      <c r="D523" s="99">
        <v>1.3120000000000001</v>
      </c>
      <c r="E523" s="99">
        <v>2.1579000000000002</v>
      </c>
      <c r="F523" t="s">
        <v>255</v>
      </c>
      <c r="G523">
        <v>1</v>
      </c>
      <c r="H523">
        <v>1</v>
      </c>
      <c r="I523">
        <v>1</v>
      </c>
      <c r="J523">
        <v>1</v>
      </c>
    </row>
    <row r="524" spans="1:10" x14ac:dyDescent="0.35">
      <c r="A524" s="12" t="s">
        <v>786</v>
      </c>
      <c r="B524" t="s">
        <v>2663</v>
      </c>
      <c r="C524" s="98">
        <v>3.24</v>
      </c>
      <c r="D524" s="99">
        <v>0.55410000000000004</v>
      </c>
      <c r="E524" s="99">
        <v>0.91139999999999999</v>
      </c>
      <c r="F524" t="s">
        <v>255</v>
      </c>
      <c r="G524">
        <v>1</v>
      </c>
      <c r="H524">
        <v>1</v>
      </c>
      <c r="I524">
        <v>1</v>
      </c>
      <c r="J524">
        <v>1</v>
      </c>
    </row>
    <row r="525" spans="1:10" x14ac:dyDescent="0.35">
      <c r="A525" s="12" t="s">
        <v>787</v>
      </c>
      <c r="B525" t="s">
        <v>2663</v>
      </c>
      <c r="C525" s="98">
        <v>4.08</v>
      </c>
      <c r="D525" s="99">
        <v>0.68589999999999995</v>
      </c>
      <c r="E525" s="99">
        <v>1.1281000000000001</v>
      </c>
      <c r="F525" t="s">
        <v>255</v>
      </c>
      <c r="G525">
        <v>1</v>
      </c>
      <c r="H525">
        <v>1</v>
      </c>
      <c r="I525">
        <v>1</v>
      </c>
      <c r="J525">
        <v>1</v>
      </c>
    </row>
    <row r="526" spans="1:10" x14ac:dyDescent="0.35">
      <c r="A526" s="12" t="s">
        <v>788</v>
      </c>
      <c r="B526" t="s">
        <v>2663</v>
      </c>
      <c r="C526" s="98">
        <v>6.09</v>
      </c>
      <c r="D526" s="99">
        <v>0.97499999999999998</v>
      </c>
      <c r="E526" s="99">
        <v>1.6035999999999999</v>
      </c>
      <c r="F526" t="s">
        <v>255</v>
      </c>
      <c r="G526">
        <v>1</v>
      </c>
      <c r="H526">
        <v>1</v>
      </c>
      <c r="I526">
        <v>1</v>
      </c>
      <c r="J526">
        <v>1</v>
      </c>
    </row>
    <row r="527" spans="1:10" x14ac:dyDescent="0.35">
      <c r="A527" s="12" t="s">
        <v>789</v>
      </c>
      <c r="B527" t="s">
        <v>2663</v>
      </c>
      <c r="C527" s="98">
        <v>10.95</v>
      </c>
      <c r="D527" s="99">
        <v>1.8552999999999999</v>
      </c>
      <c r="E527" s="99">
        <v>3.0514999999999999</v>
      </c>
      <c r="F527" t="s">
        <v>255</v>
      </c>
      <c r="G527">
        <v>1</v>
      </c>
      <c r="H527">
        <v>1</v>
      </c>
      <c r="I527">
        <v>1</v>
      </c>
      <c r="J527">
        <v>1</v>
      </c>
    </row>
    <row r="528" spans="1:10" x14ac:dyDescent="0.35">
      <c r="A528" s="12" t="s">
        <v>790</v>
      </c>
      <c r="B528" t="s">
        <v>2664</v>
      </c>
      <c r="C528" s="98">
        <v>2.58</v>
      </c>
      <c r="D528" s="99">
        <v>0.55679999999999996</v>
      </c>
      <c r="E528" s="99">
        <v>0.91579999999999995</v>
      </c>
      <c r="F528" t="s">
        <v>255</v>
      </c>
      <c r="G528">
        <v>1</v>
      </c>
      <c r="H528">
        <v>1</v>
      </c>
      <c r="I528">
        <v>1</v>
      </c>
      <c r="J528">
        <v>1</v>
      </c>
    </row>
    <row r="529" spans="1:10" x14ac:dyDescent="0.35">
      <c r="A529" s="12" t="s">
        <v>791</v>
      </c>
      <c r="B529" t="s">
        <v>2664</v>
      </c>
      <c r="C529" s="98">
        <v>3.42</v>
      </c>
      <c r="D529" s="99">
        <v>0.71950000000000003</v>
      </c>
      <c r="E529" s="99">
        <v>1.1834</v>
      </c>
      <c r="F529" t="s">
        <v>255</v>
      </c>
      <c r="G529">
        <v>1</v>
      </c>
      <c r="H529">
        <v>1</v>
      </c>
      <c r="I529">
        <v>1</v>
      </c>
      <c r="J529">
        <v>1</v>
      </c>
    </row>
    <row r="530" spans="1:10" x14ac:dyDescent="0.35">
      <c r="A530" s="12" t="s">
        <v>792</v>
      </c>
      <c r="B530" t="s">
        <v>2664</v>
      </c>
      <c r="C530" s="98">
        <v>5.0199999999999996</v>
      </c>
      <c r="D530" s="99">
        <v>1.0132000000000001</v>
      </c>
      <c r="E530" s="99">
        <v>1.6665000000000001</v>
      </c>
      <c r="F530" t="s">
        <v>255</v>
      </c>
      <c r="G530">
        <v>1</v>
      </c>
      <c r="H530">
        <v>1</v>
      </c>
      <c r="I530">
        <v>1</v>
      </c>
      <c r="J530">
        <v>1</v>
      </c>
    </row>
    <row r="531" spans="1:10" x14ac:dyDescent="0.35">
      <c r="A531" s="12" t="s">
        <v>793</v>
      </c>
      <c r="B531" t="s">
        <v>2664</v>
      </c>
      <c r="C531" s="98">
        <v>8.34</v>
      </c>
      <c r="D531" s="99">
        <v>1.7453000000000001</v>
      </c>
      <c r="E531" s="99">
        <v>2.8706</v>
      </c>
      <c r="F531" t="s">
        <v>255</v>
      </c>
      <c r="G531">
        <v>1</v>
      </c>
      <c r="H531">
        <v>1</v>
      </c>
      <c r="I531">
        <v>1</v>
      </c>
      <c r="J531">
        <v>1</v>
      </c>
    </row>
    <row r="532" spans="1:10" x14ac:dyDescent="0.35">
      <c r="A532" s="12" t="s">
        <v>794</v>
      </c>
      <c r="B532" t="s">
        <v>795</v>
      </c>
      <c r="C532" s="98">
        <v>2.59</v>
      </c>
      <c r="D532" s="99">
        <v>0.47699999999999998</v>
      </c>
      <c r="E532" s="99">
        <v>0.78449999999999998</v>
      </c>
      <c r="F532" t="s">
        <v>255</v>
      </c>
      <c r="G532">
        <v>1</v>
      </c>
      <c r="H532">
        <v>1</v>
      </c>
      <c r="I532">
        <v>1</v>
      </c>
      <c r="J532">
        <v>1</v>
      </c>
    </row>
    <row r="533" spans="1:10" x14ac:dyDescent="0.35">
      <c r="A533" s="12" t="s">
        <v>796</v>
      </c>
      <c r="B533" t="s">
        <v>795</v>
      </c>
      <c r="C533" s="98">
        <v>3.59</v>
      </c>
      <c r="D533" s="99">
        <v>0.66590000000000005</v>
      </c>
      <c r="E533" s="99">
        <v>1.0952</v>
      </c>
      <c r="F533" t="s">
        <v>255</v>
      </c>
      <c r="G533">
        <v>1</v>
      </c>
      <c r="H533">
        <v>1</v>
      </c>
      <c r="I533">
        <v>1</v>
      </c>
      <c r="J533">
        <v>1</v>
      </c>
    </row>
    <row r="534" spans="1:10" x14ac:dyDescent="0.35">
      <c r="A534" s="12" t="s">
        <v>797</v>
      </c>
      <c r="B534" t="s">
        <v>795</v>
      </c>
      <c r="C534" s="98">
        <v>5.41</v>
      </c>
      <c r="D534" s="99">
        <v>0.95750000000000002</v>
      </c>
      <c r="E534" s="99">
        <v>1.5748</v>
      </c>
      <c r="F534" t="s">
        <v>255</v>
      </c>
      <c r="G534">
        <v>1</v>
      </c>
      <c r="H534">
        <v>1</v>
      </c>
      <c r="I534">
        <v>1</v>
      </c>
      <c r="J534">
        <v>1</v>
      </c>
    </row>
    <row r="535" spans="1:10" x14ac:dyDescent="0.35">
      <c r="A535" s="12" t="s">
        <v>798</v>
      </c>
      <c r="B535" t="s">
        <v>795</v>
      </c>
      <c r="C535" s="98">
        <v>9.27</v>
      </c>
      <c r="D535" s="99">
        <v>1.6825000000000001</v>
      </c>
      <c r="E535" s="99">
        <v>2.7673000000000001</v>
      </c>
      <c r="F535" t="s">
        <v>255</v>
      </c>
      <c r="G535">
        <v>1</v>
      </c>
      <c r="H535">
        <v>1</v>
      </c>
      <c r="I535">
        <v>1</v>
      </c>
      <c r="J535">
        <v>1</v>
      </c>
    </row>
    <row r="536" spans="1:10" x14ac:dyDescent="0.35">
      <c r="A536" s="12" t="s">
        <v>799</v>
      </c>
      <c r="B536" t="s">
        <v>2665</v>
      </c>
      <c r="C536" s="98">
        <v>4.4000000000000004</v>
      </c>
      <c r="D536" s="99">
        <v>1.7111000000000001</v>
      </c>
      <c r="E536" s="99">
        <v>2.8142999999999998</v>
      </c>
      <c r="F536" t="s">
        <v>255</v>
      </c>
      <c r="G536">
        <v>1</v>
      </c>
      <c r="H536">
        <v>1</v>
      </c>
      <c r="I536">
        <v>1</v>
      </c>
      <c r="J536">
        <v>1</v>
      </c>
    </row>
    <row r="537" spans="1:10" x14ac:dyDescent="0.35">
      <c r="A537" s="12" t="s">
        <v>800</v>
      </c>
      <c r="B537" t="s">
        <v>2665</v>
      </c>
      <c r="C537" s="98">
        <v>5.84</v>
      </c>
      <c r="D537" s="99">
        <v>2.1690999999999998</v>
      </c>
      <c r="E537" s="99">
        <v>3.5676000000000001</v>
      </c>
      <c r="F537" t="s">
        <v>255</v>
      </c>
      <c r="G537">
        <v>1</v>
      </c>
      <c r="H537">
        <v>1</v>
      </c>
      <c r="I537">
        <v>1</v>
      </c>
      <c r="J537">
        <v>1</v>
      </c>
    </row>
    <row r="538" spans="1:10" x14ac:dyDescent="0.35">
      <c r="A538" s="12" t="s">
        <v>801</v>
      </c>
      <c r="B538" t="s">
        <v>2665</v>
      </c>
      <c r="C538" s="98">
        <v>9.67</v>
      </c>
      <c r="D538" s="99">
        <v>2.9729000000000001</v>
      </c>
      <c r="E538" s="99">
        <v>4.8895999999999997</v>
      </c>
      <c r="F538" t="s">
        <v>255</v>
      </c>
      <c r="G538">
        <v>1</v>
      </c>
      <c r="H538">
        <v>1</v>
      </c>
      <c r="I538">
        <v>1</v>
      </c>
      <c r="J538">
        <v>1</v>
      </c>
    </row>
    <row r="539" spans="1:10" x14ac:dyDescent="0.35">
      <c r="A539" s="12" t="s">
        <v>802</v>
      </c>
      <c r="B539" t="s">
        <v>2665</v>
      </c>
      <c r="C539" s="98">
        <v>18.809999999999999</v>
      </c>
      <c r="D539" s="99">
        <v>5.6128999999999998</v>
      </c>
      <c r="E539" s="99">
        <v>9.2317999999999998</v>
      </c>
      <c r="F539" t="s">
        <v>255</v>
      </c>
      <c r="G539">
        <v>1</v>
      </c>
      <c r="H539">
        <v>1</v>
      </c>
      <c r="I539">
        <v>1</v>
      </c>
      <c r="J539">
        <v>1</v>
      </c>
    </row>
    <row r="540" spans="1:10" x14ac:dyDescent="0.35">
      <c r="A540" s="12" t="s">
        <v>803</v>
      </c>
      <c r="B540" t="s">
        <v>804</v>
      </c>
      <c r="C540" s="98">
        <v>4.49</v>
      </c>
      <c r="D540" s="99">
        <v>1.4285000000000001</v>
      </c>
      <c r="E540" s="99">
        <v>2.3494999999999999</v>
      </c>
      <c r="F540" t="s">
        <v>255</v>
      </c>
      <c r="G540">
        <v>1</v>
      </c>
      <c r="H540">
        <v>1</v>
      </c>
      <c r="I540">
        <v>1</v>
      </c>
      <c r="J540">
        <v>1</v>
      </c>
    </row>
    <row r="541" spans="1:10" x14ac:dyDescent="0.35">
      <c r="A541" s="12" t="s">
        <v>805</v>
      </c>
      <c r="B541" t="s">
        <v>804</v>
      </c>
      <c r="C541" s="98">
        <v>6.35</v>
      </c>
      <c r="D541" s="99">
        <v>1.8694999999999999</v>
      </c>
      <c r="E541" s="99">
        <v>3.0748000000000002</v>
      </c>
      <c r="F541" t="s">
        <v>255</v>
      </c>
      <c r="G541">
        <v>1</v>
      </c>
      <c r="H541">
        <v>1</v>
      </c>
      <c r="I541">
        <v>1</v>
      </c>
      <c r="J541">
        <v>1</v>
      </c>
    </row>
    <row r="542" spans="1:10" x14ac:dyDescent="0.35">
      <c r="A542" s="12" t="s">
        <v>806</v>
      </c>
      <c r="B542" t="s">
        <v>804</v>
      </c>
      <c r="C542" s="98">
        <v>10.74</v>
      </c>
      <c r="D542" s="99">
        <v>2.5901999999999998</v>
      </c>
      <c r="E542" s="99">
        <v>4.2602000000000002</v>
      </c>
      <c r="F542" t="s">
        <v>255</v>
      </c>
      <c r="G542">
        <v>1</v>
      </c>
      <c r="H542">
        <v>1</v>
      </c>
      <c r="I542">
        <v>1</v>
      </c>
      <c r="J542">
        <v>1</v>
      </c>
    </row>
    <row r="543" spans="1:10" x14ac:dyDescent="0.35">
      <c r="A543" s="12" t="s">
        <v>807</v>
      </c>
      <c r="B543" t="s">
        <v>804</v>
      </c>
      <c r="C543" s="98">
        <v>19.510000000000002</v>
      </c>
      <c r="D543" s="99">
        <v>4.9336000000000002</v>
      </c>
      <c r="E543" s="99">
        <v>8.1144999999999996</v>
      </c>
      <c r="F543" t="s">
        <v>255</v>
      </c>
      <c r="G543">
        <v>1</v>
      </c>
      <c r="H543">
        <v>1</v>
      </c>
      <c r="I543">
        <v>1</v>
      </c>
      <c r="J543">
        <v>1</v>
      </c>
    </row>
    <row r="544" spans="1:10" x14ac:dyDescent="0.35">
      <c r="A544" s="12" t="s">
        <v>808</v>
      </c>
      <c r="B544" t="s">
        <v>809</v>
      </c>
      <c r="C544" s="98">
        <v>2.46</v>
      </c>
      <c r="D544" s="99">
        <v>1.0479000000000001</v>
      </c>
      <c r="E544" s="99">
        <v>1.7235</v>
      </c>
      <c r="F544" t="s">
        <v>255</v>
      </c>
      <c r="G544">
        <v>1</v>
      </c>
      <c r="H544">
        <v>1</v>
      </c>
      <c r="I544">
        <v>1</v>
      </c>
      <c r="J544">
        <v>1</v>
      </c>
    </row>
    <row r="545" spans="1:10" x14ac:dyDescent="0.35">
      <c r="A545" s="12" t="s">
        <v>810</v>
      </c>
      <c r="B545" t="s">
        <v>809</v>
      </c>
      <c r="C545" s="98">
        <v>3.71</v>
      </c>
      <c r="D545" s="99">
        <v>1.3283</v>
      </c>
      <c r="E545" s="99">
        <v>2.1846999999999999</v>
      </c>
      <c r="F545" t="s">
        <v>255</v>
      </c>
      <c r="G545">
        <v>1</v>
      </c>
      <c r="H545">
        <v>1</v>
      </c>
      <c r="I545">
        <v>1</v>
      </c>
      <c r="J545">
        <v>1</v>
      </c>
    </row>
    <row r="546" spans="1:10" x14ac:dyDescent="0.35">
      <c r="A546" s="12" t="s">
        <v>811</v>
      </c>
      <c r="B546" t="s">
        <v>809</v>
      </c>
      <c r="C546" s="98">
        <v>5.85</v>
      </c>
      <c r="D546" s="99">
        <v>1.6851</v>
      </c>
      <c r="E546" s="99">
        <v>2.7715999999999998</v>
      </c>
      <c r="F546" t="s">
        <v>255</v>
      </c>
      <c r="G546">
        <v>1</v>
      </c>
      <c r="H546">
        <v>1</v>
      </c>
      <c r="I546">
        <v>1</v>
      </c>
      <c r="J546">
        <v>1</v>
      </c>
    </row>
    <row r="547" spans="1:10" x14ac:dyDescent="0.35">
      <c r="A547" s="12" t="s">
        <v>812</v>
      </c>
      <c r="B547" t="s">
        <v>809</v>
      </c>
      <c r="C547" s="98">
        <v>12.14</v>
      </c>
      <c r="D547" s="99">
        <v>3.1097999999999999</v>
      </c>
      <c r="E547" s="99">
        <v>5.1147999999999998</v>
      </c>
      <c r="F547" t="s">
        <v>255</v>
      </c>
      <c r="G547">
        <v>1</v>
      </c>
      <c r="H547">
        <v>1</v>
      </c>
      <c r="I547">
        <v>1</v>
      </c>
      <c r="J547">
        <v>1</v>
      </c>
    </row>
    <row r="548" spans="1:10" x14ac:dyDescent="0.35">
      <c r="A548" s="12" t="s">
        <v>813</v>
      </c>
      <c r="B548" t="s">
        <v>2666</v>
      </c>
      <c r="C548" s="98">
        <v>3.62</v>
      </c>
      <c r="D548" s="99">
        <v>1.2967</v>
      </c>
      <c r="E548" s="99">
        <v>2.1326999999999998</v>
      </c>
      <c r="F548" t="s">
        <v>255</v>
      </c>
      <c r="G548">
        <v>1</v>
      </c>
      <c r="H548">
        <v>1</v>
      </c>
      <c r="I548">
        <v>1</v>
      </c>
      <c r="J548">
        <v>1</v>
      </c>
    </row>
    <row r="549" spans="1:10" x14ac:dyDescent="0.35">
      <c r="A549" s="12" t="s">
        <v>814</v>
      </c>
      <c r="B549" t="s">
        <v>2666</v>
      </c>
      <c r="C549" s="98">
        <v>4.57</v>
      </c>
      <c r="D549" s="99">
        <v>1.4187000000000001</v>
      </c>
      <c r="E549" s="99">
        <v>2.3334000000000001</v>
      </c>
      <c r="F549" t="s">
        <v>255</v>
      </c>
      <c r="G549">
        <v>1</v>
      </c>
      <c r="H549">
        <v>1</v>
      </c>
      <c r="I549">
        <v>1</v>
      </c>
      <c r="J549">
        <v>1</v>
      </c>
    </row>
    <row r="550" spans="1:10" x14ac:dyDescent="0.35">
      <c r="A550" s="12" t="s">
        <v>815</v>
      </c>
      <c r="B550" t="s">
        <v>2666</v>
      </c>
      <c r="C550" s="98">
        <v>8.77</v>
      </c>
      <c r="D550" s="99">
        <v>2.0619000000000001</v>
      </c>
      <c r="E550" s="99">
        <v>3.3913000000000002</v>
      </c>
      <c r="F550" t="s">
        <v>255</v>
      </c>
      <c r="G550">
        <v>1</v>
      </c>
      <c r="H550">
        <v>1</v>
      </c>
      <c r="I550">
        <v>1</v>
      </c>
      <c r="J550">
        <v>1</v>
      </c>
    </row>
    <row r="551" spans="1:10" x14ac:dyDescent="0.35">
      <c r="A551" s="12" t="s">
        <v>816</v>
      </c>
      <c r="B551" t="s">
        <v>2666</v>
      </c>
      <c r="C551" s="98">
        <v>16.79</v>
      </c>
      <c r="D551" s="99">
        <v>4.3822999999999999</v>
      </c>
      <c r="E551" s="99">
        <v>7.2077</v>
      </c>
      <c r="F551" t="s">
        <v>255</v>
      </c>
      <c r="G551">
        <v>1</v>
      </c>
      <c r="H551">
        <v>1</v>
      </c>
      <c r="I551">
        <v>1</v>
      </c>
      <c r="J551">
        <v>1</v>
      </c>
    </row>
    <row r="552" spans="1:10" x14ac:dyDescent="0.35">
      <c r="A552" s="12" t="s">
        <v>817</v>
      </c>
      <c r="B552" t="s">
        <v>2667</v>
      </c>
      <c r="C552" s="98">
        <v>2.9</v>
      </c>
      <c r="D552" s="99">
        <v>0.48720000000000002</v>
      </c>
      <c r="E552" s="99">
        <v>0.80130000000000001</v>
      </c>
      <c r="F552" t="s">
        <v>255</v>
      </c>
      <c r="G552">
        <v>1</v>
      </c>
      <c r="H552">
        <v>1</v>
      </c>
      <c r="I552">
        <v>1</v>
      </c>
      <c r="J552">
        <v>1</v>
      </c>
    </row>
    <row r="553" spans="1:10" x14ac:dyDescent="0.35">
      <c r="A553" s="12" t="s">
        <v>818</v>
      </c>
      <c r="B553" t="s">
        <v>2667</v>
      </c>
      <c r="C553" s="98">
        <v>3.65</v>
      </c>
      <c r="D553" s="99">
        <v>0.59799999999999998</v>
      </c>
      <c r="E553" s="99">
        <v>0.98360000000000003</v>
      </c>
      <c r="F553" t="s">
        <v>255</v>
      </c>
      <c r="G553">
        <v>1</v>
      </c>
      <c r="H553">
        <v>1</v>
      </c>
      <c r="I553">
        <v>1</v>
      </c>
      <c r="J553">
        <v>1</v>
      </c>
    </row>
    <row r="554" spans="1:10" x14ac:dyDescent="0.35">
      <c r="A554" s="12" t="s">
        <v>819</v>
      </c>
      <c r="B554" t="s">
        <v>2667</v>
      </c>
      <c r="C554" s="98">
        <v>5.62</v>
      </c>
      <c r="D554" s="99">
        <v>0.91510000000000002</v>
      </c>
      <c r="E554" s="99">
        <v>1.5051000000000001</v>
      </c>
      <c r="F554" t="s">
        <v>255</v>
      </c>
      <c r="G554">
        <v>1</v>
      </c>
      <c r="H554">
        <v>1</v>
      </c>
      <c r="I554">
        <v>1</v>
      </c>
      <c r="J554">
        <v>1</v>
      </c>
    </row>
    <row r="555" spans="1:10" x14ac:dyDescent="0.35">
      <c r="A555" s="12" t="s">
        <v>820</v>
      </c>
      <c r="B555" t="s">
        <v>2667</v>
      </c>
      <c r="C555" s="98">
        <v>9.89</v>
      </c>
      <c r="D555" s="99">
        <v>1.9105000000000001</v>
      </c>
      <c r="E555" s="99">
        <v>3.1423000000000001</v>
      </c>
      <c r="F555" t="s">
        <v>255</v>
      </c>
      <c r="G555">
        <v>1</v>
      </c>
      <c r="H555">
        <v>1</v>
      </c>
      <c r="I555">
        <v>1</v>
      </c>
      <c r="J555">
        <v>1</v>
      </c>
    </row>
    <row r="556" spans="1:10" x14ac:dyDescent="0.35">
      <c r="A556" s="12" t="s">
        <v>821</v>
      </c>
      <c r="B556" t="s">
        <v>822</v>
      </c>
      <c r="C556" s="98">
        <v>2.76</v>
      </c>
      <c r="D556" s="99">
        <v>0.50149999999999995</v>
      </c>
      <c r="E556" s="99">
        <v>0.82479999999999998</v>
      </c>
      <c r="F556" t="s">
        <v>255</v>
      </c>
      <c r="G556">
        <v>1</v>
      </c>
      <c r="H556">
        <v>1</v>
      </c>
      <c r="I556">
        <v>1</v>
      </c>
      <c r="J556">
        <v>1</v>
      </c>
    </row>
    <row r="557" spans="1:10" x14ac:dyDescent="0.35">
      <c r="A557" s="12" t="s">
        <v>823</v>
      </c>
      <c r="B557" t="s">
        <v>822</v>
      </c>
      <c r="C557" s="98">
        <v>3.63</v>
      </c>
      <c r="D557" s="99">
        <v>0.64710000000000001</v>
      </c>
      <c r="E557" s="99">
        <v>1.0643</v>
      </c>
      <c r="F557" t="s">
        <v>255</v>
      </c>
      <c r="G557">
        <v>1</v>
      </c>
      <c r="H557">
        <v>1</v>
      </c>
      <c r="I557">
        <v>1</v>
      </c>
      <c r="J557">
        <v>1</v>
      </c>
    </row>
    <row r="558" spans="1:10" x14ac:dyDescent="0.35">
      <c r="A558" s="12" t="s">
        <v>824</v>
      </c>
      <c r="B558" t="s">
        <v>822</v>
      </c>
      <c r="C558" s="98">
        <v>5.64</v>
      </c>
      <c r="D558" s="99">
        <v>0.98540000000000005</v>
      </c>
      <c r="E558" s="99">
        <v>1.6207</v>
      </c>
      <c r="F558" t="s">
        <v>255</v>
      </c>
      <c r="G558">
        <v>1</v>
      </c>
      <c r="H558">
        <v>1</v>
      </c>
      <c r="I558">
        <v>1</v>
      </c>
      <c r="J558">
        <v>1</v>
      </c>
    </row>
    <row r="559" spans="1:10" x14ac:dyDescent="0.35">
      <c r="A559" s="12" t="s">
        <v>825</v>
      </c>
      <c r="B559" t="s">
        <v>822</v>
      </c>
      <c r="C559" s="98">
        <v>10.57</v>
      </c>
      <c r="D559" s="99">
        <v>2.0724999999999998</v>
      </c>
      <c r="E559" s="99">
        <v>3.4087000000000001</v>
      </c>
      <c r="F559" t="s">
        <v>255</v>
      </c>
      <c r="G559">
        <v>1</v>
      </c>
      <c r="H559">
        <v>1</v>
      </c>
      <c r="I559">
        <v>1</v>
      </c>
      <c r="J559">
        <v>1</v>
      </c>
    </row>
    <row r="560" spans="1:10" x14ac:dyDescent="0.35">
      <c r="A560" s="12" t="s">
        <v>826</v>
      </c>
      <c r="B560" t="s">
        <v>2668</v>
      </c>
      <c r="C560" s="98">
        <v>3.19</v>
      </c>
      <c r="D560" s="99">
        <v>0.6089</v>
      </c>
      <c r="E560" s="99">
        <v>1.0015000000000001</v>
      </c>
      <c r="F560" t="s">
        <v>255</v>
      </c>
      <c r="G560">
        <v>1</v>
      </c>
      <c r="H560">
        <v>1</v>
      </c>
      <c r="I560">
        <v>1</v>
      </c>
      <c r="J560">
        <v>1</v>
      </c>
    </row>
    <row r="561" spans="1:10" x14ac:dyDescent="0.35">
      <c r="A561" s="12" t="s">
        <v>827</v>
      </c>
      <c r="B561" t="s">
        <v>2668</v>
      </c>
      <c r="C561" s="98">
        <v>4.08</v>
      </c>
      <c r="D561" s="99">
        <v>0.8075</v>
      </c>
      <c r="E561" s="99">
        <v>1.3281000000000001</v>
      </c>
      <c r="F561" t="s">
        <v>255</v>
      </c>
      <c r="G561">
        <v>1</v>
      </c>
      <c r="H561">
        <v>1</v>
      </c>
      <c r="I561">
        <v>1</v>
      </c>
      <c r="J561">
        <v>1</v>
      </c>
    </row>
    <row r="562" spans="1:10" x14ac:dyDescent="0.35">
      <c r="A562" s="12" t="s">
        <v>828</v>
      </c>
      <c r="B562" t="s">
        <v>2668</v>
      </c>
      <c r="C562" s="98">
        <v>5.82</v>
      </c>
      <c r="D562" s="99">
        <v>1.0508</v>
      </c>
      <c r="E562" s="99">
        <v>1.7282999999999999</v>
      </c>
      <c r="F562" t="s">
        <v>255</v>
      </c>
      <c r="G562">
        <v>1</v>
      </c>
      <c r="H562">
        <v>1</v>
      </c>
      <c r="I562">
        <v>1</v>
      </c>
      <c r="J562">
        <v>1</v>
      </c>
    </row>
    <row r="563" spans="1:10" x14ac:dyDescent="0.35">
      <c r="A563" s="12" t="s">
        <v>829</v>
      </c>
      <c r="B563" t="s">
        <v>2668</v>
      </c>
      <c r="C563" s="98">
        <v>9.02</v>
      </c>
      <c r="D563" s="99">
        <v>1.5448999999999999</v>
      </c>
      <c r="E563" s="99">
        <v>2.5409999999999999</v>
      </c>
      <c r="F563" t="s">
        <v>255</v>
      </c>
      <c r="G563">
        <v>1</v>
      </c>
      <c r="H563">
        <v>1</v>
      </c>
      <c r="I563">
        <v>1</v>
      </c>
      <c r="J563">
        <v>1</v>
      </c>
    </row>
    <row r="564" spans="1:10" x14ac:dyDescent="0.35">
      <c r="A564" s="12" t="s">
        <v>830</v>
      </c>
      <c r="B564" t="s">
        <v>831</v>
      </c>
      <c r="C564" s="98">
        <v>2.91</v>
      </c>
      <c r="D564" s="99">
        <v>0.5141</v>
      </c>
      <c r="E564" s="99">
        <v>0.84560000000000002</v>
      </c>
      <c r="F564" t="s">
        <v>255</v>
      </c>
      <c r="G564">
        <v>1</v>
      </c>
      <c r="H564">
        <v>1</v>
      </c>
      <c r="I564">
        <v>1</v>
      </c>
      <c r="J564">
        <v>1</v>
      </c>
    </row>
    <row r="565" spans="1:10" x14ac:dyDescent="0.35">
      <c r="A565" s="12" t="s">
        <v>832</v>
      </c>
      <c r="B565" t="s">
        <v>831</v>
      </c>
      <c r="C565" s="98">
        <v>3.84</v>
      </c>
      <c r="D565" s="99">
        <v>0.6694</v>
      </c>
      <c r="E565" s="99">
        <v>1.101</v>
      </c>
      <c r="F565" t="s">
        <v>255</v>
      </c>
      <c r="G565">
        <v>1</v>
      </c>
      <c r="H565">
        <v>1</v>
      </c>
      <c r="I565">
        <v>1</v>
      </c>
      <c r="J565">
        <v>1</v>
      </c>
    </row>
    <row r="566" spans="1:10" x14ac:dyDescent="0.35">
      <c r="A566" s="12" t="s">
        <v>833</v>
      </c>
      <c r="B566" t="s">
        <v>831</v>
      </c>
      <c r="C566" s="98">
        <v>6.11</v>
      </c>
      <c r="D566" s="99">
        <v>1.0189999999999999</v>
      </c>
      <c r="E566" s="99">
        <v>1.6759999999999999</v>
      </c>
      <c r="F566" t="s">
        <v>255</v>
      </c>
      <c r="G566">
        <v>1</v>
      </c>
      <c r="H566">
        <v>1</v>
      </c>
      <c r="I566">
        <v>1</v>
      </c>
      <c r="J566">
        <v>1</v>
      </c>
    </row>
    <row r="567" spans="1:10" x14ac:dyDescent="0.35">
      <c r="A567" s="12" t="s">
        <v>834</v>
      </c>
      <c r="B567" t="s">
        <v>831</v>
      </c>
      <c r="C567" s="98">
        <v>12.02</v>
      </c>
      <c r="D567" s="99">
        <v>2.2565</v>
      </c>
      <c r="E567" s="99">
        <v>3.7113999999999998</v>
      </c>
      <c r="F567" t="s">
        <v>255</v>
      </c>
      <c r="G567">
        <v>1</v>
      </c>
      <c r="H567">
        <v>1</v>
      </c>
      <c r="I567">
        <v>1</v>
      </c>
      <c r="J567">
        <v>1</v>
      </c>
    </row>
    <row r="568" spans="1:10" x14ac:dyDescent="0.35">
      <c r="A568" s="12" t="s">
        <v>835</v>
      </c>
      <c r="B568" t="s">
        <v>836</v>
      </c>
      <c r="C568" s="98">
        <v>2.77</v>
      </c>
      <c r="D568" s="99">
        <v>0.4859</v>
      </c>
      <c r="E568" s="99">
        <v>0.79920000000000002</v>
      </c>
      <c r="F568" t="s">
        <v>255</v>
      </c>
      <c r="G568">
        <v>1</v>
      </c>
      <c r="H568">
        <v>1</v>
      </c>
      <c r="I568">
        <v>1</v>
      </c>
      <c r="J568">
        <v>1</v>
      </c>
    </row>
    <row r="569" spans="1:10" x14ac:dyDescent="0.35">
      <c r="A569" s="12" t="s">
        <v>837</v>
      </c>
      <c r="B569" t="s">
        <v>836</v>
      </c>
      <c r="C569" s="98">
        <v>3.35</v>
      </c>
      <c r="D569" s="99">
        <v>0.62180000000000002</v>
      </c>
      <c r="E569" s="99">
        <v>1.0226999999999999</v>
      </c>
      <c r="F569" t="s">
        <v>255</v>
      </c>
      <c r="G569">
        <v>1</v>
      </c>
      <c r="H569">
        <v>1</v>
      </c>
      <c r="I569">
        <v>1</v>
      </c>
      <c r="J569">
        <v>1</v>
      </c>
    </row>
    <row r="570" spans="1:10" x14ac:dyDescent="0.35">
      <c r="A570" s="12" t="s">
        <v>838</v>
      </c>
      <c r="B570" t="s">
        <v>836</v>
      </c>
      <c r="C570" s="98">
        <v>4.92</v>
      </c>
      <c r="D570" s="99">
        <v>0.90480000000000005</v>
      </c>
      <c r="E570" s="99">
        <v>1.4882</v>
      </c>
      <c r="F570" t="s">
        <v>255</v>
      </c>
      <c r="G570">
        <v>1</v>
      </c>
      <c r="H570">
        <v>1</v>
      </c>
      <c r="I570">
        <v>1</v>
      </c>
      <c r="J570">
        <v>1</v>
      </c>
    </row>
    <row r="571" spans="1:10" x14ac:dyDescent="0.35">
      <c r="A571" s="12" t="s">
        <v>839</v>
      </c>
      <c r="B571" t="s">
        <v>836</v>
      </c>
      <c r="C571" s="98">
        <v>8.8800000000000008</v>
      </c>
      <c r="D571" s="99">
        <v>1.6964999999999999</v>
      </c>
      <c r="E571" s="99">
        <v>2.7902999999999998</v>
      </c>
      <c r="F571" t="s">
        <v>255</v>
      </c>
      <c r="G571">
        <v>1</v>
      </c>
      <c r="H571">
        <v>1</v>
      </c>
      <c r="I571">
        <v>1</v>
      </c>
      <c r="J571">
        <v>1</v>
      </c>
    </row>
    <row r="572" spans="1:10" x14ac:dyDescent="0.35">
      <c r="A572" s="12" t="s">
        <v>840</v>
      </c>
      <c r="B572" t="s">
        <v>2669</v>
      </c>
      <c r="C572" s="98">
        <v>2.4900000000000002</v>
      </c>
      <c r="D572" s="99">
        <v>0.62219999999999998</v>
      </c>
      <c r="E572" s="99">
        <v>1.0234000000000001</v>
      </c>
      <c r="F572" t="s">
        <v>255</v>
      </c>
      <c r="G572">
        <v>1</v>
      </c>
      <c r="H572">
        <v>1</v>
      </c>
      <c r="I572">
        <v>1</v>
      </c>
      <c r="J572">
        <v>1</v>
      </c>
    </row>
    <row r="573" spans="1:10" x14ac:dyDescent="0.35">
      <c r="A573" s="12" t="s">
        <v>841</v>
      </c>
      <c r="B573" t="s">
        <v>2669</v>
      </c>
      <c r="C573" s="98">
        <v>3.63</v>
      </c>
      <c r="D573" s="99">
        <v>0.82179999999999997</v>
      </c>
      <c r="E573" s="99">
        <v>1.3515999999999999</v>
      </c>
      <c r="F573" t="s">
        <v>255</v>
      </c>
      <c r="G573">
        <v>1</v>
      </c>
      <c r="H573">
        <v>1</v>
      </c>
      <c r="I573">
        <v>1</v>
      </c>
      <c r="J573">
        <v>1</v>
      </c>
    </row>
    <row r="574" spans="1:10" x14ac:dyDescent="0.35">
      <c r="A574" s="12" t="s">
        <v>842</v>
      </c>
      <c r="B574" t="s">
        <v>2669</v>
      </c>
      <c r="C574" s="98">
        <v>5.73</v>
      </c>
      <c r="D574" s="99">
        <v>1.1382000000000001</v>
      </c>
      <c r="E574" s="99">
        <v>1.8720000000000001</v>
      </c>
      <c r="F574" t="s">
        <v>255</v>
      </c>
      <c r="G574">
        <v>1</v>
      </c>
      <c r="H574">
        <v>1</v>
      </c>
      <c r="I574">
        <v>1</v>
      </c>
      <c r="J574">
        <v>1</v>
      </c>
    </row>
    <row r="575" spans="1:10" x14ac:dyDescent="0.35">
      <c r="A575" s="12" t="s">
        <v>843</v>
      </c>
      <c r="B575" t="s">
        <v>2669</v>
      </c>
      <c r="C575" s="98">
        <v>10.220000000000001</v>
      </c>
      <c r="D575" s="99">
        <v>1.9754</v>
      </c>
      <c r="E575" s="99">
        <v>3.2490000000000001</v>
      </c>
      <c r="F575" t="s">
        <v>255</v>
      </c>
      <c r="G575">
        <v>1</v>
      </c>
      <c r="H575">
        <v>1</v>
      </c>
      <c r="I575">
        <v>1</v>
      </c>
      <c r="J575">
        <v>1</v>
      </c>
    </row>
    <row r="576" spans="1:10" x14ac:dyDescent="0.35">
      <c r="A576" s="12" t="s">
        <v>844</v>
      </c>
      <c r="B576" t="s">
        <v>2670</v>
      </c>
      <c r="C576" s="98">
        <v>3.88</v>
      </c>
      <c r="D576" s="99">
        <v>4.0632000000000001</v>
      </c>
      <c r="E576" s="99">
        <v>6.6829000000000001</v>
      </c>
      <c r="F576" t="s">
        <v>255</v>
      </c>
      <c r="G576">
        <v>1</v>
      </c>
      <c r="H576">
        <v>1</v>
      </c>
      <c r="I576">
        <v>1</v>
      </c>
      <c r="J576">
        <v>1</v>
      </c>
    </row>
    <row r="577" spans="1:10" x14ac:dyDescent="0.35">
      <c r="A577" s="12" t="s">
        <v>845</v>
      </c>
      <c r="B577" t="s">
        <v>2670</v>
      </c>
      <c r="C577" s="98">
        <v>5.7</v>
      </c>
      <c r="D577" s="99">
        <v>4.8803000000000001</v>
      </c>
      <c r="E577" s="99">
        <v>8.0267999999999997</v>
      </c>
      <c r="F577" t="s">
        <v>255</v>
      </c>
      <c r="G577">
        <v>1</v>
      </c>
      <c r="H577">
        <v>1</v>
      </c>
      <c r="I577">
        <v>1</v>
      </c>
      <c r="J577">
        <v>1</v>
      </c>
    </row>
    <row r="578" spans="1:10" x14ac:dyDescent="0.35">
      <c r="A578" s="12" t="s">
        <v>846</v>
      </c>
      <c r="B578" t="s">
        <v>2670</v>
      </c>
      <c r="C578" s="98">
        <v>9.0500000000000007</v>
      </c>
      <c r="D578" s="99">
        <v>6.7171000000000003</v>
      </c>
      <c r="E578" s="99">
        <v>11.0479</v>
      </c>
      <c r="F578" t="s">
        <v>255</v>
      </c>
      <c r="G578">
        <v>1</v>
      </c>
      <c r="H578">
        <v>1</v>
      </c>
      <c r="I578">
        <v>1</v>
      </c>
      <c r="J578">
        <v>1</v>
      </c>
    </row>
    <row r="579" spans="1:10" x14ac:dyDescent="0.35">
      <c r="A579" s="12" t="s">
        <v>847</v>
      </c>
      <c r="B579" t="s">
        <v>2670</v>
      </c>
      <c r="C579" s="98">
        <v>16.64</v>
      </c>
      <c r="D579" s="99">
        <v>8.8713999999999995</v>
      </c>
      <c r="E579" s="99">
        <v>14.591100000000001</v>
      </c>
      <c r="F579" t="s">
        <v>255</v>
      </c>
      <c r="G579">
        <v>1</v>
      </c>
      <c r="H579">
        <v>1</v>
      </c>
      <c r="I579">
        <v>1</v>
      </c>
      <c r="J579">
        <v>1</v>
      </c>
    </row>
    <row r="580" spans="1:10" x14ac:dyDescent="0.35">
      <c r="A580" s="12" t="s">
        <v>848</v>
      </c>
      <c r="B580" t="s">
        <v>2671</v>
      </c>
      <c r="C580" s="98">
        <v>2.79</v>
      </c>
      <c r="D580" s="99">
        <v>2.7462</v>
      </c>
      <c r="E580" s="99">
        <v>4.5167999999999999</v>
      </c>
      <c r="F580" t="s">
        <v>255</v>
      </c>
      <c r="G580">
        <v>1</v>
      </c>
      <c r="H580">
        <v>1</v>
      </c>
      <c r="I580">
        <v>1</v>
      </c>
      <c r="J580">
        <v>1</v>
      </c>
    </row>
    <row r="581" spans="1:10" x14ac:dyDescent="0.35">
      <c r="A581" s="12" t="s">
        <v>849</v>
      </c>
      <c r="B581" t="s">
        <v>2671</v>
      </c>
      <c r="C581" s="98">
        <v>4.0999999999999996</v>
      </c>
      <c r="D581" s="99">
        <v>3.2624</v>
      </c>
      <c r="E581" s="99">
        <v>5.3658000000000001</v>
      </c>
      <c r="F581" t="s">
        <v>255</v>
      </c>
      <c r="G581">
        <v>1</v>
      </c>
      <c r="H581">
        <v>1</v>
      </c>
      <c r="I581">
        <v>1</v>
      </c>
      <c r="J581">
        <v>1</v>
      </c>
    </row>
    <row r="582" spans="1:10" x14ac:dyDescent="0.35">
      <c r="A582" s="12" t="s">
        <v>850</v>
      </c>
      <c r="B582" t="s">
        <v>2671</v>
      </c>
      <c r="C582" s="98">
        <v>8.08</v>
      </c>
      <c r="D582" s="99">
        <v>4.6017000000000001</v>
      </c>
      <c r="E582" s="99">
        <v>7.5686</v>
      </c>
      <c r="F582" t="s">
        <v>255</v>
      </c>
      <c r="G582">
        <v>1</v>
      </c>
      <c r="H582">
        <v>1</v>
      </c>
      <c r="I582">
        <v>1</v>
      </c>
      <c r="J582">
        <v>1</v>
      </c>
    </row>
    <row r="583" spans="1:10" x14ac:dyDescent="0.35">
      <c r="A583" s="12" t="s">
        <v>851</v>
      </c>
      <c r="B583" t="s">
        <v>2671</v>
      </c>
      <c r="C583" s="98">
        <v>15.82</v>
      </c>
      <c r="D583" s="99">
        <v>6.8091999999999997</v>
      </c>
      <c r="E583" s="99">
        <v>11.199400000000001</v>
      </c>
      <c r="F583" t="s">
        <v>255</v>
      </c>
      <c r="G583">
        <v>1</v>
      </c>
      <c r="H583">
        <v>1</v>
      </c>
      <c r="I583">
        <v>1</v>
      </c>
      <c r="J583">
        <v>1</v>
      </c>
    </row>
    <row r="584" spans="1:10" x14ac:dyDescent="0.35">
      <c r="A584" s="12" t="s">
        <v>852</v>
      </c>
      <c r="B584" t="s">
        <v>853</v>
      </c>
      <c r="C584" s="98">
        <v>4.6500000000000004</v>
      </c>
      <c r="D584" s="99">
        <v>1.0254000000000001</v>
      </c>
      <c r="E584" s="99">
        <v>1.6865000000000001</v>
      </c>
      <c r="F584" t="s">
        <v>255</v>
      </c>
      <c r="G584">
        <v>1</v>
      </c>
      <c r="H584">
        <v>1</v>
      </c>
      <c r="I584">
        <v>1</v>
      </c>
      <c r="J584">
        <v>1</v>
      </c>
    </row>
    <row r="585" spans="1:10" x14ac:dyDescent="0.35">
      <c r="A585" s="12" t="s">
        <v>854</v>
      </c>
      <c r="B585" t="s">
        <v>853</v>
      </c>
      <c r="C585" s="98">
        <v>6.98</v>
      </c>
      <c r="D585" s="99">
        <v>1.3673</v>
      </c>
      <c r="E585" s="99">
        <v>2.2488999999999999</v>
      </c>
      <c r="F585" t="s">
        <v>255</v>
      </c>
      <c r="G585">
        <v>1</v>
      </c>
      <c r="H585">
        <v>1</v>
      </c>
      <c r="I585">
        <v>1</v>
      </c>
      <c r="J585">
        <v>1</v>
      </c>
    </row>
    <row r="586" spans="1:10" x14ac:dyDescent="0.35">
      <c r="A586" s="12" t="s">
        <v>855</v>
      </c>
      <c r="B586" t="s">
        <v>853</v>
      </c>
      <c r="C586" s="98">
        <v>10.38</v>
      </c>
      <c r="D586" s="99">
        <v>2.0709</v>
      </c>
      <c r="E586" s="99">
        <v>3.4060999999999999</v>
      </c>
      <c r="F586" t="s">
        <v>255</v>
      </c>
      <c r="G586">
        <v>1</v>
      </c>
      <c r="H586">
        <v>1</v>
      </c>
      <c r="I586">
        <v>1</v>
      </c>
      <c r="J586">
        <v>1</v>
      </c>
    </row>
    <row r="587" spans="1:10" x14ac:dyDescent="0.35">
      <c r="A587" s="12" t="s">
        <v>856</v>
      </c>
      <c r="B587" t="s">
        <v>853</v>
      </c>
      <c r="C587" s="98">
        <v>17.64</v>
      </c>
      <c r="D587" s="99">
        <v>3.8443999999999998</v>
      </c>
      <c r="E587" s="99">
        <v>6.3230000000000004</v>
      </c>
      <c r="F587" t="s">
        <v>255</v>
      </c>
      <c r="G587">
        <v>1</v>
      </c>
      <c r="H587">
        <v>1</v>
      </c>
      <c r="I587">
        <v>1</v>
      </c>
      <c r="J587">
        <v>1</v>
      </c>
    </row>
    <row r="588" spans="1:10" x14ac:dyDescent="0.35">
      <c r="A588" s="12" t="s">
        <v>857</v>
      </c>
      <c r="B588" t="s">
        <v>2672</v>
      </c>
      <c r="C588" s="98">
        <v>3.86</v>
      </c>
      <c r="D588" s="99">
        <v>1.3732</v>
      </c>
      <c r="E588" s="99">
        <v>2.2585999999999999</v>
      </c>
      <c r="F588" t="s">
        <v>283</v>
      </c>
      <c r="G588">
        <v>1</v>
      </c>
      <c r="H588">
        <v>2.91</v>
      </c>
      <c r="I588">
        <v>2.76</v>
      </c>
      <c r="J588">
        <v>1</v>
      </c>
    </row>
    <row r="589" spans="1:10" x14ac:dyDescent="0.35">
      <c r="A589" s="12" t="s">
        <v>858</v>
      </c>
      <c r="B589" t="s">
        <v>2672</v>
      </c>
      <c r="C589" s="98">
        <v>5</v>
      </c>
      <c r="D589" s="99">
        <v>1.6197999999999999</v>
      </c>
      <c r="E589" s="99">
        <v>2.6640999999999999</v>
      </c>
      <c r="F589" t="s">
        <v>283</v>
      </c>
      <c r="G589">
        <v>1</v>
      </c>
      <c r="H589">
        <v>2.91</v>
      </c>
      <c r="I589">
        <v>2.76</v>
      </c>
      <c r="J589">
        <v>1</v>
      </c>
    </row>
    <row r="590" spans="1:10" x14ac:dyDescent="0.35">
      <c r="A590" s="12" t="s">
        <v>859</v>
      </c>
      <c r="B590" t="s">
        <v>2672</v>
      </c>
      <c r="C590" s="98">
        <v>7</v>
      </c>
      <c r="D590" s="99">
        <v>2.0796000000000001</v>
      </c>
      <c r="E590" s="99">
        <v>3.4203999999999999</v>
      </c>
      <c r="F590" t="s">
        <v>283</v>
      </c>
      <c r="G590">
        <v>1</v>
      </c>
      <c r="H590">
        <v>2.91</v>
      </c>
      <c r="I590">
        <v>2.76</v>
      </c>
      <c r="J590">
        <v>1</v>
      </c>
    </row>
    <row r="591" spans="1:10" x14ac:dyDescent="0.35">
      <c r="A591" s="12" t="s">
        <v>860</v>
      </c>
      <c r="B591" t="s">
        <v>2672</v>
      </c>
      <c r="C591" s="98">
        <v>10.53</v>
      </c>
      <c r="D591" s="99">
        <v>3.0057999999999998</v>
      </c>
      <c r="E591" s="99">
        <v>4.9438000000000004</v>
      </c>
      <c r="F591" t="s">
        <v>283</v>
      </c>
      <c r="G591">
        <v>1</v>
      </c>
      <c r="H591">
        <v>2.91</v>
      </c>
      <c r="I591">
        <v>2.76</v>
      </c>
      <c r="J591">
        <v>1</v>
      </c>
    </row>
    <row r="592" spans="1:10" x14ac:dyDescent="0.35">
      <c r="A592" s="12" t="s">
        <v>861</v>
      </c>
      <c r="B592" t="s">
        <v>2673</v>
      </c>
      <c r="C592" s="98">
        <v>2.73</v>
      </c>
      <c r="D592" s="99">
        <v>1.3321000000000001</v>
      </c>
      <c r="E592" s="99">
        <v>2.1909999999999998</v>
      </c>
      <c r="F592" t="s">
        <v>255</v>
      </c>
      <c r="G592">
        <v>1</v>
      </c>
      <c r="H592">
        <v>1</v>
      </c>
      <c r="I592">
        <v>1</v>
      </c>
      <c r="J592">
        <v>1</v>
      </c>
    </row>
    <row r="593" spans="1:10" x14ac:dyDescent="0.35">
      <c r="A593" s="12" t="s">
        <v>862</v>
      </c>
      <c r="B593" t="s">
        <v>2673</v>
      </c>
      <c r="C593" s="98">
        <v>4.8099999999999996</v>
      </c>
      <c r="D593" s="99">
        <v>1.7717000000000001</v>
      </c>
      <c r="E593" s="99">
        <v>2.9140000000000001</v>
      </c>
      <c r="F593" t="s">
        <v>255</v>
      </c>
      <c r="G593">
        <v>1</v>
      </c>
      <c r="H593">
        <v>1</v>
      </c>
      <c r="I593">
        <v>1</v>
      </c>
      <c r="J593">
        <v>1</v>
      </c>
    </row>
    <row r="594" spans="1:10" x14ac:dyDescent="0.35">
      <c r="A594" s="12" t="s">
        <v>863</v>
      </c>
      <c r="B594" t="s">
        <v>2673</v>
      </c>
      <c r="C594" s="98">
        <v>8.82</v>
      </c>
      <c r="D594" s="99">
        <v>2.5196999999999998</v>
      </c>
      <c r="E594" s="99">
        <v>4.1443000000000003</v>
      </c>
      <c r="F594" t="s">
        <v>255</v>
      </c>
      <c r="G594">
        <v>1</v>
      </c>
      <c r="H594">
        <v>1</v>
      </c>
      <c r="I594">
        <v>1</v>
      </c>
      <c r="J594">
        <v>1</v>
      </c>
    </row>
    <row r="595" spans="1:10" x14ac:dyDescent="0.35">
      <c r="A595" s="12" t="s">
        <v>864</v>
      </c>
      <c r="B595" t="s">
        <v>2673</v>
      </c>
      <c r="C595" s="98">
        <v>15.99</v>
      </c>
      <c r="D595" s="99">
        <v>4.0305</v>
      </c>
      <c r="E595" s="99">
        <v>6.6291000000000002</v>
      </c>
      <c r="F595" t="s">
        <v>255</v>
      </c>
      <c r="G595">
        <v>1</v>
      </c>
      <c r="H595">
        <v>1</v>
      </c>
      <c r="I595">
        <v>1</v>
      </c>
      <c r="J595">
        <v>1</v>
      </c>
    </row>
    <row r="596" spans="1:10" x14ac:dyDescent="0.35">
      <c r="A596" s="12" t="s">
        <v>865</v>
      </c>
      <c r="B596" t="s">
        <v>2674</v>
      </c>
      <c r="C596" s="98">
        <v>2.29</v>
      </c>
      <c r="D596" s="99">
        <v>1.0844</v>
      </c>
      <c r="E596" s="99">
        <v>1.7836000000000001</v>
      </c>
      <c r="F596" t="s">
        <v>255</v>
      </c>
      <c r="G596">
        <v>1</v>
      </c>
      <c r="H596">
        <v>1</v>
      </c>
      <c r="I596">
        <v>1</v>
      </c>
      <c r="J596">
        <v>1</v>
      </c>
    </row>
    <row r="597" spans="1:10" x14ac:dyDescent="0.35">
      <c r="A597" s="12" t="s">
        <v>866</v>
      </c>
      <c r="B597" t="s">
        <v>2674</v>
      </c>
      <c r="C597" s="98">
        <v>3.84</v>
      </c>
      <c r="D597" s="99">
        <v>1.462</v>
      </c>
      <c r="E597" s="99">
        <v>2.4045999999999998</v>
      </c>
      <c r="F597" t="s">
        <v>255</v>
      </c>
      <c r="G597">
        <v>1</v>
      </c>
      <c r="H597">
        <v>1</v>
      </c>
      <c r="I597">
        <v>1</v>
      </c>
      <c r="J597">
        <v>1</v>
      </c>
    </row>
    <row r="598" spans="1:10" x14ac:dyDescent="0.35">
      <c r="A598" s="12" t="s">
        <v>867</v>
      </c>
      <c r="B598" t="s">
        <v>2674</v>
      </c>
      <c r="C598" s="98">
        <v>8.14</v>
      </c>
      <c r="D598" s="99">
        <v>2.0459999999999998</v>
      </c>
      <c r="E598" s="99">
        <v>3.3651</v>
      </c>
      <c r="F598" t="s">
        <v>255</v>
      </c>
      <c r="G598">
        <v>1</v>
      </c>
      <c r="H598">
        <v>1</v>
      </c>
      <c r="I598">
        <v>1</v>
      </c>
      <c r="J598">
        <v>1</v>
      </c>
    </row>
    <row r="599" spans="1:10" x14ac:dyDescent="0.35">
      <c r="A599" s="12" t="s">
        <v>868</v>
      </c>
      <c r="B599" t="s">
        <v>2674</v>
      </c>
      <c r="C599" s="98">
        <v>15.56</v>
      </c>
      <c r="D599" s="99">
        <v>3.5192000000000001</v>
      </c>
      <c r="E599" s="99">
        <v>5.7881999999999998</v>
      </c>
      <c r="F599" t="s">
        <v>255</v>
      </c>
      <c r="G599">
        <v>1</v>
      </c>
      <c r="H599">
        <v>1</v>
      </c>
      <c r="I599">
        <v>1</v>
      </c>
      <c r="J599">
        <v>1</v>
      </c>
    </row>
    <row r="600" spans="1:10" x14ac:dyDescent="0.35">
      <c r="A600" s="12" t="s">
        <v>869</v>
      </c>
      <c r="B600" t="s">
        <v>2675</v>
      </c>
      <c r="C600" s="98">
        <v>4.25</v>
      </c>
      <c r="D600" s="99">
        <v>1.1022000000000001</v>
      </c>
      <c r="E600" s="99">
        <v>1.8128</v>
      </c>
      <c r="F600" t="s">
        <v>255</v>
      </c>
      <c r="G600">
        <v>1</v>
      </c>
      <c r="H600">
        <v>1</v>
      </c>
      <c r="I600">
        <v>1</v>
      </c>
      <c r="J600">
        <v>1</v>
      </c>
    </row>
    <row r="601" spans="1:10" x14ac:dyDescent="0.35">
      <c r="A601" s="12" t="s">
        <v>870</v>
      </c>
      <c r="B601" t="s">
        <v>2675</v>
      </c>
      <c r="C601" s="98">
        <v>8.3699999999999992</v>
      </c>
      <c r="D601" s="99">
        <v>1.7657</v>
      </c>
      <c r="E601" s="99">
        <v>2.9041000000000001</v>
      </c>
      <c r="F601" t="s">
        <v>255</v>
      </c>
      <c r="G601">
        <v>1</v>
      </c>
      <c r="H601">
        <v>1</v>
      </c>
      <c r="I601">
        <v>1</v>
      </c>
      <c r="J601">
        <v>1</v>
      </c>
    </row>
    <row r="602" spans="1:10" x14ac:dyDescent="0.35">
      <c r="A602" s="12" t="s">
        <v>871</v>
      </c>
      <c r="B602" t="s">
        <v>2675</v>
      </c>
      <c r="C602" s="98">
        <v>14.56</v>
      </c>
      <c r="D602" s="99">
        <v>2.9824000000000002</v>
      </c>
      <c r="E602" s="99">
        <v>4.9053000000000004</v>
      </c>
      <c r="F602" t="s">
        <v>255</v>
      </c>
      <c r="G602">
        <v>1</v>
      </c>
      <c r="H602">
        <v>1</v>
      </c>
      <c r="I602">
        <v>1</v>
      </c>
      <c r="J602">
        <v>1</v>
      </c>
    </row>
    <row r="603" spans="1:10" x14ac:dyDescent="0.35">
      <c r="A603" s="12" t="s">
        <v>872</v>
      </c>
      <c r="B603" t="s">
        <v>2675</v>
      </c>
      <c r="C603" s="98">
        <v>27.09</v>
      </c>
      <c r="D603" s="99">
        <v>6.0484</v>
      </c>
      <c r="E603" s="99">
        <v>9.9480000000000004</v>
      </c>
      <c r="F603" t="s">
        <v>255</v>
      </c>
      <c r="G603">
        <v>1</v>
      </c>
      <c r="H603">
        <v>1</v>
      </c>
      <c r="I603">
        <v>1</v>
      </c>
      <c r="J603">
        <v>1</v>
      </c>
    </row>
    <row r="604" spans="1:10" x14ac:dyDescent="0.35">
      <c r="A604" s="12" t="s">
        <v>873</v>
      </c>
      <c r="B604" t="s">
        <v>2676</v>
      </c>
      <c r="C604" s="98">
        <v>2.99</v>
      </c>
      <c r="D604" s="99">
        <v>1.2799</v>
      </c>
      <c r="E604" s="99">
        <v>2.1051000000000002</v>
      </c>
      <c r="F604" t="s">
        <v>255</v>
      </c>
      <c r="G604">
        <v>1</v>
      </c>
      <c r="H604">
        <v>1</v>
      </c>
      <c r="I604">
        <v>1</v>
      </c>
      <c r="J604">
        <v>1</v>
      </c>
    </row>
    <row r="605" spans="1:10" x14ac:dyDescent="0.35">
      <c r="A605" s="12" t="s">
        <v>874</v>
      </c>
      <c r="B605" t="s">
        <v>2676</v>
      </c>
      <c r="C605" s="98">
        <v>4.43</v>
      </c>
      <c r="D605" s="99">
        <v>1.6850000000000001</v>
      </c>
      <c r="E605" s="99">
        <v>2.7713999999999999</v>
      </c>
      <c r="F605" t="s">
        <v>255</v>
      </c>
      <c r="G605">
        <v>1</v>
      </c>
      <c r="H605">
        <v>1</v>
      </c>
      <c r="I605">
        <v>1</v>
      </c>
      <c r="J605">
        <v>1</v>
      </c>
    </row>
    <row r="606" spans="1:10" x14ac:dyDescent="0.35">
      <c r="A606" s="12" t="s">
        <v>875</v>
      </c>
      <c r="B606" t="s">
        <v>2676</v>
      </c>
      <c r="C606" s="98">
        <v>8.7799999999999994</v>
      </c>
      <c r="D606" s="99">
        <v>2.4584000000000001</v>
      </c>
      <c r="E606" s="99">
        <v>4.0434000000000001</v>
      </c>
      <c r="F606" t="s">
        <v>255</v>
      </c>
      <c r="G606">
        <v>1</v>
      </c>
      <c r="H606">
        <v>1</v>
      </c>
      <c r="I606">
        <v>1</v>
      </c>
      <c r="J606">
        <v>1</v>
      </c>
    </row>
    <row r="607" spans="1:10" x14ac:dyDescent="0.35">
      <c r="A607" s="12" t="s">
        <v>876</v>
      </c>
      <c r="B607" t="s">
        <v>2676</v>
      </c>
      <c r="C607" s="98">
        <v>14.47</v>
      </c>
      <c r="D607" s="99">
        <v>3.8279999999999998</v>
      </c>
      <c r="E607" s="99">
        <v>6.2961</v>
      </c>
      <c r="F607" t="s">
        <v>255</v>
      </c>
      <c r="G607">
        <v>1</v>
      </c>
      <c r="H607">
        <v>1</v>
      </c>
      <c r="I607">
        <v>1</v>
      </c>
      <c r="J607">
        <v>1</v>
      </c>
    </row>
    <row r="608" spans="1:10" x14ac:dyDescent="0.35">
      <c r="A608" s="12" t="s">
        <v>877</v>
      </c>
      <c r="B608" t="s">
        <v>2677</v>
      </c>
      <c r="C608" s="98">
        <v>2.84</v>
      </c>
      <c r="D608" s="99">
        <v>1.0848</v>
      </c>
      <c r="E608" s="99">
        <v>1.7842</v>
      </c>
      <c r="F608" t="s">
        <v>255</v>
      </c>
      <c r="G608">
        <v>1</v>
      </c>
      <c r="H608">
        <v>1</v>
      </c>
      <c r="I608">
        <v>1</v>
      </c>
      <c r="J608">
        <v>1</v>
      </c>
    </row>
    <row r="609" spans="1:10" x14ac:dyDescent="0.35">
      <c r="A609" s="12" t="s">
        <v>878</v>
      </c>
      <c r="B609" t="s">
        <v>2677</v>
      </c>
      <c r="C609" s="98">
        <v>5.21</v>
      </c>
      <c r="D609" s="99">
        <v>1.1548</v>
      </c>
      <c r="E609" s="99">
        <v>1.8993</v>
      </c>
      <c r="F609" t="s">
        <v>255</v>
      </c>
      <c r="G609">
        <v>1</v>
      </c>
      <c r="H609">
        <v>1</v>
      </c>
      <c r="I609">
        <v>1</v>
      </c>
      <c r="J609">
        <v>1</v>
      </c>
    </row>
    <row r="610" spans="1:10" x14ac:dyDescent="0.35">
      <c r="A610" s="12" t="s">
        <v>879</v>
      </c>
      <c r="B610" t="s">
        <v>2677</v>
      </c>
      <c r="C610" s="98">
        <v>7.44</v>
      </c>
      <c r="D610" s="99">
        <v>1.5317000000000001</v>
      </c>
      <c r="E610" s="99">
        <v>2.5192000000000001</v>
      </c>
      <c r="F610" t="s">
        <v>255</v>
      </c>
      <c r="G610">
        <v>1</v>
      </c>
      <c r="H610">
        <v>1</v>
      </c>
      <c r="I610">
        <v>1</v>
      </c>
      <c r="J610">
        <v>1</v>
      </c>
    </row>
    <row r="611" spans="1:10" x14ac:dyDescent="0.35">
      <c r="A611" s="12" t="s">
        <v>880</v>
      </c>
      <c r="B611" t="s">
        <v>2677</v>
      </c>
      <c r="C611" s="98">
        <v>12.58</v>
      </c>
      <c r="D611" s="99">
        <v>2.7791000000000001</v>
      </c>
      <c r="E611" s="99">
        <v>4.5709</v>
      </c>
      <c r="F611" t="s">
        <v>255</v>
      </c>
      <c r="G611">
        <v>1</v>
      </c>
      <c r="H611">
        <v>1</v>
      </c>
      <c r="I611">
        <v>1</v>
      </c>
      <c r="J611">
        <v>1</v>
      </c>
    </row>
    <row r="612" spans="1:10" x14ac:dyDescent="0.35">
      <c r="A612" s="12" t="s">
        <v>881</v>
      </c>
      <c r="B612" t="s">
        <v>2678</v>
      </c>
      <c r="C612" s="98">
        <v>2.2200000000000002</v>
      </c>
      <c r="D612" s="99">
        <v>0.93969999999999998</v>
      </c>
      <c r="E612" s="99">
        <v>1.5456000000000001</v>
      </c>
      <c r="F612" t="s">
        <v>255</v>
      </c>
      <c r="G612">
        <v>1</v>
      </c>
      <c r="H612">
        <v>1</v>
      </c>
      <c r="I612">
        <v>1</v>
      </c>
      <c r="J612">
        <v>1</v>
      </c>
    </row>
    <row r="613" spans="1:10" x14ac:dyDescent="0.35">
      <c r="A613" s="12" t="s">
        <v>882</v>
      </c>
      <c r="B613" t="s">
        <v>2678</v>
      </c>
      <c r="C613" s="98">
        <v>3.51</v>
      </c>
      <c r="D613" s="99">
        <v>1.504</v>
      </c>
      <c r="E613" s="99">
        <v>2.4737</v>
      </c>
      <c r="F613" t="s">
        <v>255</v>
      </c>
      <c r="G613">
        <v>1</v>
      </c>
      <c r="H613">
        <v>1</v>
      </c>
      <c r="I613">
        <v>1</v>
      </c>
      <c r="J613">
        <v>1</v>
      </c>
    </row>
    <row r="614" spans="1:10" x14ac:dyDescent="0.35">
      <c r="A614" s="12" t="s">
        <v>883</v>
      </c>
      <c r="B614" t="s">
        <v>2678</v>
      </c>
      <c r="C614" s="98">
        <v>7.06</v>
      </c>
      <c r="D614" s="99">
        <v>2.2410000000000001</v>
      </c>
      <c r="E614" s="99">
        <v>3.6859000000000002</v>
      </c>
      <c r="F614" t="s">
        <v>255</v>
      </c>
      <c r="G614">
        <v>1</v>
      </c>
      <c r="H614">
        <v>1</v>
      </c>
      <c r="I614">
        <v>1</v>
      </c>
      <c r="J614">
        <v>1</v>
      </c>
    </row>
    <row r="615" spans="1:10" x14ac:dyDescent="0.35">
      <c r="A615" s="12" t="s">
        <v>884</v>
      </c>
      <c r="B615" t="s">
        <v>2678</v>
      </c>
      <c r="C615" s="98">
        <v>12.9</v>
      </c>
      <c r="D615" s="99">
        <v>3.6438999999999999</v>
      </c>
      <c r="E615" s="99">
        <v>5.9932999999999996</v>
      </c>
      <c r="F615" t="s">
        <v>255</v>
      </c>
      <c r="G615">
        <v>1</v>
      </c>
      <c r="H615">
        <v>1</v>
      </c>
      <c r="I615">
        <v>1</v>
      </c>
      <c r="J615">
        <v>1</v>
      </c>
    </row>
    <row r="616" spans="1:10" x14ac:dyDescent="0.35">
      <c r="A616" s="12" t="s">
        <v>885</v>
      </c>
      <c r="B616" t="s">
        <v>2679</v>
      </c>
      <c r="C616" s="98">
        <v>2.6</v>
      </c>
      <c r="D616" s="99">
        <v>0.79200000000000004</v>
      </c>
      <c r="E616" s="99">
        <v>1.3026</v>
      </c>
      <c r="F616" t="s">
        <v>255</v>
      </c>
      <c r="G616">
        <v>1</v>
      </c>
      <c r="H616">
        <v>1</v>
      </c>
      <c r="I616">
        <v>1</v>
      </c>
      <c r="J616">
        <v>1</v>
      </c>
    </row>
    <row r="617" spans="1:10" x14ac:dyDescent="0.35">
      <c r="A617" s="12" t="s">
        <v>886</v>
      </c>
      <c r="B617" t="s">
        <v>2679</v>
      </c>
      <c r="C617" s="98">
        <v>4.3</v>
      </c>
      <c r="D617" s="99">
        <v>1.0693999999999999</v>
      </c>
      <c r="E617" s="99">
        <v>1.7588999999999999</v>
      </c>
      <c r="F617" t="s">
        <v>255</v>
      </c>
      <c r="G617">
        <v>1</v>
      </c>
      <c r="H617">
        <v>1</v>
      </c>
      <c r="I617">
        <v>1</v>
      </c>
      <c r="J617">
        <v>1</v>
      </c>
    </row>
    <row r="618" spans="1:10" x14ac:dyDescent="0.35">
      <c r="A618" s="12" t="s">
        <v>887</v>
      </c>
      <c r="B618" t="s">
        <v>2679</v>
      </c>
      <c r="C618" s="98">
        <v>7.31</v>
      </c>
      <c r="D618" s="99">
        <v>1.6503000000000001</v>
      </c>
      <c r="E618" s="99">
        <v>2.7143000000000002</v>
      </c>
      <c r="F618" t="s">
        <v>255</v>
      </c>
      <c r="G618">
        <v>1</v>
      </c>
      <c r="H618">
        <v>1</v>
      </c>
      <c r="I618">
        <v>1</v>
      </c>
      <c r="J618">
        <v>1</v>
      </c>
    </row>
    <row r="619" spans="1:10" x14ac:dyDescent="0.35">
      <c r="A619" s="12" t="s">
        <v>888</v>
      </c>
      <c r="B619" t="s">
        <v>2679</v>
      </c>
      <c r="C619" s="98">
        <v>13.06</v>
      </c>
      <c r="D619" s="99">
        <v>3.0104000000000002</v>
      </c>
      <c r="E619" s="99">
        <v>4.9512999999999998</v>
      </c>
      <c r="F619" t="s">
        <v>255</v>
      </c>
      <c r="G619">
        <v>1</v>
      </c>
      <c r="H619">
        <v>1</v>
      </c>
      <c r="I619">
        <v>1</v>
      </c>
      <c r="J619">
        <v>1</v>
      </c>
    </row>
    <row r="620" spans="1:10" x14ac:dyDescent="0.35">
      <c r="A620" s="12" t="s">
        <v>889</v>
      </c>
      <c r="B620" t="s">
        <v>2680</v>
      </c>
      <c r="C620" s="98">
        <v>3.05</v>
      </c>
      <c r="D620" s="99">
        <v>0.93</v>
      </c>
      <c r="E620" s="99">
        <v>1.5296000000000001</v>
      </c>
      <c r="F620" t="s">
        <v>255</v>
      </c>
      <c r="G620">
        <v>1</v>
      </c>
      <c r="H620">
        <v>1</v>
      </c>
      <c r="I620">
        <v>1</v>
      </c>
      <c r="J620">
        <v>1</v>
      </c>
    </row>
    <row r="621" spans="1:10" x14ac:dyDescent="0.35">
      <c r="A621" s="12" t="s">
        <v>890</v>
      </c>
      <c r="B621" t="s">
        <v>2680</v>
      </c>
      <c r="C621" s="98">
        <v>5.32</v>
      </c>
      <c r="D621" s="99">
        <v>1.2029000000000001</v>
      </c>
      <c r="E621" s="99">
        <v>1.9784999999999999</v>
      </c>
      <c r="F621" t="s">
        <v>255</v>
      </c>
      <c r="G621">
        <v>1</v>
      </c>
      <c r="H621">
        <v>1</v>
      </c>
      <c r="I621">
        <v>1</v>
      </c>
      <c r="J621">
        <v>1</v>
      </c>
    </row>
    <row r="622" spans="1:10" x14ac:dyDescent="0.35">
      <c r="A622" s="12" t="s">
        <v>891</v>
      </c>
      <c r="B622" t="s">
        <v>2680</v>
      </c>
      <c r="C622" s="98">
        <v>9.57</v>
      </c>
      <c r="D622" s="99">
        <v>1.8471</v>
      </c>
      <c r="E622" s="99">
        <v>3.0379999999999998</v>
      </c>
      <c r="F622" t="s">
        <v>255</v>
      </c>
      <c r="G622">
        <v>1</v>
      </c>
      <c r="H622">
        <v>1</v>
      </c>
      <c r="I622">
        <v>1</v>
      </c>
      <c r="J622">
        <v>1</v>
      </c>
    </row>
    <row r="623" spans="1:10" x14ac:dyDescent="0.35">
      <c r="A623" s="12" t="s">
        <v>892</v>
      </c>
      <c r="B623" t="s">
        <v>2680</v>
      </c>
      <c r="C623" s="98">
        <v>16.57</v>
      </c>
      <c r="D623" s="99">
        <v>3.3734000000000002</v>
      </c>
      <c r="E623" s="99">
        <v>5.5484</v>
      </c>
      <c r="F623" t="s">
        <v>255</v>
      </c>
      <c r="G623">
        <v>1</v>
      </c>
      <c r="H623">
        <v>1</v>
      </c>
      <c r="I623">
        <v>1</v>
      </c>
      <c r="J623">
        <v>1</v>
      </c>
    </row>
    <row r="624" spans="1:10" x14ac:dyDescent="0.35">
      <c r="A624" s="12" t="s">
        <v>893</v>
      </c>
      <c r="B624" t="s">
        <v>2681</v>
      </c>
      <c r="C624" s="98">
        <v>2.2999999999999998</v>
      </c>
      <c r="D624" s="99">
        <v>1.0329999999999999</v>
      </c>
      <c r="E624" s="99">
        <v>1.6990000000000001</v>
      </c>
      <c r="F624" t="s">
        <v>255</v>
      </c>
      <c r="G624">
        <v>1</v>
      </c>
      <c r="H624">
        <v>1</v>
      </c>
      <c r="I624">
        <v>1</v>
      </c>
      <c r="J624">
        <v>1</v>
      </c>
    </row>
    <row r="625" spans="1:10" x14ac:dyDescent="0.35">
      <c r="A625" s="12" t="s">
        <v>894</v>
      </c>
      <c r="B625" t="s">
        <v>2681</v>
      </c>
      <c r="C625" s="98">
        <v>4.43</v>
      </c>
      <c r="D625" s="99">
        <v>1.4312</v>
      </c>
      <c r="E625" s="99">
        <v>2.3540000000000001</v>
      </c>
      <c r="F625" t="s">
        <v>255</v>
      </c>
      <c r="G625">
        <v>1</v>
      </c>
      <c r="H625">
        <v>1</v>
      </c>
      <c r="I625">
        <v>1</v>
      </c>
      <c r="J625">
        <v>1</v>
      </c>
    </row>
    <row r="626" spans="1:10" x14ac:dyDescent="0.35">
      <c r="A626" s="12" t="s">
        <v>895</v>
      </c>
      <c r="B626" t="s">
        <v>2681</v>
      </c>
      <c r="C626" s="98">
        <v>8.1199999999999992</v>
      </c>
      <c r="D626" s="99">
        <v>2.0849000000000002</v>
      </c>
      <c r="E626" s="99">
        <v>3.4291</v>
      </c>
      <c r="F626" t="s">
        <v>255</v>
      </c>
      <c r="G626">
        <v>1</v>
      </c>
      <c r="H626">
        <v>1</v>
      </c>
      <c r="I626">
        <v>1</v>
      </c>
      <c r="J626">
        <v>1</v>
      </c>
    </row>
    <row r="627" spans="1:10" x14ac:dyDescent="0.35">
      <c r="A627" s="12" t="s">
        <v>896</v>
      </c>
      <c r="B627" t="s">
        <v>2681</v>
      </c>
      <c r="C627" s="98">
        <v>14.27</v>
      </c>
      <c r="D627" s="99">
        <v>3.5569999999999999</v>
      </c>
      <c r="E627" s="99">
        <v>5.8502999999999998</v>
      </c>
      <c r="F627" t="s">
        <v>255</v>
      </c>
      <c r="G627">
        <v>1</v>
      </c>
      <c r="H627">
        <v>1</v>
      </c>
      <c r="I627">
        <v>1</v>
      </c>
      <c r="J627">
        <v>1</v>
      </c>
    </row>
    <row r="628" spans="1:10" x14ac:dyDescent="0.35">
      <c r="A628" s="12" t="s">
        <v>897</v>
      </c>
      <c r="B628" t="s">
        <v>2682</v>
      </c>
      <c r="C628" s="98">
        <v>2.14</v>
      </c>
      <c r="D628" s="99">
        <v>1.7117</v>
      </c>
      <c r="E628" s="99">
        <v>2.8153000000000001</v>
      </c>
      <c r="F628" t="s">
        <v>255</v>
      </c>
      <c r="G628">
        <v>1</v>
      </c>
      <c r="H628">
        <v>1</v>
      </c>
      <c r="I628">
        <v>1</v>
      </c>
      <c r="J628">
        <v>1</v>
      </c>
    </row>
    <row r="629" spans="1:10" x14ac:dyDescent="0.35">
      <c r="A629" s="12" t="s">
        <v>898</v>
      </c>
      <c r="B629" t="s">
        <v>2682</v>
      </c>
      <c r="C629" s="98">
        <v>3.75</v>
      </c>
      <c r="D629" s="99">
        <v>2.0762999999999998</v>
      </c>
      <c r="E629" s="99">
        <v>3.415</v>
      </c>
      <c r="F629" t="s">
        <v>255</v>
      </c>
      <c r="G629">
        <v>1</v>
      </c>
      <c r="H629">
        <v>1</v>
      </c>
      <c r="I629">
        <v>1</v>
      </c>
      <c r="J629">
        <v>1</v>
      </c>
    </row>
    <row r="630" spans="1:10" x14ac:dyDescent="0.35">
      <c r="A630" s="12" t="s">
        <v>899</v>
      </c>
      <c r="B630" t="s">
        <v>2682</v>
      </c>
      <c r="C630" s="98">
        <v>7.99</v>
      </c>
      <c r="D630" s="99">
        <v>2.8580999999999999</v>
      </c>
      <c r="E630" s="99">
        <v>4.7008000000000001</v>
      </c>
      <c r="F630" t="s">
        <v>255</v>
      </c>
      <c r="G630">
        <v>1</v>
      </c>
      <c r="H630">
        <v>1</v>
      </c>
      <c r="I630">
        <v>1</v>
      </c>
      <c r="J630">
        <v>1</v>
      </c>
    </row>
    <row r="631" spans="1:10" x14ac:dyDescent="0.35">
      <c r="A631" s="12" t="s">
        <v>900</v>
      </c>
      <c r="B631" t="s">
        <v>2682</v>
      </c>
      <c r="C631" s="98">
        <v>13.95</v>
      </c>
      <c r="D631" s="99">
        <v>4.4683999999999999</v>
      </c>
      <c r="E631" s="99">
        <v>7.3494000000000002</v>
      </c>
      <c r="F631" t="s">
        <v>255</v>
      </c>
      <c r="G631">
        <v>1</v>
      </c>
      <c r="H631">
        <v>1</v>
      </c>
      <c r="I631">
        <v>1</v>
      </c>
      <c r="J631">
        <v>1</v>
      </c>
    </row>
    <row r="632" spans="1:10" x14ac:dyDescent="0.35">
      <c r="A632" s="12" t="s">
        <v>901</v>
      </c>
      <c r="B632" t="s">
        <v>2683</v>
      </c>
      <c r="C632" s="98">
        <v>1.42</v>
      </c>
      <c r="D632" s="99">
        <v>1.774</v>
      </c>
      <c r="E632" s="99">
        <v>2.9178000000000002</v>
      </c>
      <c r="F632" t="s">
        <v>255</v>
      </c>
      <c r="G632">
        <v>1</v>
      </c>
      <c r="H632">
        <v>1</v>
      </c>
      <c r="I632">
        <v>1</v>
      </c>
      <c r="J632">
        <v>1</v>
      </c>
    </row>
    <row r="633" spans="1:10" x14ac:dyDescent="0.35">
      <c r="A633" s="12" t="s">
        <v>902</v>
      </c>
      <c r="B633" t="s">
        <v>2683</v>
      </c>
      <c r="C633" s="98">
        <v>2.1800000000000002</v>
      </c>
      <c r="D633" s="99">
        <v>1.9261999999999999</v>
      </c>
      <c r="E633" s="99">
        <v>3.1680999999999999</v>
      </c>
      <c r="F633" t="s">
        <v>255</v>
      </c>
      <c r="G633">
        <v>1</v>
      </c>
      <c r="H633">
        <v>1</v>
      </c>
      <c r="I633">
        <v>1</v>
      </c>
      <c r="J633">
        <v>1</v>
      </c>
    </row>
    <row r="634" spans="1:10" x14ac:dyDescent="0.35">
      <c r="A634" s="12" t="s">
        <v>903</v>
      </c>
      <c r="B634" t="s">
        <v>2683</v>
      </c>
      <c r="C634" s="98">
        <v>5.0999999999999996</v>
      </c>
      <c r="D634" s="99">
        <v>2.5293999999999999</v>
      </c>
      <c r="E634" s="99">
        <v>4.1601999999999997</v>
      </c>
      <c r="F634" t="s">
        <v>255</v>
      </c>
      <c r="G634">
        <v>1</v>
      </c>
      <c r="H634">
        <v>1</v>
      </c>
      <c r="I634">
        <v>1</v>
      </c>
      <c r="J634">
        <v>1</v>
      </c>
    </row>
    <row r="635" spans="1:10" x14ac:dyDescent="0.35">
      <c r="A635" s="12" t="s">
        <v>904</v>
      </c>
      <c r="B635" t="s">
        <v>2683</v>
      </c>
      <c r="C635" s="98">
        <v>8.93</v>
      </c>
      <c r="D635" s="99">
        <v>3.3866999999999998</v>
      </c>
      <c r="E635" s="99">
        <v>5.5701999999999998</v>
      </c>
      <c r="F635" t="s">
        <v>255</v>
      </c>
      <c r="G635">
        <v>1</v>
      </c>
      <c r="H635">
        <v>1</v>
      </c>
      <c r="I635">
        <v>1</v>
      </c>
      <c r="J635">
        <v>1</v>
      </c>
    </row>
    <row r="636" spans="1:10" x14ac:dyDescent="0.35">
      <c r="A636" s="12" t="s">
        <v>2684</v>
      </c>
      <c r="B636" t="s">
        <v>2685</v>
      </c>
      <c r="C636" s="98">
        <v>3.69</v>
      </c>
      <c r="D636" s="99">
        <v>1.6380999999999999</v>
      </c>
      <c r="E636" s="99">
        <v>2.6941999999999999</v>
      </c>
      <c r="F636" t="s">
        <v>255</v>
      </c>
      <c r="G636">
        <v>1</v>
      </c>
      <c r="H636">
        <v>1</v>
      </c>
      <c r="I636">
        <v>1</v>
      </c>
      <c r="J636">
        <v>1</v>
      </c>
    </row>
    <row r="637" spans="1:10" x14ac:dyDescent="0.35">
      <c r="A637" s="12" t="s">
        <v>2686</v>
      </c>
      <c r="B637" t="s">
        <v>2685</v>
      </c>
      <c r="C637" s="98">
        <v>4.66</v>
      </c>
      <c r="D637" s="99">
        <v>1.8393999999999999</v>
      </c>
      <c r="E637" s="99">
        <v>3.0253000000000001</v>
      </c>
      <c r="F637" t="s">
        <v>255</v>
      </c>
      <c r="G637">
        <v>1</v>
      </c>
      <c r="H637">
        <v>1</v>
      </c>
      <c r="I637">
        <v>1</v>
      </c>
      <c r="J637">
        <v>1</v>
      </c>
    </row>
    <row r="638" spans="1:10" x14ac:dyDescent="0.35">
      <c r="A638" s="12" t="s">
        <v>2687</v>
      </c>
      <c r="B638" t="s">
        <v>2685</v>
      </c>
      <c r="C638" s="98">
        <v>6.82</v>
      </c>
      <c r="D638" s="99">
        <v>2.4481000000000002</v>
      </c>
      <c r="E638" s="99">
        <v>4.0265000000000004</v>
      </c>
      <c r="F638" t="s">
        <v>255</v>
      </c>
      <c r="G638">
        <v>1</v>
      </c>
      <c r="H638">
        <v>1</v>
      </c>
      <c r="I638">
        <v>1</v>
      </c>
      <c r="J638">
        <v>1</v>
      </c>
    </row>
    <row r="639" spans="1:10" x14ac:dyDescent="0.35">
      <c r="A639" s="12" t="s">
        <v>2688</v>
      </c>
      <c r="B639" t="s">
        <v>2685</v>
      </c>
      <c r="C639" s="98">
        <v>11.1</v>
      </c>
      <c r="D639" s="99">
        <v>3.4144999999999999</v>
      </c>
      <c r="E639" s="99">
        <v>5.6159999999999997</v>
      </c>
      <c r="F639" t="s">
        <v>255</v>
      </c>
      <c r="G639">
        <v>1</v>
      </c>
      <c r="H639">
        <v>1</v>
      </c>
      <c r="I639">
        <v>1</v>
      </c>
      <c r="J639">
        <v>1</v>
      </c>
    </row>
    <row r="640" spans="1:10" x14ac:dyDescent="0.35">
      <c r="A640" s="12" t="s">
        <v>2689</v>
      </c>
      <c r="B640" t="s">
        <v>2690</v>
      </c>
      <c r="C640" s="98">
        <v>1.64</v>
      </c>
      <c r="D640" s="99">
        <v>1.4645999999999999</v>
      </c>
      <c r="E640" s="99">
        <v>2.4089</v>
      </c>
      <c r="F640" t="s">
        <v>255</v>
      </c>
      <c r="G640">
        <v>1</v>
      </c>
      <c r="H640">
        <v>1</v>
      </c>
      <c r="I640">
        <v>1</v>
      </c>
      <c r="J640">
        <v>1</v>
      </c>
    </row>
    <row r="641" spans="1:10" x14ac:dyDescent="0.35">
      <c r="A641" s="12" t="s">
        <v>2691</v>
      </c>
      <c r="B641" t="s">
        <v>2690</v>
      </c>
      <c r="C641" s="98">
        <v>2.29</v>
      </c>
      <c r="D641" s="99">
        <v>1.5955999999999999</v>
      </c>
      <c r="E641" s="99">
        <v>2.6242999999999999</v>
      </c>
      <c r="F641" t="s">
        <v>255</v>
      </c>
      <c r="G641">
        <v>1</v>
      </c>
      <c r="H641">
        <v>1</v>
      </c>
      <c r="I641">
        <v>1</v>
      </c>
      <c r="J641">
        <v>1</v>
      </c>
    </row>
    <row r="642" spans="1:10" x14ac:dyDescent="0.35">
      <c r="A642" s="12" t="s">
        <v>2692</v>
      </c>
      <c r="B642" t="s">
        <v>2690</v>
      </c>
      <c r="C642" s="98">
        <v>4.62</v>
      </c>
      <c r="D642" s="99">
        <v>2.1535000000000002</v>
      </c>
      <c r="E642" s="99">
        <v>3.5419</v>
      </c>
      <c r="F642" t="s">
        <v>255</v>
      </c>
      <c r="G642">
        <v>1</v>
      </c>
      <c r="H642">
        <v>1</v>
      </c>
      <c r="I642">
        <v>1</v>
      </c>
      <c r="J642">
        <v>1</v>
      </c>
    </row>
    <row r="643" spans="1:10" x14ac:dyDescent="0.35">
      <c r="A643" s="12" t="s">
        <v>2693</v>
      </c>
      <c r="B643" t="s">
        <v>2690</v>
      </c>
      <c r="C643" s="98">
        <v>9.58</v>
      </c>
      <c r="D643" s="99">
        <v>3.4177</v>
      </c>
      <c r="E643" s="99">
        <v>5.6212</v>
      </c>
      <c r="F643" t="s">
        <v>255</v>
      </c>
      <c r="G643">
        <v>1</v>
      </c>
      <c r="H643">
        <v>1</v>
      </c>
      <c r="I643">
        <v>1</v>
      </c>
      <c r="J643">
        <v>1</v>
      </c>
    </row>
    <row r="644" spans="1:10" x14ac:dyDescent="0.35">
      <c r="A644" s="12" t="s">
        <v>2694</v>
      </c>
      <c r="B644" t="s">
        <v>2695</v>
      </c>
      <c r="C644" s="98">
        <v>2.1</v>
      </c>
      <c r="D644" s="99">
        <v>2.0354000000000001</v>
      </c>
      <c r="E644" s="99">
        <v>3.3477000000000001</v>
      </c>
      <c r="F644" t="s">
        <v>255</v>
      </c>
      <c r="G644">
        <v>1</v>
      </c>
      <c r="H644">
        <v>1</v>
      </c>
      <c r="I644">
        <v>1</v>
      </c>
      <c r="J644">
        <v>1</v>
      </c>
    </row>
    <row r="645" spans="1:10" x14ac:dyDescent="0.35">
      <c r="A645" s="12" t="s">
        <v>2696</v>
      </c>
      <c r="B645" t="s">
        <v>2695</v>
      </c>
      <c r="C645" s="98">
        <v>3.85</v>
      </c>
      <c r="D645" s="99">
        <v>2.3694000000000002</v>
      </c>
      <c r="E645" s="99">
        <v>3.8969999999999998</v>
      </c>
      <c r="F645" t="s">
        <v>255</v>
      </c>
      <c r="G645">
        <v>1</v>
      </c>
      <c r="H645">
        <v>1</v>
      </c>
      <c r="I645">
        <v>1</v>
      </c>
      <c r="J645">
        <v>1</v>
      </c>
    </row>
    <row r="646" spans="1:10" x14ac:dyDescent="0.35">
      <c r="A646" s="12" t="s">
        <v>2697</v>
      </c>
      <c r="B646" t="s">
        <v>2695</v>
      </c>
      <c r="C646" s="98">
        <v>6.58</v>
      </c>
      <c r="D646" s="99">
        <v>3.1274000000000002</v>
      </c>
      <c r="E646" s="99">
        <v>5.1437999999999997</v>
      </c>
      <c r="F646" t="s">
        <v>255</v>
      </c>
      <c r="G646">
        <v>1</v>
      </c>
      <c r="H646">
        <v>1</v>
      </c>
      <c r="I646">
        <v>1</v>
      </c>
      <c r="J646">
        <v>1</v>
      </c>
    </row>
    <row r="647" spans="1:10" x14ac:dyDescent="0.35">
      <c r="A647" s="12" t="s">
        <v>2698</v>
      </c>
      <c r="B647" t="s">
        <v>2695</v>
      </c>
      <c r="C647" s="98">
        <v>12.66</v>
      </c>
      <c r="D647" s="99">
        <v>4.3535000000000004</v>
      </c>
      <c r="E647" s="99">
        <v>7.1604000000000001</v>
      </c>
      <c r="F647" t="s">
        <v>255</v>
      </c>
      <c r="G647">
        <v>1</v>
      </c>
      <c r="H647">
        <v>1</v>
      </c>
      <c r="I647">
        <v>1</v>
      </c>
      <c r="J647">
        <v>1</v>
      </c>
    </row>
    <row r="648" spans="1:10" x14ac:dyDescent="0.35">
      <c r="A648" s="12" t="s">
        <v>2699</v>
      </c>
      <c r="B648" t="s">
        <v>2700</v>
      </c>
      <c r="C648" s="98">
        <v>1.93</v>
      </c>
      <c r="D648" s="99">
        <v>1.4560999999999999</v>
      </c>
      <c r="E648" s="99">
        <v>2.3948999999999998</v>
      </c>
      <c r="F648" t="s">
        <v>255</v>
      </c>
      <c r="G648">
        <v>1</v>
      </c>
      <c r="H648">
        <v>1</v>
      </c>
      <c r="I648">
        <v>1</v>
      </c>
      <c r="J648">
        <v>1</v>
      </c>
    </row>
    <row r="649" spans="1:10" x14ac:dyDescent="0.35">
      <c r="A649" s="12" t="s">
        <v>2701</v>
      </c>
      <c r="B649" t="s">
        <v>2700</v>
      </c>
      <c r="C649" s="98">
        <v>2.4</v>
      </c>
      <c r="D649" s="99">
        <v>1.5458000000000001</v>
      </c>
      <c r="E649" s="99">
        <v>2.5424000000000002</v>
      </c>
      <c r="F649" t="s">
        <v>255</v>
      </c>
      <c r="G649">
        <v>1</v>
      </c>
      <c r="H649">
        <v>1</v>
      </c>
      <c r="I649">
        <v>1</v>
      </c>
      <c r="J649">
        <v>1</v>
      </c>
    </row>
    <row r="650" spans="1:10" x14ac:dyDescent="0.35">
      <c r="A650" s="12" t="s">
        <v>2702</v>
      </c>
      <c r="B650" t="s">
        <v>2700</v>
      </c>
      <c r="C650" s="98">
        <v>3.51</v>
      </c>
      <c r="D650" s="99">
        <v>2.1983000000000001</v>
      </c>
      <c r="E650" s="99">
        <v>3.6156000000000001</v>
      </c>
      <c r="F650" t="s">
        <v>255</v>
      </c>
      <c r="G650">
        <v>1</v>
      </c>
      <c r="H650">
        <v>1</v>
      </c>
      <c r="I650">
        <v>1</v>
      </c>
      <c r="J650">
        <v>1</v>
      </c>
    </row>
    <row r="651" spans="1:10" x14ac:dyDescent="0.35">
      <c r="A651" s="12" t="s">
        <v>2703</v>
      </c>
      <c r="B651" t="s">
        <v>2700</v>
      </c>
      <c r="C651" s="98">
        <v>8</v>
      </c>
      <c r="D651" s="99">
        <v>2.8807999999999998</v>
      </c>
      <c r="E651" s="99">
        <v>4.7382</v>
      </c>
      <c r="F651" t="s">
        <v>255</v>
      </c>
      <c r="G651">
        <v>1</v>
      </c>
      <c r="H651">
        <v>1</v>
      </c>
      <c r="I651">
        <v>1</v>
      </c>
      <c r="J651">
        <v>1</v>
      </c>
    </row>
    <row r="652" spans="1:10" x14ac:dyDescent="0.35">
      <c r="A652" s="12" t="s">
        <v>905</v>
      </c>
      <c r="B652" t="s">
        <v>906</v>
      </c>
      <c r="C652" s="98">
        <v>3.32</v>
      </c>
      <c r="D652" s="99">
        <v>0.45650000000000002</v>
      </c>
      <c r="E652" s="99">
        <v>0.75080000000000002</v>
      </c>
      <c r="F652" t="s">
        <v>255</v>
      </c>
      <c r="G652">
        <v>1</v>
      </c>
      <c r="H652">
        <v>1</v>
      </c>
      <c r="I652">
        <v>1</v>
      </c>
      <c r="J652">
        <v>1</v>
      </c>
    </row>
    <row r="653" spans="1:10" x14ac:dyDescent="0.35">
      <c r="A653" s="12" t="s">
        <v>907</v>
      </c>
      <c r="B653" t="s">
        <v>906</v>
      </c>
      <c r="C653" s="98">
        <v>4.01</v>
      </c>
      <c r="D653" s="99">
        <v>0.5675</v>
      </c>
      <c r="E653" s="99">
        <v>0.93340000000000001</v>
      </c>
      <c r="F653" t="s">
        <v>255</v>
      </c>
      <c r="G653">
        <v>1</v>
      </c>
      <c r="H653">
        <v>1</v>
      </c>
      <c r="I653">
        <v>1</v>
      </c>
      <c r="J653">
        <v>1</v>
      </c>
    </row>
    <row r="654" spans="1:10" x14ac:dyDescent="0.35">
      <c r="A654" s="12" t="s">
        <v>908</v>
      </c>
      <c r="B654" t="s">
        <v>906</v>
      </c>
      <c r="C654" s="98">
        <v>5.47</v>
      </c>
      <c r="D654" s="99">
        <v>0.80920000000000003</v>
      </c>
      <c r="E654" s="99">
        <v>1.3309</v>
      </c>
      <c r="F654" t="s">
        <v>255</v>
      </c>
      <c r="G654">
        <v>1</v>
      </c>
      <c r="H654">
        <v>1</v>
      </c>
      <c r="I654">
        <v>1</v>
      </c>
      <c r="J654">
        <v>1</v>
      </c>
    </row>
    <row r="655" spans="1:10" x14ac:dyDescent="0.35">
      <c r="A655" s="12" t="s">
        <v>909</v>
      </c>
      <c r="B655" t="s">
        <v>906</v>
      </c>
      <c r="C655" s="98">
        <v>6.86</v>
      </c>
      <c r="D655" s="99">
        <v>1.1901999999999999</v>
      </c>
      <c r="E655" s="99">
        <v>1.9576</v>
      </c>
      <c r="F655" t="s">
        <v>255</v>
      </c>
      <c r="G655">
        <v>1</v>
      </c>
      <c r="H655">
        <v>1</v>
      </c>
      <c r="I655">
        <v>1</v>
      </c>
      <c r="J655">
        <v>1</v>
      </c>
    </row>
    <row r="656" spans="1:10" x14ac:dyDescent="0.35">
      <c r="A656" s="12" t="s">
        <v>910</v>
      </c>
      <c r="B656" t="s">
        <v>911</v>
      </c>
      <c r="C656" s="98">
        <v>3.23</v>
      </c>
      <c r="D656" s="99">
        <v>0.49049999999999999</v>
      </c>
      <c r="E656" s="99">
        <v>0.80669999999999997</v>
      </c>
      <c r="F656" t="s">
        <v>255</v>
      </c>
      <c r="G656">
        <v>1</v>
      </c>
      <c r="H656">
        <v>1</v>
      </c>
      <c r="I656">
        <v>1</v>
      </c>
      <c r="J656">
        <v>1</v>
      </c>
    </row>
    <row r="657" spans="1:10" x14ac:dyDescent="0.35">
      <c r="A657" s="12" t="s">
        <v>912</v>
      </c>
      <c r="B657" t="s">
        <v>911</v>
      </c>
      <c r="C657" s="98">
        <v>3.73</v>
      </c>
      <c r="D657" s="99">
        <v>0.60160000000000002</v>
      </c>
      <c r="E657" s="99">
        <v>0.98950000000000005</v>
      </c>
      <c r="F657" t="s">
        <v>255</v>
      </c>
      <c r="G657">
        <v>1</v>
      </c>
      <c r="H657">
        <v>1</v>
      </c>
      <c r="I657">
        <v>1</v>
      </c>
      <c r="J657">
        <v>1</v>
      </c>
    </row>
    <row r="658" spans="1:10" x14ac:dyDescent="0.35">
      <c r="A658" s="12" t="s">
        <v>913</v>
      </c>
      <c r="B658" t="s">
        <v>911</v>
      </c>
      <c r="C658" s="98">
        <v>4.8</v>
      </c>
      <c r="D658" s="99">
        <v>0.76659999999999995</v>
      </c>
      <c r="E658" s="99">
        <v>1.2608999999999999</v>
      </c>
      <c r="F658" t="s">
        <v>255</v>
      </c>
      <c r="G658">
        <v>1</v>
      </c>
      <c r="H658">
        <v>1</v>
      </c>
      <c r="I658">
        <v>1</v>
      </c>
      <c r="J658">
        <v>1</v>
      </c>
    </row>
    <row r="659" spans="1:10" x14ac:dyDescent="0.35">
      <c r="A659" s="12" t="s">
        <v>914</v>
      </c>
      <c r="B659" t="s">
        <v>911</v>
      </c>
      <c r="C659" s="98">
        <v>7.89</v>
      </c>
      <c r="D659" s="99">
        <v>1.4302999999999999</v>
      </c>
      <c r="E659" s="99">
        <v>2.3525</v>
      </c>
      <c r="F659" t="s">
        <v>255</v>
      </c>
      <c r="G659">
        <v>1</v>
      </c>
      <c r="H659">
        <v>1</v>
      </c>
      <c r="I659">
        <v>1</v>
      </c>
      <c r="J659">
        <v>1</v>
      </c>
    </row>
    <row r="660" spans="1:10" x14ac:dyDescent="0.35">
      <c r="A660" s="12" t="s">
        <v>915</v>
      </c>
      <c r="B660" t="s">
        <v>2704</v>
      </c>
      <c r="C660" s="98">
        <v>2.66</v>
      </c>
      <c r="D660" s="99">
        <v>0.4919</v>
      </c>
      <c r="E660" s="99">
        <v>0.80900000000000005</v>
      </c>
      <c r="F660" t="s">
        <v>255</v>
      </c>
      <c r="G660">
        <v>1</v>
      </c>
      <c r="H660">
        <v>1</v>
      </c>
      <c r="I660">
        <v>1</v>
      </c>
      <c r="J660">
        <v>1</v>
      </c>
    </row>
    <row r="661" spans="1:10" x14ac:dyDescent="0.35">
      <c r="A661" s="12" t="s">
        <v>916</v>
      </c>
      <c r="B661" t="s">
        <v>2704</v>
      </c>
      <c r="C661" s="98">
        <v>3.71</v>
      </c>
      <c r="D661" s="99">
        <v>0.66259999999999997</v>
      </c>
      <c r="E661" s="99">
        <v>1.0898000000000001</v>
      </c>
      <c r="F661" t="s">
        <v>255</v>
      </c>
      <c r="G661">
        <v>1</v>
      </c>
      <c r="H661">
        <v>1</v>
      </c>
      <c r="I661">
        <v>1</v>
      </c>
      <c r="J661">
        <v>1</v>
      </c>
    </row>
    <row r="662" spans="1:10" x14ac:dyDescent="0.35">
      <c r="A662" s="12" t="s">
        <v>917</v>
      </c>
      <c r="B662" t="s">
        <v>2704</v>
      </c>
      <c r="C662" s="98">
        <v>5.35</v>
      </c>
      <c r="D662" s="99">
        <v>0.92349999999999999</v>
      </c>
      <c r="E662" s="99">
        <v>1.5188999999999999</v>
      </c>
      <c r="F662" t="s">
        <v>255</v>
      </c>
      <c r="G662">
        <v>1</v>
      </c>
      <c r="H662">
        <v>1</v>
      </c>
      <c r="I662">
        <v>1</v>
      </c>
      <c r="J662">
        <v>1</v>
      </c>
    </row>
    <row r="663" spans="1:10" x14ac:dyDescent="0.35">
      <c r="A663" s="12" t="s">
        <v>918</v>
      </c>
      <c r="B663" t="s">
        <v>2704</v>
      </c>
      <c r="C663" s="98">
        <v>8.66</v>
      </c>
      <c r="D663" s="99">
        <v>1.5168999999999999</v>
      </c>
      <c r="E663" s="99">
        <v>2.4948999999999999</v>
      </c>
      <c r="F663" t="s">
        <v>255</v>
      </c>
      <c r="G663">
        <v>1</v>
      </c>
      <c r="H663">
        <v>1</v>
      </c>
      <c r="I663">
        <v>1</v>
      </c>
      <c r="J663">
        <v>1</v>
      </c>
    </row>
    <row r="664" spans="1:10" x14ac:dyDescent="0.35">
      <c r="A664" s="12" t="s">
        <v>919</v>
      </c>
      <c r="B664" t="s">
        <v>2705</v>
      </c>
      <c r="C664" s="98">
        <v>3.63</v>
      </c>
      <c r="D664" s="99">
        <v>0.74729999999999996</v>
      </c>
      <c r="E664" s="99">
        <v>1.2291000000000001</v>
      </c>
      <c r="F664" t="s">
        <v>255</v>
      </c>
      <c r="G664">
        <v>1</v>
      </c>
      <c r="H664">
        <v>1</v>
      </c>
      <c r="I664">
        <v>1</v>
      </c>
      <c r="J664">
        <v>1</v>
      </c>
    </row>
    <row r="665" spans="1:10" x14ac:dyDescent="0.35">
      <c r="A665" s="12" t="s">
        <v>920</v>
      </c>
      <c r="B665" t="s">
        <v>2705</v>
      </c>
      <c r="C665" s="98">
        <v>4.93</v>
      </c>
      <c r="D665" s="99">
        <v>0.87829999999999997</v>
      </c>
      <c r="E665" s="99">
        <v>1.4446000000000001</v>
      </c>
      <c r="F665" t="s">
        <v>255</v>
      </c>
      <c r="G665">
        <v>1</v>
      </c>
      <c r="H665">
        <v>1</v>
      </c>
      <c r="I665">
        <v>1</v>
      </c>
      <c r="J665">
        <v>1</v>
      </c>
    </row>
    <row r="666" spans="1:10" x14ac:dyDescent="0.35">
      <c r="A666" s="12" t="s">
        <v>921</v>
      </c>
      <c r="B666" t="s">
        <v>2705</v>
      </c>
      <c r="C666" s="98">
        <v>7.67</v>
      </c>
      <c r="D666" s="99">
        <v>1.2835000000000001</v>
      </c>
      <c r="E666" s="99">
        <v>2.1110000000000002</v>
      </c>
      <c r="F666" t="s">
        <v>255</v>
      </c>
      <c r="G666">
        <v>1</v>
      </c>
      <c r="H666">
        <v>1</v>
      </c>
      <c r="I666">
        <v>1</v>
      </c>
      <c r="J666">
        <v>1</v>
      </c>
    </row>
    <row r="667" spans="1:10" x14ac:dyDescent="0.35">
      <c r="A667" s="12" t="s">
        <v>922</v>
      </c>
      <c r="B667" t="s">
        <v>2705</v>
      </c>
      <c r="C667" s="98">
        <v>12.23</v>
      </c>
      <c r="D667" s="99">
        <v>2.0783</v>
      </c>
      <c r="E667" s="99">
        <v>3.4182999999999999</v>
      </c>
      <c r="F667" t="s">
        <v>255</v>
      </c>
      <c r="G667">
        <v>1</v>
      </c>
      <c r="H667">
        <v>1</v>
      </c>
      <c r="I667">
        <v>1</v>
      </c>
      <c r="J667">
        <v>1</v>
      </c>
    </row>
    <row r="668" spans="1:10" x14ac:dyDescent="0.35">
      <c r="A668" s="12" t="s">
        <v>923</v>
      </c>
      <c r="B668" t="s">
        <v>2706</v>
      </c>
      <c r="C668" s="98">
        <v>4.7</v>
      </c>
      <c r="D668" s="99">
        <v>0.6492</v>
      </c>
      <c r="E668" s="99">
        <v>1.0678000000000001</v>
      </c>
      <c r="F668" t="s">
        <v>255</v>
      </c>
      <c r="G668">
        <v>1</v>
      </c>
      <c r="H668">
        <v>1</v>
      </c>
      <c r="I668">
        <v>1</v>
      </c>
      <c r="J668">
        <v>1</v>
      </c>
    </row>
    <row r="669" spans="1:10" x14ac:dyDescent="0.35">
      <c r="A669" s="12" t="s">
        <v>924</v>
      </c>
      <c r="B669" t="s">
        <v>2706</v>
      </c>
      <c r="C669" s="98">
        <v>5.83</v>
      </c>
      <c r="D669" s="99">
        <v>0.8236</v>
      </c>
      <c r="E669" s="99">
        <v>1.3546</v>
      </c>
      <c r="F669" t="s">
        <v>255</v>
      </c>
      <c r="G669">
        <v>1</v>
      </c>
      <c r="H669">
        <v>1</v>
      </c>
      <c r="I669">
        <v>1</v>
      </c>
      <c r="J669">
        <v>1</v>
      </c>
    </row>
    <row r="670" spans="1:10" x14ac:dyDescent="0.35">
      <c r="A670" s="12" t="s">
        <v>925</v>
      </c>
      <c r="B670" t="s">
        <v>2706</v>
      </c>
      <c r="C670" s="98">
        <v>8.43</v>
      </c>
      <c r="D670" s="99">
        <v>1.1814</v>
      </c>
      <c r="E670" s="99">
        <v>1.9431</v>
      </c>
      <c r="F670" t="s">
        <v>255</v>
      </c>
      <c r="G670">
        <v>1</v>
      </c>
      <c r="H670">
        <v>1</v>
      </c>
      <c r="I670">
        <v>1</v>
      </c>
      <c r="J670">
        <v>1</v>
      </c>
    </row>
    <row r="671" spans="1:10" x14ac:dyDescent="0.35">
      <c r="A671" s="12" t="s">
        <v>926</v>
      </c>
      <c r="B671" t="s">
        <v>2706</v>
      </c>
      <c r="C671" s="98">
        <v>13.63</v>
      </c>
      <c r="D671" s="99">
        <v>1.897</v>
      </c>
      <c r="E671" s="99">
        <v>3.1200999999999999</v>
      </c>
      <c r="F671" t="s">
        <v>255</v>
      </c>
      <c r="G671">
        <v>1</v>
      </c>
      <c r="H671">
        <v>1</v>
      </c>
      <c r="I671">
        <v>1</v>
      </c>
      <c r="J671">
        <v>1</v>
      </c>
    </row>
    <row r="672" spans="1:10" x14ac:dyDescent="0.35">
      <c r="A672" s="12" t="s">
        <v>927</v>
      </c>
      <c r="B672" t="s">
        <v>928</v>
      </c>
      <c r="C672" s="98">
        <v>3.3</v>
      </c>
      <c r="D672" s="99">
        <v>0.59040000000000004</v>
      </c>
      <c r="E672" s="99">
        <v>0.97109999999999996</v>
      </c>
      <c r="F672" t="s">
        <v>255</v>
      </c>
      <c r="G672">
        <v>1</v>
      </c>
      <c r="H672">
        <v>1</v>
      </c>
      <c r="I672">
        <v>1</v>
      </c>
      <c r="J672">
        <v>1</v>
      </c>
    </row>
    <row r="673" spans="1:10" x14ac:dyDescent="0.35">
      <c r="A673" s="12" t="s">
        <v>929</v>
      </c>
      <c r="B673" t="s">
        <v>928</v>
      </c>
      <c r="C673" s="98">
        <v>4.3600000000000003</v>
      </c>
      <c r="D673" s="99">
        <v>0.78620000000000001</v>
      </c>
      <c r="E673" s="99">
        <v>1.2930999999999999</v>
      </c>
      <c r="F673" t="s">
        <v>255</v>
      </c>
      <c r="G673">
        <v>1</v>
      </c>
      <c r="H673">
        <v>1</v>
      </c>
      <c r="I673">
        <v>1</v>
      </c>
      <c r="J673">
        <v>1</v>
      </c>
    </row>
    <row r="674" spans="1:10" x14ac:dyDescent="0.35">
      <c r="A674" s="12" t="s">
        <v>930</v>
      </c>
      <c r="B674" t="s">
        <v>928</v>
      </c>
      <c r="C674" s="98">
        <v>7.16</v>
      </c>
      <c r="D674" s="99">
        <v>1.1999</v>
      </c>
      <c r="E674" s="99">
        <v>1.9735</v>
      </c>
      <c r="F674" t="s">
        <v>255</v>
      </c>
      <c r="G674">
        <v>1</v>
      </c>
      <c r="H674">
        <v>1</v>
      </c>
      <c r="I674">
        <v>1</v>
      </c>
      <c r="J674">
        <v>1</v>
      </c>
    </row>
    <row r="675" spans="1:10" x14ac:dyDescent="0.35">
      <c r="A675" s="12" t="s">
        <v>931</v>
      </c>
      <c r="B675" t="s">
        <v>928</v>
      </c>
      <c r="C675" s="98">
        <v>13.24</v>
      </c>
      <c r="D675" s="99">
        <v>2.4908999999999999</v>
      </c>
      <c r="E675" s="99">
        <v>4.0968999999999998</v>
      </c>
      <c r="F675" t="s">
        <v>255</v>
      </c>
      <c r="G675">
        <v>1</v>
      </c>
      <c r="H675">
        <v>1</v>
      </c>
      <c r="I675">
        <v>1</v>
      </c>
      <c r="J675">
        <v>1</v>
      </c>
    </row>
    <row r="676" spans="1:10" x14ac:dyDescent="0.35">
      <c r="A676" s="12" t="s">
        <v>932</v>
      </c>
      <c r="B676" t="s">
        <v>2707</v>
      </c>
      <c r="C676" s="98">
        <v>3.24</v>
      </c>
      <c r="D676" s="99">
        <v>0.57999999999999996</v>
      </c>
      <c r="E676" s="99">
        <v>0.95389999999999997</v>
      </c>
      <c r="F676" t="s">
        <v>255</v>
      </c>
      <c r="G676">
        <v>1</v>
      </c>
      <c r="H676">
        <v>1</v>
      </c>
      <c r="I676">
        <v>1</v>
      </c>
      <c r="J676">
        <v>1</v>
      </c>
    </row>
    <row r="677" spans="1:10" x14ac:dyDescent="0.35">
      <c r="A677" s="12" t="s">
        <v>933</v>
      </c>
      <c r="B677" t="s">
        <v>2707</v>
      </c>
      <c r="C677" s="98">
        <v>4.12</v>
      </c>
      <c r="D677" s="99">
        <v>0.73140000000000005</v>
      </c>
      <c r="E677" s="99">
        <v>1.2030000000000001</v>
      </c>
      <c r="F677" t="s">
        <v>255</v>
      </c>
      <c r="G677">
        <v>1</v>
      </c>
      <c r="H677">
        <v>1</v>
      </c>
      <c r="I677">
        <v>1</v>
      </c>
      <c r="J677">
        <v>1</v>
      </c>
    </row>
    <row r="678" spans="1:10" x14ac:dyDescent="0.35">
      <c r="A678" s="12" t="s">
        <v>934</v>
      </c>
      <c r="B678" t="s">
        <v>2707</v>
      </c>
      <c r="C678" s="98">
        <v>5.57</v>
      </c>
      <c r="D678" s="99">
        <v>0.98980000000000001</v>
      </c>
      <c r="E678" s="99">
        <v>1.6279999999999999</v>
      </c>
      <c r="F678" t="s">
        <v>255</v>
      </c>
      <c r="G678">
        <v>1</v>
      </c>
      <c r="H678">
        <v>1</v>
      </c>
      <c r="I678">
        <v>1</v>
      </c>
      <c r="J678">
        <v>1</v>
      </c>
    </row>
    <row r="679" spans="1:10" x14ac:dyDescent="0.35">
      <c r="A679" s="12" t="s">
        <v>935</v>
      </c>
      <c r="B679" t="s">
        <v>2707</v>
      </c>
      <c r="C679" s="98">
        <v>9.4600000000000009</v>
      </c>
      <c r="D679" s="99">
        <v>1.7063999999999999</v>
      </c>
      <c r="E679" s="99">
        <v>2.8066</v>
      </c>
      <c r="F679" t="s">
        <v>255</v>
      </c>
      <c r="G679">
        <v>1</v>
      </c>
      <c r="H679">
        <v>1</v>
      </c>
      <c r="I679">
        <v>1</v>
      </c>
      <c r="J679">
        <v>1</v>
      </c>
    </row>
    <row r="680" spans="1:10" x14ac:dyDescent="0.35">
      <c r="A680" s="12" t="s">
        <v>936</v>
      </c>
      <c r="B680" t="s">
        <v>2708</v>
      </c>
      <c r="C680" s="98">
        <v>3.26</v>
      </c>
      <c r="D680" s="99">
        <v>0.51370000000000005</v>
      </c>
      <c r="E680" s="99">
        <v>0.84489999999999998</v>
      </c>
      <c r="F680" t="s">
        <v>255</v>
      </c>
      <c r="G680">
        <v>1</v>
      </c>
      <c r="H680">
        <v>1</v>
      </c>
      <c r="I680">
        <v>1</v>
      </c>
      <c r="J680">
        <v>1</v>
      </c>
    </row>
    <row r="681" spans="1:10" x14ac:dyDescent="0.35">
      <c r="A681" s="12" t="s">
        <v>937</v>
      </c>
      <c r="B681" t="s">
        <v>2708</v>
      </c>
      <c r="C681" s="98">
        <v>5.32</v>
      </c>
      <c r="D681" s="99">
        <v>0.72740000000000005</v>
      </c>
      <c r="E681" s="99">
        <v>1.1963999999999999</v>
      </c>
      <c r="F681" t="s">
        <v>255</v>
      </c>
      <c r="G681">
        <v>1</v>
      </c>
      <c r="H681">
        <v>1</v>
      </c>
      <c r="I681">
        <v>1</v>
      </c>
      <c r="J681">
        <v>1</v>
      </c>
    </row>
    <row r="682" spans="1:10" x14ac:dyDescent="0.35">
      <c r="A682" s="12" t="s">
        <v>938</v>
      </c>
      <c r="B682" t="s">
        <v>2708</v>
      </c>
      <c r="C682" s="98">
        <v>7.25</v>
      </c>
      <c r="D682" s="99">
        <v>1.0448999999999999</v>
      </c>
      <c r="E682" s="99">
        <v>1.7185999999999999</v>
      </c>
      <c r="F682" t="s">
        <v>255</v>
      </c>
      <c r="G682">
        <v>1</v>
      </c>
      <c r="H682">
        <v>1</v>
      </c>
      <c r="I682">
        <v>1</v>
      </c>
      <c r="J682">
        <v>1</v>
      </c>
    </row>
    <row r="683" spans="1:10" x14ac:dyDescent="0.35">
      <c r="A683" s="12" t="s">
        <v>939</v>
      </c>
      <c r="B683" t="s">
        <v>2708</v>
      </c>
      <c r="C683" s="98">
        <v>11.28</v>
      </c>
      <c r="D683" s="99">
        <v>1.8588</v>
      </c>
      <c r="E683" s="99">
        <v>3.0571999999999999</v>
      </c>
      <c r="F683" t="s">
        <v>255</v>
      </c>
      <c r="G683">
        <v>1</v>
      </c>
      <c r="H683">
        <v>1</v>
      </c>
      <c r="I683">
        <v>1</v>
      </c>
      <c r="J683">
        <v>1</v>
      </c>
    </row>
    <row r="684" spans="1:10" x14ac:dyDescent="0.35">
      <c r="A684" s="12" t="s">
        <v>940</v>
      </c>
      <c r="B684" t="s">
        <v>2709</v>
      </c>
      <c r="C684" s="98">
        <v>2.84</v>
      </c>
      <c r="D684" s="99">
        <v>0.46410000000000001</v>
      </c>
      <c r="E684" s="99">
        <v>0.76329999999999998</v>
      </c>
      <c r="F684" t="s">
        <v>255</v>
      </c>
      <c r="G684">
        <v>1</v>
      </c>
      <c r="H684">
        <v>1</v>
      </c>
      <c r="I684">
        <v>1</v>
      </c>
      <c r="J684">
        <v>1</v>
      </c>
    </row>
    <row r="685" spans="1:10" x14ac:dyDescent="0.35">
      <c r="A685" s="12" t="s">
        <v>941</v>
      </c>
      <c r="B685" t="s">
        <v>2709</v>
      </c>
      <c r="C685" s="98">
        <v>3.9</v>
      </c>
      <c r="D685" s="99">
        <v>0.58840000000000003</v>
      </c>
      <c r="E685" s="99">
        <v>0.96779999999999999</v>
      </c>
      <c r="F685" t="s">
        <v>255</v>
      </c>
      <c r="G685">
        <v>1</v>
      </c>
      <c r="H685">
        <v>1</v>
      </c>
      <c r="I685">
        <v>1</v>
      </c>
      <c r="J685">
        <v>1</v>
      </c>
    </row>
    <row r="686" spans="1:10" x14ac:dyDescent="0.35">
      <c r="A686" s="12" t="s">
        <v>942</v>
      </c>
      <c r="B686" t="s">
        <v>2709</v>
      </c>
      <c r="C686" s="98">
        <v>5.96</v>
      </c>
      <c r="D686" s="99">
        <v>0.91090000000000004</v>
      </c>
      <c r="E686" s="99">
        <v>1.4982</v>
      </c>
      <c r="F686" t="s">
        <v>255</v>
      </c>
      <c r="G686">
        <v>1</v>
      </c>
      <c r="H686">
        <v>1</v>
      </c>
      <c r="I686">
        <v>1</v>
      </c>
      <c r="J686">
        <v>1</v>
      </c>
    </row>
    <row r="687" spans="1:10" x14ac:dyDescent="0.35">
      <c r="A687" s="12" t="s">
        <v>943</v>
      </c>
      <c r="B687" t="s">
        <v>2709</v>
      </c>
      <c r="C687" s="98">
        <v>9.6</v>
      </c>
      <c r="D687" s="99">
        <v>1.6002000000000001</v>
      </c>
      <c r="E687" s="99">
        <v>2.6318999999999999</v>
      </c>
      <c r="F687" t="s">
        <v>255</v>
      </c>
      <c r="G687">
        <v>1</v>
      </c>
      <c r="H687">
        <v>1</v>
      </c>
      <c r="I687">
        <v>1</v>
      </c>
      <c r="J687">
        <v>1</v>
      </c>
    </row>
    <row r="688" spans="1:10" x14ac:dyDescent="0.35">
      <c r="A688" s="12" t="s">
        <v>944</v>
      </c>
      <c r="B688" t="s">
        <v>2710</v>
      </c>
      <c r="C688" s="98">
        <v>4.1399999999999997</v>
      </c>
      <c r="D688" s="99">
        <v>1.345</v>
      </c>
      <c r="E688" s="99">
        <v>2.2122000000000002</v>
      </c>
      <c r="F688" t="s">
        <v>255</v>
      </c>
      <c r="G688">
        <v>1</v>
      </c>
      <c r="H688">
        <v>1</v>
      </c>
      <c r="I688">
        <v>1</v>
      </c>
      <c r="J688">
        <v>1</v>
      </c>
    </row>
    <row r="689" spans="1:10" x14ac:dyDescent="0.35">
      <c r="A689" s="12" t="s">
        <v>945</v>
      </c>
      <c r="B689" t="s">
        <v>2710</v>
      </c>
      <c r="C689" s="98">
        <v>7.43</v>
      </c>
      <c r="D689" s="99">
        <v>1.6706000000000001</v>
      </c>
      <c r="E689" s="99">
        <v>2.7477</v>
      </c>
      <c r="F689" t="s">
        <v>255</v>
      </c>
      <c r="G689">
        <v>1</v>
      </c>
      <c r="H689">
        <v>1</v>
      </c>
      <c r="I689">
        <v>1</v>
      </c>
      <c r="J689">
        <v>1</v>
      </c>
    </row>
    <row r="690" spans="1:10" x14ac:dyDescent="0.35">
      <c r="A690" s="12" t="s">
        <v>946</v>
      </c>
      <c r="B690" t="s">
        <v>2710</v>
      </c>
      <c r="C690" s="98">
        <v>14.39</v>
      </c>
      <c r="D690" s="99">
        <v>2.5474999999999999</v>
      </c>
      <c r="E690" s="99">
        <v>4.1900000000000004</v>
      </c>
      <c r="F690" t="s">
        <v>255</v>
      </c>
      <c r="G690">
        <v>1</v>
      </c>
      <c r="H690">
        <v>1</v>
      </c>
      <c r="I690">
        <v>1</v>
      </c>
      <c r="J690">
        <v>1</v>
      </c>
    </row>
    <row r="691" spans="1:10" x14ac:dyDescent="0.35">
      <c r="A691" s="12" t="s">
        <v>947</v>
      </c>
      <c r="B691" t="s">
        <v>2710</v>
      </c>
      <c r="C691" s="98">
        <v>27.03</v>
      </c>
      <c r="D691" s="99">
        <v>5.1222000000000003</v>
      </c>
      <c r="E691" s="99">
        <v>8.4246999999999996</v>
      </c>
      <c r="F691" t="s">
        <v>255</v>
      </c>
      <c r="G691">
        <v>1</v>
      </c>
      <c r="H691">
        <v>1</v>
      </c>
      <c r="I691">
        <v>1</v>
      </c>
      <c r="J691">
        <v>1</v>
      </c>
    </row>
    <row r="692" spans="1:10" x14ac:dyDescent="0.35">
      <c r="A692" s="12" t="s">
        <v>948</v>
      </c>
      <c r="B692" t="s">
        <v>949</v>
      </c>
      <c r="C692" s="98">
        <v>1.8</v>
      </c>
      <c r="D692" s="99">
        <v>1.2415</v>
      </c>
      <c r="E692" s="99">
        <v>2.0419</v>
      </c>
      <c r="F692" t="s">
        <v>255</v>
      </c>
      <c r="G692">
        <v>1</v>
      </c>
      <c r="H692">
        <v>1</v>
      </c>
      <c r="I692">
        <v>1</v>
      </c>
      <c r="J692">
        <v>1</v>
      </c>
    </row>
    <row r="693" spans="1:10" x14ac:dyDescent="0.35">
      <c r="A693" s="12" t="s">
        <v>950</v>
      </c>
      <c r="B693" t="s">
        <v>949</v>
      </c>
      <c r="C693" s="98">
        <v>2.21</v>
      </c>
      <c r="D693" s="99">
        <v>1.7876000000000001</v>
      </c>
      <c r="E693" s="99">
        <v>2.9401000000000002</v>
      </c>
      <c r="F693" t="s">
        <v>255</v>
      </c>
      <c r="G693">
        <v>1</v>
      </c>
      <c r="H693">
        <v>1</v>
      </c>
      <c r="I693">
        <v>1</v>
      </c>
      <c r="J693">
        <v>1</v>
      </c>
    </row>
    <row r="694" spans="1:10" x14ac:dyDescent="0.35">
      <c r="A694" s="12" t="s">
        <v>951</v>
      </c>
      <c r="B694" t="s">
        <v>949</v>
      </c>
      <c r="C694" s="98">
        <v>5.92</v>
      </c>
      <c r="D694" s="99">
        <v>2.1185999999999998</v>
      </c>
      <c r="E694" s="99">
        <v>3.4845000000000002</v>
      </c>
      <c r="F694" t="s">
        <v>255</v>
      </c>
      <c r="G694">
        <v>1</v>
      </c>
      <c r="H694">
        <v>1</v>
      </c>
      <c r="I694">
        <v>1</v>
      </c>
      <c r="J694">
        <v>1</v>
      </c>
    </row>
    <row r="695" spans="1:10" x14ac:dyDescent="0.35">
      <c r="A695" s="12" t="s">
        <v>952</v>
      </c>
      <c r="B695" t="s">
        <v>949</v>
      </c>
      <c r="C695" s="98">
        <v>10.79</v>
      </c>
      <c r="D695" s="99">
        <v>3.7618999999999998</v>
      </c>
      <c r="E695" s="99">
        <v>6.1872999999999996</v>
      </c>
      <c r="F695" t="s">
        <v>255</v>
      </c>
      <c r="G695">
        <v>1</v>
      </c>
      <c r="H695">
        <v>1</v>
      </c>
      <c r="I695">
        <v>1</v>
      </c>
      <c r="J695">
        <v>1</v>
      </c>
    </row>
    <row r="696" spans="1:10" x14ac:dyDescent="0.35">
      <c r="A696" s="12" t="s">
        <v>953</v>
      </c>
      <c r="B696" t="s">
        <v>954</v>
      </c>
      <c r="C696" s="98">
        <v>2.2599999999999998</v>
      </c>
      <c r="D696" s="99">
        <v>1.0244</v>
      </c>
      <c r="E696" s="99">
        <v>1.6849000000000001</v>
      </c>
      <c r="F696" t="s">
        <v>255</v>
      </c>
      <c r="G696">
        <v>1</v>
      </c>
      <c r="H696">
        <v>1</v>
      </c>
      <c r="I696">
        <v>1</v>
      </c>
      <c r="J696">
        <v>1</v>
      </c>
    </row>
    <row r="697" spans="1:10" x14ac:dyDescent="0.35">
      <c r="A697" s="12" t="s">
        <v>955</v>
      </c>
      <c r="B697" t="s">
        <v>954</v>
      </c>
      <c r="C697" s="98">
        <v>3.25</v>
      </c>
      <c r="D697" s="99">
        <v>1.8855999999999999</v>
      </c>
      <c r="E697" s="99">
        <v>3.1013000000000002</v>
      </c>
      <c r="F697" t="s">
        <v>255</v>
      </c>
      <c r="G697">
        <v>1</v>
      </c>
      <c r="H697">
        <v>1</v>
      </c>
      <c r="I697">
        <v>1</v>
      </c>
      <c r="J697">
        <v>1</v>
      </c>
    </row>
    <row r="698" spans="1:10" x14ac:dyDescent="0.35">
      <c r="A698" s="12" t="s">
        <v>956</v>
      </c>
      <c r="B698" t="s">
        <v>954</v>
      </c>
      <c r="C698" s="98">
        <v>4.72</v>
      </c>
      <c r="D698" s="99">
        <v>2.3933</v>
      </c>
      <c r="E698" s="99">
        <v>3.9363999999999999</v>
      </c>
      <c r="F698" t="s">
        <v>255</v>
      </c>
      <c r="G698">
        <v>1</v>
      </c>
      <c r="H698">
        <v>1</v>
      </c>
      <c r="I698">
        <v>1</v>
      </c>
      <c r="J698">
        <v>1</v>
      </c>
    </row>
    <row r="699" spans="1:10" x14ac:dyDescent="0.35">
      <c r="A699" s="12" t="s">
        <v>957</v>
      </c>
      <c r="B699" t="s">
        <v>954</v>
      </c>
      <c r="C699" s="98">
        <v>11.53</v>
      </c>
      <c r="D699" s="99">
        <v>3.0402</v>
      </c>
      <c r="E699" s="99">
        <v>5.0003000000000002</v>
      </c>
      <c r="F699" t="s">
        <v>255</v>
      </c>
      <c r="G699">
        <v>1</v>
      </c>
      <c r="H699">
        <v>1</v>
      </c>
      <c r="I699">
        <v>1</v>
      </c>
      <c r="J699">
        <v>1</v>
      </c>
    </row>
    <row r="700" spans="1:10" x14ac:dyDescent="0.35">
      <c r="A700" s="12" t="s">
        <v>958</v>
      </c>
      <c r="B700" t="s">
        <v>2711</v>
      </c>
      <c r="C700" s="98">
        <v>3.2</v>
      </c>
      <c r="D700" s="99">
        <v>0.73319999999999996</v>
      </c>
      <c r="E700" s="99">
        <v>1.2059</v>
      </c>
      <c r="F700" t="s">
        <v>255</v>
      </c>
      <c r="G700">
        <v>1</v>
      </c>
      <c r="H700">
        <v>1</v>
      </c>
      <c r="I700">
        <v>1</v>
      </c>
      <c r="J700">
        <v>1</v>
      </c>
    </row>
    <row r="701" spans="1:10" x14ac:dyDescent="0.35">
      <c r="A701" s="12" t="s">
        <v>959</v>
      </c>
      <c r="B701" t="s">
        <v>2711</v>
      </c>
      <c r="C701" s="98">
        <v>5.1100000000000003</v>
      </c>
      <c r="D701" s="99">
        <v>1.0129999999999999</v>
      </c>
      <c r="E701" s="99">
        <v>1.6660999999999999</v>
      </c>
      <c r="F701" t="s">
        <v>255</v>
      </c>
      <c r="G701">
        <v>1</v>
      </c>
      <c r="H701">
        <v>1</v>
      </c>
      <c r="I701">
        <v>1</v>
      </c>
      <c r="J701">
        <v>1</v>
      </c>
    </row>
    <row r="702" spans="1:10" x14ac:dyDescent="0.35">
      <c r="A702" s="12" t="s">
        <v>960</v>
      </c>
      <c r="B702" t="s">
        <v>2711</v>
      </c>
      <c r="C702" s="98">
        <v>9.01</v>
      </c>
      <c r="D702" s="99">
        <v>1.6176999999999999</v>
      </c>
      <c r="E702" s="99">
        <v>2.6606999999999998</v>
      </c>
      <c r="F702" t="s">
        <v>255</v>
      </c>
      <c r="G702">
        <v>1</v>
      </c>
      <c r="H702">
        <v>1</v>
      </c>
      <c r="I702">
        <v>1</v>
      </c>
      <c r="J702">
        <v>1</v>
      </c>
    </row>
    <row r="703" spans="1:10" x14ac:dyDescent="0.35">
      <c r="A703" s="12" t="s">
        <v>961</v>
      </c>
      <c r="B703" t="s">
        <v>2711</v>
      </c>
      <c r="C703" s="98">
        <v>15.09</v>
      </c>
      <c r="D703" s="99">
        <v>2.8915000000000002</v>
      </c>
      <c r="E703" s="99">
        <v>4.7557999999999998</v>
      </c>
      <c r="F703" t="s">
        <v>255</v>
      </c>
      <c r="G703">
        <v>1</v>
      </c>
      <c r="H703">
        <v>1</v>
      </c>
      <c r="I703">
        <v>1</v>
      </c>
      <c r="J703">
        <v>1</v>
      </c>
    </row>
    <row r="704" spans="1:10" x14ac:dyDescent="0.35">
      <c r="A704" s="12" t="s">
        <v>962</v>
      </c>
      <c r="B704" t="s">
        <v>963</v>
      </c>
      <c r="C704" s="98">
        <v>3.46</v>
      </c>
      <c r="D704" s="99">
        <v>0.51319999999999999</v>
      </c>
      <c r="E704" s="99">
        <v>0.84409999999999996</v>
      </c>
      <c r="F704" t="s">
        <v>255</v>
      </c>
      <c r="G704">
        <v>1</v>
      </c>
      <c r="H704">
        <v>1</v>
      </c>
      <c r="I704">
        <v>1</v>
      </c>
      <c r="J704">
        <v>1</v>
      </c>
    </row>
    <row r="705" spans="1:10" x14ac:dyDescent="0.35">
      <c r="A705" s="12" t="s">
        <v>964</v>
      </c>
      <c r="B705" t="s">
        <v>963</v>
      </c>
      <c r="C705" s="98">
        <v>4.7300000000000004</v>
      </c>
      <c r="D705" s="99">
        <v>0.66820000000000002</v>
      </c>
      <c r="E705" s="99">
        <v>1.099</v>
      </c>
      <c r="F705" t="s">
        <v>255</v>
      </c>
      <c r="G705">
        <v>1</v>
      </c>
      <c r="H705">
        <v>1</v>
      </c>
      <c r="I705">
        <v>1</v>
      </c>
      <c r="J705">
        <v>1</v>
      </c>
    </row>
    <row r="706" spans="1:10" x14ac:dyDescent="0.35">
      <c r="A706" s="12" t="s">
        <v>965</v>
      </c>
      <c r="B706" t="s">
        <v>963</v>
      </c>
      <c r="C706" s="98">
        <v>7.25</v>
      </c>
      <c r="D706" s="99">
        <v>0.9667</v>
      </c>
      <c r="E706" s="99">
        <v>1.59</v>
      </c>
      <c r="F706" t="s">
        <v>255</v>
      </c>
      <c r="G706">
        <v>1</v>
      </c>
      <c r="H706">
        <v>1</v>
      </c>
      <c r="I706">
        <v>1</v>
      </c>
      <c r="J706">
        <v>1</v>
      </c>
    </row>
    <row r="707" spans="1:10" x14ac:dyDescent="0.35">
      <c r="A707" s="12" t="s">
        <v>966</v>
      </c>
      <c r="B707" t="s">
        <v>963</v>
      </c>
      <c r="C707" s="98">
        <v>12.57</v>
      </c>
      <c r="D707" s="99">
        <v>1.6943999999999999</v>
      </c>
      <c r="E707" s="99">
        <v>2.7867999999999999</v>
      </c>
      <c r="F707" t="s">
        <v>255</v>
      </c>
      <c r="G707">
        <v>1</v>
      </c>
      <c r="H707">
        <v>1</v>
      </c>
      <c r="I707">
        <v>1</v>
      </c>
      <c r="J707">
        <v>1</v>
      </c>
    </row>
    <row r="708" spans="1:10" x14ac:dyDescent="0.35">
      <c r="A708" s="12" t="s">
        <v>967</v>
      </c>
      <c r="B708" t="s">
        <v>968</v>
      </c>
      <c r="C708" s="98">
        <v>3.02</v>
      </c>
      <c r="D708" s="99">
        <v>0.36209999999999998</v>
      </c>
      <c r="E708" s="99">
        <v>0.59560000000000002</v>
      </c>
      <c r="F708" t="s">
        <v>255</v>
      </c>
      <c r="G708">
        <v>1</v>
      </c>
      <c r="H708">
        <v>1</v>
      </c>
      <c r="I708">
        <v>1</v>
      </c>
      <c r="J708">
        <v>1</v>
      </c>
    </row>
    <row r="709" spans="1:10" x14ac:dyDescent="0.35">
      <c r="A709" s="12" t="s">
        <v>969</v>
      </c>
      <c r="B709" t="s">
        <v>968</v>
      </c>
      <c r="C709" s="98">
        <v>4.76</v>
      </c>
      <c r="D709" s="99">
        <v>0.59660000000000002</v>
      </c>
      <c r="E709" s="99">
        <v>0.98129999999999995</v>
      </c>
      <c r="F709" t="s">
        <v>255</v>
      </c>
      <c r="G709">
        <v>1</v>
      </c>
      <c r="H709">
        <v>1</v>
      </c>
      <c r="I709">
        <v>1</v>
      </c>
      <c r="J709">
        <v>1</v>
      </c>
    </row>
    <row r="710" spans="1:10" x14ac:dyDescent="0.35">
      <c r="A710" s="12" t="s">
        <v>970</v>
      </c>
      <c r="B710" t="s">
        <v>968</v>
      </c>
      <c r="C710" s="98">
        <v>8.34</v>
      </c>
      <c r="D710" s="99">
        <v>1.1995</v>
      </c>
      <c r="E710" s="99">
        <v>1.9729000000000001</v>
      </c>
      <c r="F710" t="s">
        <v>255</v>
      </c>
      <c r="G710">
        <v>1</v>
      </c>
      <c r="H710">
        <v>1</v>
      </c>
      <c r="I710">
        <v>1</v>
      </c>
      <c r="J710">
        <v>1</v>
      </c>
    </row>
    <row r="711" spans="1:10" x14ac:dyDescent="0.35">
      <c r="A711" s="12" t="s">
        <v>971</v>
      </c>
      <c r="B711" t="s">
        <v>968</v>
      </c>
      <c r="C711" s="98">
        <v>14.14</v>
      </c>
      <c r="D711" s="99">
        <v>2.3618000000000001</v>
      </c>
      <c r="E711" s="99">
        <v>3.8845000000000001</v>
      </c>
      <c r="F711" t="s">
        <v>255</v>
      </c>
      <c r="G711">
        <v>1</v>
      </c>
      <c r="H711">
        <v>1</v>
      </c>
      <c r="I711">
        <v>1</v>
      </c>
      <c r="J711">
        <v>1</v>
      </c>
    </row>
    <row r="712" spans="1:10" x14ac:dyDescent="0.35">
      <c r="A712" s="12" t="s">
        <v>972</v>
      </c>
      <c r="B712" t="s">
        <v>973</v>
      </c>
      <c r="C712" s="98">
        <v>3.16</v>
      </c>
      <c r="D712" s="99">
        <v>0.57540000000000002</v>
      </c>
      <c r="E712" s="99">
        <v>0.94640000000000002</v>
      </c>
      <c r="F712" t="s">
        <v>255</v>
      </c>
      <c r="G712">
        <v>1</v>
      </c>
      <c r="H712">
        <v>1</v>
      </c>
      <c r="I712">
        <v>1</v>
      </c>
      <c r="J712">
        <v>1</v>
      </c>
    </row>
    <row r="713" spans="1:10" x14ac:dyDescent="0.35">
      <c r="A713" s="12" t="s">
        <v>974</v>
      </c>
      <c r="B713" t="s">
        <v>973</v>
      </c>
      <c r="C713" s="98">
        <v>3.97</v>
      </c>
      <c r="D713" s="99">
        <v>0.67759999999999998</v>
      </c>
      <c r="E713" s="99">
        <v>1.1145</v>
      </c>
      <c r="F713" t="s">
        <v>255</v>
      </c>
      <c r="G713">
        <v>1</v>
      </c>
      <c r="H713">
        <v>1</v>
      </c>
      <c r="I713">
        <v>1</v>
      </c>
      <c r="J713">
        <v>1</v>
      </c>
    </row>
    <row r="714" spans="1:10" x14ac:dyDescent="0.35">
      <c r="A714" s="12" t="s">
        <v>975</v>
      </c>
      <c r="B714" t="s">
        <v>973</v>
      </c>
      <c r="C714" s="98">
        <v>6</v>
      </c>
      <c r="D714" s="99">
        <v>0.9597</v>
      </c>
      <c r="E714" s="99">
        <v>1.5785</v>
      </c>
      <c r="F714" t="s">
        <v>255</v>
      </c>
      <c r="G714">
        <v>1</v>
      </c>
      <c r="H714">
        <v>1</v>
      </c>
      <c r="I714">
        <v>1</v>
      </c>
      <c r="J714">
        <v>1</v>
      </c>
    </row>
    <row r="715" spans="1:10" x14ac:dyDescent="0.35">
      <c r="A715" s="12" t="s">
        <v>976</v>
      </c>
      <c r="B715" t="s">
        <v>973</v>
      </c>
      <c r="C715" s="98">
        <v>8.44</v>
      </c>
      <c r="D715" s="99">
        <v>1.4213</v>
      </c>
      <c r="E715" s="99">
        <v>2.3376999999999999</v>
      </c>
      <c r="F715" t="s">
        <v>255</v>
      </c>
      <c r="G715">
        <v>1</v>
      </c>
      <c r="H715">
        <v>1</v>
      </c>
      <c r="I715">
        <v>1</v>
      </c>
      <c r="J715">
        <v>1</v>
      </c>
    </row>
    <row r="716" spans="1:10" x14ac:dyDescent="0.35">
      <c r="A716" s="12" t="s">
        <v>977</v>
      </c>
      <c r="B716" t="s">
        <v>2712</v>
      </c>
      <c r="C716" s="98">
        <v>2.83</v>
      </c>
      <c r="D716" s="99">
        <v>0.42120000000000002</v>
      </c>
      <c r="E716" s="99">
        <v>0.69279999999999997</v>
      </c>
      <c r="F716" t="s">
        <v>255</v>
      </c>
      <c r="G716">
        <v>1</v>
      </c>
      <c r="H716">
        <v>1</v>
      </c>
      <c r="I716">
        <v>1</v>
      </c>
      <c r="J716">
        <v>1</v>
      </c>
    </row>
    <row r="717" spans="1:10" x14ac:dyDescent="0.35">
      <c r="A717" s="12" t="s">
        <v>978</v>
      </c>
      <c r="B717" t="s">
        <v>2712</v>
      </c>
      <c r="C717" s="98">
        <v>3.97</v>
      </c>
      <c r="D717" s="99">
        <v>0.57730000000000004</v>
      </c>
      <c r="E717" s="99">
        <v>0.94950000000000001</v>
      </c>
      <c r="F717" t="s">
        <v>255</v>
      </c>
      <c r="G717">
        <v>1</v>
      </c>
      <c r="H717">
        <v>1</v>
      </c>
      <c r="I717">
        <v>1</v>
      </c>
      <c r="J717">
        <v>1</v>
      </c>
    </row>
    <row r="718" spans="1:10" x14ac:dyDescent="0.35">
      <c r="A718" s="12" t="s">
        <v>979</v>
      </c>
      <c r="B718" t="s">
        <v>2712</v>
      </c>
      <c r="C718" s="98">
        <v>5.8</v>
      </c>
      <c r="D718" s="99">
        <v>0.8589</v>
      </c>
      <c r="E718" s="99">
        <v>1.4127000000000001</v>
      </c>
      <c r="F718" t="s">
        <v>255</v>
      </c>
      <c r="G718">
        <v>1</v>
      </c>
      <c r="H718">
        <v>1</v>
      </c>
      <c r="I718">
        <v>1</v>
      </c>
      <c r="J718">
        <v>1</v>
      </c>
    </row>
    <row r="719" spans="1:10" x14ac:dyDescent="0.35">
      <c r="A719" s="12" t="s">
        <v>980</v>
      </c>
      <c r="B719" t="s">
        <v>2712</v>
      </c>
      <c r="C719" s="98">
        <v>9.74</v>
      </c>
      <c r="D719" s="99">
        <v>1.569</v>
      </c>
      <c r="E719" s="99">
        <v>2.5806</v>
      </c>
      <c r="F719" t="s">
        <v>255</v>
      </c>
      <c r="G719">
        <v>1</v>
      </c>
      <c r="H719">
        <v>1</v>
      </c>
      <c r="I719">
        <v>1</v>
      </c>
      <c r="J719">
        <v>1</v>
      </c>
    </row>
    <row r="720" spans="1:10" x14ac:dyDescent="0.35">
      <c r="A720" s="12" t="s">
        <v>981</v>
      </c>
      <c r="B720" t="s">
        <v>2713</v>
      </c>
      <c r="C720" s="98">
        <v>2.12</v>
      </c>
      <c r="D720" s="99">
        <v>0.53879999999999995</v>
      </c>
      <c r="E720" s="99">
        <v>0.88619999999999999</v>
      </c>
      <c r="F720" t="s">
        <v>283</v>
      </c>
      <c r="G720">
        <v>1</v>
      </c>
      <c r="H720">
        <v>2.91</v>
      </c>
      <c r="I720">
        <v>2.76</v>
      </c>
      <c r="J720">
        <v>1</v>
      </c>
    </row>
    <row r="721" spans="1:10" x14ac:dyDescent="0.35">
      <c r="A721" s="12" t="s">
        <v>982</v>
      </c>
      <c r="B721" t="s">
        <v>2713</v>
      </c>
      <c r="C721" s="98">
        <v>3.22</v>
      </c>
      <c r="D721" s="99">
        <v>0.67530000000000001</v>
      </c>
      <c r="E721" s="99">
        <v>1.1107</v>
      </c>
      <c r="F721" t="s">
        <v>283</v>
      </c>
      <c r="G721">
        <v>1</v>
      </c>
      <c r="H721">
        <v>2.91</v>
      </c>
      <c r="I721">
        <v>2.76</v>
      </c>
      <c r="J721">
        <v>1</v>
      </c>
    </row>
    <row r="722" spans="1:10" x14ac:dyDescent="0.35">
      <c r="A722" s="12" t="s">
        <v>983</v>
      </c>
      <c r="B722" t="s">
        <v>2713</v>
      </c>
      <c r="C722" s="98">
        <v>5.0199999999999996</v>
      </c>
      <c r="D722" s="99">
        <v>0.9839</v>
      </c>
      <c r="E722" s="99">
        <v>1.6183000000000001</v>
      </c>
      <c r="F722" t="s">
        <v>283</v>
      </c>
      <c r="G722">
        <v>1</v>
      </c>
      <c r="H722">
        <v>2.91</v>
      </c>
      <c r="I722">
        <v>2.76</v>
      </c>
      <c r="J722">
        <v>1</v>
      </c>
    </row>
    <row r="723" spans="1:10" x14ac:dyDescent="0.35">
      <c r="A723" s="12" t="s">
        <v>984</v>
      </c>
      <c r="B723" t="s">
        <v>2713</v>
      </c>
      <c r="C723" s="98">
        <v>7.84</v>
      </c>
      <c r="D723" s="99">
        <v>1.6492</v>
      </c>
      <c r="E723" s="99">
        <v>2.7124999999999999</v>
      </c>
      <c r="F723" t="s">
        <v>283</v>
      </c>
      <c r="G723">
        <v>1</v>
      </c>
      <c r="H723">
        <v>2.91</v>
      </c>
      <c r="I723">
        <v>2.76</v>
      </c>
      <c r="J723">
        <v>1</v>
      </c>
    </row>
    <row r="724" spans="1:10" x14ac:dyDescent="0.35">
      <c r="A724" s="12" t="s">
        <v>985</v>
      </c>
      <c r="B724" t="s">
        <v>2714</v>
      </c>
      <c r="C724" s="98">
        <v>2.61</v>
      </c>
      <c r="D724" s="99">
        <v>0.41470000000000001</v>
      </c>
      <c r="E724" s="99">
        <v>0.68210000000000004</v>
      </c>
      <c r="F724" t="s">
        <v>255</v>
      </c>
      <c r="G724">
        <v>1</v>
      </c>
      <c r="H724">
        <v>1</v>
      </c>
      <c r="I724">
        <v>1</v>
      </c>
      <c r="J724">
        <v>1</v>
      </c>
    </row>
    <row r="725" spans="1:10" x14ac:dyDescent="0.35">
      <c r="A725" s="12" t="s">
        <v>986</v>
      </c>
      <c r="B725" t="s">
        <v>2714</v>
      </c>
      <c r="C725" s="98">
        <v>3.72</v>
      </c>
      <c r="D725" s="99">
        <v>0.54700000000000004</v>
      </c>
      <c r="E725" s="99">
        <v>0.89970000000000006</v>
      </c>
      <c r="F725" t="s">
        <v>255</v>
      </c>
      <c r="G725">
        <v>1</v>
      </c>
      <c r="H725">
        <v>1</v>
      </c>
      <c r="I725">
        <v>1</v>
      </c>
      <c r="J725">
        <v>1</v>
      </c>
    </row>
    <row r="726" spans="1:10" x14ac:dyDescent="0.35">
      <c r="A726" s="12" t="s">
        <v>987</v>
      </c>
      <c r="B726" t="s">
        <v>2714</v>
      </c>
      <c r="C726" s="98">
        <v>5.88</v>
      </c>
      <c r="D726" s="99">
        <v>0.84930000000000005</v>
      </c>
      <c r="E726" s="99">
        <v>1.3969</v>
      </c>
      <c r="F726" t="s">
        <v>255</v>
      </c>
      <c r="G726">
        <v>1</v>
      </c>
      <c r="H726">
        <v>1</v>
      </c>
      <c r="I726">
        <v>1</v>
      </c>
      <c r="J726">
        <v>1</v>
      </c>
    </row>
    <row r="727" spans="1:10" x14ac:dyDescent="0.35">
      <c r="A727" s="12" t="s">
        <v>988</v>
      </c>
      <c r="B727" t="s">
        <v>2714</v>
      </c>
      <c r="C727" s="98">
        <v>11.64</v>
      </c>
      <c r="D727" s="99">
        <v>1.7039</v>
      </c>
      <c r="E727" s="99">
        <v>2.8025000000000002</v>
      </c>
      <c r="F727" t="s">
        <v>255</v>
      </c>
      <c r="G727">
        <v>1</v>
      </c>
      <c r="H727">
        <v>1</v>
      </c>
      <c r="I727">
        <v>1</v>
      </c>
      <c r="J727">
        <v>1</v>
      </c>
    </row>
    <row r="728" spans="1:10" x14ac:dyDescent="0.35">
      <c r="A728" s="12" t="s">
        <v>989</v>
      </c>
      <c r="B728" t="s">
        <v>990</v>
      </c>
      <c r="C728" s="98">
        <v>2.59</v>
      </c>
      <c r="D728" s="99">
        <v>1.2730999999999999</v>
      </c>
      <c r="E728" s="99">
        <v>2.0939000000000001</v>
      </c>
      <c r="F728" t="s">
        <v>255</v>
      </c>
      <c r="G728">
        <v>1</v>
      </c>
      <c r="H728">
        <v>1</v>
      </c>
      <c r="I728">
        <v>1</v>
      </c>
      <c r="J728">
        <v>1</v>
      </c>
    </row>
    <row r="729" spans="1:10" x14ac:dyDescent="0.35">
      <c r="A729" s="12" t="s">
        <v>991</v>
      </c>
      <c r="B729" t="s">
        <v>990</v>
      </c>
      <c r="C729" s="98">
        <v>6.92</v>
      </c>
      <c r="D729" s="99">
        <v>2.2433999999999998</v>
      </c>
      <c r="E729" s="99">
        <v>3.6898</v>
      </c>
      <c r="F729" t="s">
        <v>255</v>
      </c>
      <c r="G729">
        <v>1</v>
      </c>
      <c r="H729">
        <v>1</v>
      </c>
      <c r="I729">
        <v>1</v>
      </c>
      <c r="J729">
        <v>1</v>
      </c>
    </row>
    <row r="730" spans="1:10" x14ac:dyDescent="0.35">
      <c r="A730" s="12" t="s">
        <v>992</v>
      </c>
      <c r="B730" t="s">
        <v>990</v>
      </c>
      <c r="C730" s="98">
        <v>9.2799999999999994</v>
      </c>
      <c r="D730" s="99">
        <v>2.8153000000000001</v>
      </c>
      <c r="E730" s="99">
        <v>4.6303999999999998</v>
      </c>
      <c r="F730" t="s">
        <v>255</v>
      </c>
      <c r="G730">
        <v>1</v>
      </c>
      <c r="H730">
        <v>1</v>
      </c>
      <c r="I730">
        <v>1</v>
      </c>
      <c r="J730">
        <v>1</v>
      </c>
    </row>
    <row r="731" spans="1:10" x14ac:dyDescent="0.35">
      <c r="A731" s="12" t="s">
        <v>993</v>
      </c>
      <c r="B731" t="s">
        <v>990</v>
      </c>
      <c r="C731" s="98">
        <v>15.93</v>
      </c>
      <c r="D731" s="99">
        <v>4.7268999999999997</v>
      </c>
      <c r="E731" s="99">
        <v>7.7744999999999997</v>
      </c>
      <c r="F731" t="s">
        <v>255</v>
      </c>
      <c r="G731">
        <v>1</v>
      </c>
      <c r="H731">
        <v>1</v>
      </c>
      <c r="I731">
        <v>1</v>
      </c>
      <c r="J731">
        <v>1</v>
      </c>
    </row>
    <row r="732" spans="1:10" x14ac:dyDescent="0.35">
      <c r="A732" s="12" t="s">
        <v>994</v>
      </c>
      <c r="B732" t="s">
        <v>995</v>
      </c>
      <c r="C732" s="98">
        <v>1.56</v>
      </c>
      <c r="D732" s="99">
        <v>1.1063000000000001</v>
      </c>
      <c r="E732" s="99">
        <v>1.8196000000000001</v>
      </c>
      <c r="F732" t="s">
        <v>255</v>
      </c>
      <c r="G732">
        <v>1</v>
      </c>
      <c r="H732">
        <v>1</v>
      </c>
      <c r="I732">
        <v>1</v>
      </c>
      <c r="J732">
        <v>1</v>
      </c>
    </row>
    <row r="733" spans="1:10" x14ac:dyDescent="0.35">
      <c r="A733" s="12" t="s">
        <v>996</v>
      </c>
      <c r="B733" t="s">
        <v>995</v>
      </c>
      <c r="C733" s="98">
        <v>1.95</v>
      </c>
      <c r="D733" s="99">
        <v>1.2844</v>
      </c>
      <c r="E733" s="99">
        <v>2.1124999999999998</v>
      </c>
      <c r="F733" t="s">
        <v>255</v>
      </c>
      <c r="G733">
        <v>1</v>
      </c>
      <c r="H733">
        <v>1</v>
      </c>
      <c r="I733">
        <v>1</v>
      </c>
      <c r="J733">
        <v>1</v>
      </c>
    </row>
    <row r="734" spans="1:10" x14ac:dyDescent="0.35">
      <c r="A734" s="12" t="s">
        <v>997</v>
      </c>
      <c r="B734" t="s">
        <v>995</v>
      </c>
      <c r="C734" s="98">
        <v>4.42</v>
      </c>
      <c r="D734" s="99">
        <v>1.8322000000000001</v>
      </c>
      <c r="E734" s="99">
        <v>3.0135000000000001</v>
      </c>
      <c r="F734" t="s">
        <v>255</v>
      </c>
      <c r="G734">
        <v>1</v>
      </c>
      <c r="H734">
        <v>1</v>
      </c>
      <c r="I734">
        <v>1</v>
      </c>
      <c r="J734">
        <v>1</v>
      </c>
    </row>
    <row r="735" spans="1:10" x14ac:dyDescent="0.35">
      <c r="A735" s="12" t="s">
        <v>998</v>
      </c>
      <c r="B735" t="s">
        <v>995</v>
      </c>
      <c r="C735" s="98">
        <v>13.61</v>
      </c>
      <c r="D735" s="99">
        <v>3.7423000000000002</v>
      </c>
      <c r="E735" s="99">
        <v>6.1551</v>
      </c>
      <c r="F735" t="s">
        <v>255</v>
      </c>
      <c r="G735">
        <v>1</v>
      </c>
      <c r="H735">
        <v>1</v>
      </c>
      <c r="I735">
        <v>1</v>
      </c>
      <c r="J735">
        <v>1</v>
      </c>
    </row>
    <row r="736" spans="1:10" x14ac:dyDescent="0.35">
      <c r="A736" s="12" t="s">
        <v>999</v>
      </c>
      <c r="B736" t="s">
        <v>2715</v>
      </c>
      <c r="C736" s="98">
        <v>1.56</v>
      </c>
      <c r="D736" s="99">
        <v>0.90710000000000002</v>
      </c>
      <c r="E736" s="99">
        <v>1.4919</v>
      </c>
      <c r="F736" t="s">
        <v>255</v>
      </c>
      <c r="G736">
        <v>1</v>
      </c>
      <c r="H736">
        <v>1</v>
      </c>
      <c r="I736">
        <v>1</v>
      </c>
      <c r="J736">
        <v>1</v>
      </c>
    </row>
    <row r="737" spans="1:10" x14ac:dyDescent="0.35">
      <c r="A737" s="12" t="s">
        <v>1000</v>
      </c>
      <c r="B737" t="s">
        <v>2715</v>
      </c>
      <c r="C737" s="98">
        <v>3.06</v>
      </c>
      <c r="D737" s="99">
        <v>1.3307</v>
      </c>
      <c r="E737" s="99">
        <v>2.1886999999999999</v>
      </c>
      <c r="F737" t="s">
        <v>255</v>
      </c>
      <c r="G737">
        <v>1</v>
      </c>
      <c r="H737">
        <v>1</v>
      </c>
      <c r="I737">
        <v>1</v>
      </c>
      <c r="J737">
        <v>1</v>
      </c>
    </row>
    <row r="738" spans="1:10" x14ac:dyDescent="0.35">
      <c r="A738" s="12" t="s">
        <v>1001</v>
      </c>
      <c r="B738" t="s">
        <v>2715</v>
      </c>
      <c r="C738" s="98">
        <v>7.48</v>
      </c>
      <c r="D738" s="99">
        <v>2.2330999999999999</v>
      </c>
      <c r="E738" s="99">
        <v>3.6728999999999998</v>
      </c>
      <c r="F738" t="s">
        <v>255</v>
      </c>
      <c r="G738">
        <v>1</v>
      </c>
      <c r="H738">
        <v>1</v>
      </c>
      <c r="I738">
        <v>1</v>
      </c>
      <c r="J738">
        <v>1</v>
      </c>
    </row>
    <row r="739" spans="1:10" x14ac:dyDescent="0.35">
      <c r="A739" s="12" t="s">
        <v>1002</v>
      </c>
      <c r="B739" t="s">
        <v>2715</v>
      </c>
      <c r="C739" s="98">
        <v>17.559999999999999</v>
      </c>
      <c r="D739" s="99">
        <v>4.6452</v>
      </c>
      <c r="E739" s="99">
        <v>7.6401000000000003</v>
      </c>
      <c r="F739" t="s">
        <v>255</v>
      </c>
      <c r="G739">
        <v>1</v>
      </c>
      <c r="H739">
        <v>1</v>
      </c>
      <c r="I739">
        <v>1</v>
      </c>
      <c r="J739">
        <v>1</v>
      </c>
    </row>
    <row r="740" spans="1:10" x14ac:dyDescent="0.35">
      <c r="A740" s="12" t="s">
        <v>1003</v>
      </c>
      <c r="B740" t="s">
        <v>2716</v>
      </c>
      <c r="C740" s="98">
        <v>3.49</v>
      </c>
      <c r="D740" s="99">
        <v>1.2755000000000001</v>
      </c>
      <c r="E740" s="99">
        <v>2.0979000000000001</v>
      </c>
      <c r="F740" t="s">
        <v>255</v>
      </c>
      <c r="G740">
        <v>1</v>
      </c>
      <c r="H740">
        <v>1</v>
      </c>
      <c r="I740">
        <v>1</v>
      </c>
      <c r="J740">
        <v>1</v>
      </c>
    </row>
    <row r="741" spans="1:10" x14ac:dyDescent="0.35">
      <c r="A741" s="12" t="s">
        <v>1004</v>
      </c>
      <c r="B741" t="s">
        <v>2716</v>
      </c>
      <c r="C741" s="98">
        <v>6.14</v>
      </c>
      <c r="D741" s="99">
        <v>1.4381999999999999</v>
      </c>
      <c r="E741" s="99">
        <v>2.3654999999999999</v>
      </c>
      <c r="F741" t="s">
        <v>255</v>
      </c>
      <c r="G741">
        <v>1</v>
      </c>
      <c r="H741">
        <v>1</v>
      </c>
      <c r="I741">
        <v>1</v>
      </c>
      <c r="J741">
        <v>1</v>
      </c>
    </row>
    <row r="742" spans="1:10" x14ac:dyDescent="0.35">
      <c r="A742" s="12" t="s">
        <v>1005</v>
      </c>
      <c r="B742" t="s">
        <v>2716</v>
      </c>
      <c r="C742" s="98">
        <v>10.31</v>
      </c>
      <c r="D742" s="99">
        <v>2.1844000000000001</v>
      </c>
      <c r="E742" s="99">
        <v>3.5928</v>
      </c>
      <c r="F742" t="s">
        <v>255</v>
      </c>
      <c r="G742">
        <v>1</v>
      </c>
      <c r="H742">
        <v>1</v>
      </c>
      <c r="I742">
        <v>1</v>
      </c>
      <c r="J742">
        <v>1</v>
      </c>
    </row>
    <row r="743" spans="1:10" x14ac:dyDescent="0.35">
      <c r="A743" s="12" t="s">
        <v>1006</v>
      </c>
      <c r="B743" t="s">
        <v>2716</v>
      </c>
      <c r="C743" s="98">
        <v>20</v>
      </c>
      <c r="D743" s="99">
        <v>4.3348000000000004</v>
      </c>
      <c r="E743" s="99">
        <v>7.1295999999999999</v>
      </c>
      <c r="F743" t="s">
        <v>255</v>
      </c>
      <c r="G743">
        <v>1</v>
      </c>
      <c r="H743">
        <v>1</v>
      </c>
      <c r="I743">
        <v>1</v>
      </c>
      <c r="J743">
        <v>1</v>
      </c>
    </row>
    <row r="744" spans="1:10" x14ac:dyDescent="0.35">
      <c r="A744" s="12" t="s">
        <v>1007</v>
      </c>
      <c r="B744" t="s">
        <v>1008</v>
      </c>
      <c r="C744" s="98">
        <v>2.6</v>
      </c>
      <c r="D744" s="99">
        <v>0.42349999999999999</v>
      </c>
      <c r="E744" s="99">
        <v>0.69650000000000001</v>
      </c>
      <c r="F744" t="s">
        <v>255</v>
      </c>
      <c r="G744">
        <v>1</v>
      </c>
      <c r="H744">
        <v>1</v>
      </c>
      <c r="I744">
        <v>1</v>
      </c>
      <c r="J744">
        <v>1</v>
      </c>
    </row>
    <row r="745" spans="1:10" x14ac:dyDescent="0.35">
      <c r="A745" s="12" t="s">
        <v>1009</v>
      </c>
      <c r="B745" t="s">
        <v>1008</v>
      </c>
      <c r="C745" s="98">
        <v>2.75</v>
      </c>
      <c r="D745" s="99">
        <v>0.54420000000000002</v>
      </c>
      <c r="E745" s="99">
        <v>0.89510000000000001</v>
      </c>
      <c r="F745" t="s">
        <v>255</v>
      </c>
      <c r="G745">
        <v>1</v>
      </c>
      <c r="H745">
        <v>1</v>
      </c>
      <c r="I745">
        <v>1</v>
      </c>
      <c r="J745">
        <v>1</v>
      </c>
    </row>
    <row r="746" spans="1:10" x14ac:dyDescent="0.35">
      <c r="A746" s="12" t="s">
        <v>1010</v>
      </c>
      <c r="B746" t="s">
        <v>1008</v>
      </c>
      <c r="C746" s="98">
        <v>4.43</v>
      </c>
      <c r="D746" s="99">
        <v>0.80459999999999998</v>
      </c>
      <c r="E746" s="99">
        <v>1.3233999999999999</v>
      </c>
      <c r="F746" t="s">
        <v>255</v>
      </c>
      <c r="G746">
        <v>1</v>
      </c>
      <c r="H746">
        <v>1</v>
      </c>
      <c r="I746">
        <v>1</v>
      </c>
      <c r="J746">
        <v>1</v>
      </c>
    </row>
    <row r="747" spans="1:10" x14ac:dyDescent="0.35">
      <c r="A747" s="12" t="s">
        <v>1011</v>
      </c>
      <c r="B747" t="s">
        <v>1008</v>
      </c>
      <c r="C747" s="98">
        <v>8.01</v>
      </c>
      <c r="D747" s="99">
        <v>1.5733999999999999</v>
      </c>
      <c r="E747" s="99">
        <v>2.5878000000000001</v>
      </c>
      <c r="F747" t="s">
        <v>255</v>
      </c>
      <c r="G747">
        <v>1</v>
      </c>
      <c r="H747">
        <v>1</v>
      </c>
      <c r="I747">
        <v>1</v>
      </c>
      <c r="J747">
        <v>1</v>
      </c>
    </row>
    <row r="748" spans="1:10" x14ac:dyDescent="0.35">
      <c r="A748" s="12" t="s">
        <v>1012</v>
      </c>
      <c r="B748" t="s">
        <v>2717</v>
      </c>
      <c r="C748" s="98">
        <v>3.56</v>
      </c>
      <c r="D748" s="99">
        <v>0.3881</v>
      </c>
      <c r="E748" s="99">
        <v>0.63829999999999998</v>
      </c>
      <c r="F748" t="s">
        <v>255</v>
      </c>
      <c r="G748">
        <v>1</v>
      </c>
      <c r="H748">
        <v>1</v>
      </c>
      <c r="I748">
        <v>1</v>
      </c>
      <c r="J748">
        <v>1</v>
      </c>
    </row>
    <row r="749" spans="1:10" x14ac:dyDescent="0.35">
      <c r="A749" s="12" t="s">
        <v>1013</v>
      </c>
      <c r="B749" t="s">
        <v>2717</v>
      </c>
      <c r="C749" s="98">
        <v>5.08</v>
      </c>
      <c r="D749" s="99">
        <v>0.58050000000000002</v>
      </c>
      <c r="E749" s="99">
        <v>0.95479999999999998</v>
      </c>
      <c r="F749" t="s">
        <v>255</v>
      </c>
      <c r="G749">
        <v>1</v>
      </c>
      <c r="H749">
        <v>1</v>
      </c>
      <c r="I749">
        <v>1</v>
      </c>
      <c r="J749">
        <v>1</v>
      </c>
    </row>
    <row r="750" spans="1:10" x14ac:dyDescent="0.35">
      <c r="A750" s="12" t="s">
        <v>1014</v>
      </c>
      <c r="B750" t="s">
        <v>2717</v>
      </c>
      <c r="C750" s="98">
        <v>7.24</v>
      </c>
      <c r="D750" s="99">
        <v>0.87970000000000004</v>
      </c>
      <c r="E750" s="99">
        <v>1.4469000000000001</v>
      </c>
      <c r="F750" t="s">
        <v>255</v>
      </c>
      <c r="G750">
        <v>1</v>
      </c>
      <c r="H750">
        <v>1</v>
      </c>
      <c r="I750">
        <v>1</v>
      </c>
      <c r="J750">
        <v>1</v>
      </c>
    </row>
    <row r="751" spans="1:10" x14ac:dyDescent="0.35">
      <c r="A751" s="12" t="s">
        <v>1015</v>
      </c>
      <c r="B751" t="s">
        <v>2717</v>
      </c>
      <c r="C751" s="98">
        <v>12.14</v>
      </c>
      <c r="D751" s="99">
        <v>1.6967000000000001</v>
      </c>
      <c r="E751" s="99">
        <v>2.7906</v>
      </c>
      <c r="F751" t="s">
        <v>255</v>
      </c>
      <c r="G751">
        <v>1</v>
      </c>
      <c r="H751">
        <v>1</v>
      </c>
      <c r="I751">
        <v>1</v>
      </c>
      <c r="J751">
        <v>1</v>
      </c>
    </row>
    <row r="752" spans="1:10" x14ac:dyDescent="0.35">
      <c r="A752" s="12" t="s">
        <v>1016</v>
      </c>
      <c r="B752" t="s">
        <v>2718</v>
      </c>
      <c r="C752" s="98">
        <v>2.0699999999999998</v>
      </c>
      <c r="D752" s="99">
        <v>0.32890000000000003</v>
      </c>
      <c r="E752" s="99">
        <v>0.54100000000000004</v>
      </c>
      <c r="F752" t="s">
        <v>255</v>
      </c>
      <c r="G752">
        <v>1</v>
      </c>
      <c r="H752">
        <v>1</v>
      </c>
      <c r="I752">
        <v>1</v>
      </c>
      <c r="J752">
        <v>1</v>
      </c>
    </row>
    <row r="753" spans="1:10" x14ac:dyDescent="0.35">
      <c r="A753" s="12" t="s">
        <v>1017</v>
      </c>
      <c r="B753" t="s">
        <v>2718</v>
      </c>
      <c r="C753" s="98">
        <v>2.89</v>
      </c>
      <c r="D753" s="99">
        <v>0.48949999999999999</v>
      </c>
      <c r="E753" s="99">
        <v>0.80510000000000004</v>
      </c>
      <c r="F753" t="s">
        <v>255</v>
      </c>
      <c r="G753">
        <v>1</v>
      </c>
      <c r="H753">
        <v>1</v>
      </c>
      <c r="I753">
        <v>1</v>
      </c>
      <c r="J753">
        <v>1</v>
      </c>
    </row>
    <row r="754" spans="1:10" x14ac:dyDescent="0.35">
      <c r="A754" s="12" t="s">
        <v>1018</v>
      </c>
      <c r="B754" t="s">
        <v>2718</v>
      </c>
      <c r="C754" s="98">
        <v>4.51</v>
      </c>
      <c r="D754" s="99">
        <v>0.71250000000000002</v>
      </c>
      <c r="E754" s="99">
        <v>1.1718999999999999</v>
      </c>
      <c r="F754" t="s">
        <v>255</v>
      </c>
      <c r="G754">
        <v>1</v>
      </c>
      <c r="H754">
        <v>1</v>
      </c>
      <c r="I754">
        <v>1</v>
      </c>
      <c r="J754">
        <v>1</v>
      </c>
    </row>
    <row r="755" spans="1:10" x14ac:dyDescent="0.35">
      <c r="A755" s="12" t="s">
        <v>1019</v>
      </c>
      <c r="B755" t="s">
        <v>2718</v>
      </c>
      <c r="C755" s="98">
        <v>7.66</v>
      </c>
      <c r="D755" s="99">
        <v>1.2456</v>
      </c>
      <c r="E755" s="99">
        <v>2.0487000000000002</v>
      </c>
      <c r="F755" t="s">
        <v>255</v>
      </c>
      <c r="G755">
        <v>1</v>
      </c>
      <c r="H755">
        <v>1</v>
      </c>
      <c r="I755">
        <v>1</v>
      </c>
      <c r="J755">
        <v>1</v>
      </c>
    </row>
    <row r="756" spans="1:10" x14ac:dyDescent="0.35">
      <c r="A756" s="12" t="s">
        <v>1020</v>
      </c>
      <c r="B756" t="s">
        <v>1021</v>
      </c>
      <c r="C756" s="98">
        <v>2.63</v>
      </c>
      <c r="D756" s="99">
        <v>0.49890000000000001</v>
      </c>
      <c r="E756" s="99">
        <v>0.8206</v>
      </c>
      <c r="F756" t="s">
        <v>255</v>
      </c>
      <c r="G756">
        <v>1</v>
      </c>
      <c r="H756">
        <v>1</v>
      </c>
      <c r="I756">
        <v>1</v>
      </c>
      <c r="J756">
        <v>1</v>
      </c>
    </row>
    <row r="757" spans="1:10" x14ac:dyDescent="0.35">
      <c r="A757" s="12" t="s">
        <v>1022</v>
      </c>
      <c r="B757" t="s">
        <v>1021</v>
      </c>
      <c r="C757" s="98">
        <v>3.62</v>
      </c>
      <c r="D757" s="99">
        <v>0.65359999999999996</v>
      </c>
      <c r="E757" s="99">
        <v>1.075</v>
      </c>
      <c r="F757" t="s">
        <v>255</v>
      </c>
      <c r="G757">
        <v>1</v>
      </c>
      <c r="H757">
        <v>1</v>
      </c>
      <c r="I757">
        <v>1</v>
      </c>
      <c r="J757">
        <v>1</v>
      </c>
    </row>
    <row r="758" spans="1:10" x14ac:dyDescent="0.35">
      <c r="A758" s="12" t="s">
        <v>1023</v>
      </c>
      <c r="B758" t="s">
        <v>1021</v>
      </c>
      <c r="C758" s="98">
        <v>5.8</v>
      </c>
      <c r="D758" s="99">
        <v>1.0266</v>
      </c>
      <c r="E758" s="99">
        <v>1.6884999999999999</v>
      </c>
      <c r="F758" t="s">
        <v>255</v>
      </c>
      <c r="G758">
        <v>1</v>
      </c>
      <c r="H758">
        <v>1</v>
      </c>
      <c r="I758">
        <v>1</v>
      </c>
      <c r="J758">
        <v>1</v>
      </c>
    </row>
    <row r="759" spans="1:10" x14ac:dyDescent="0.35">
      <c r="A759" s="12" t="s">
        <v>1024</v>
      </c>
      <c r="B759" t="s">
        <v>1021</v>
      </c>
      <c r="C759" s="98">
        <v>12.99</v>
      </c>
      <c r="D759" s="99">
        <v>2.2210000000000001</v>
      </c>
      <c r="E759" s="99">
        <v>3.653</v>
      </c>
      <c r="F759" t="s">
        <v>255</v>
      </c>
      <c r="G759">
        <v>1</v>
      </c>
      <c r="H759">
        <v>1</v>
      </c>
      <c r="I759">
        <v>1</v>
      </c>
      <c r="J759">
        <v>1</v>
      </c>
    </row>
    <row r="760" spans="1:10" x14ac:dyDescent="0.35">
      <c r="A760" s="12" t="s">
        <v>1025</v>
      </c>
      <c r="B760" t="s">
        <v>1026</v>
      </c>
      <c r="C760" s="98">
        <v>2.87</v>
      </c>
      <c r="D760" s="99">
        <v>0.47549999999999998</v>
      </c>
      <c r="E760" s="99">
        <v>0.78210000000000002</v>
      </c>
      <c r="F760" t="s">
        <v>255</v>
      </c>
      <c r="G760">
        <v>1</v>
      </c>
      <c r="H760">
        <v>1</v>
      </c>
      <c r="I760">
        <v>1</v>
      </c>
      <c r="J760">
        <v>1</v>
      </c>
    </row>
    <row r="761" spans="1:10" x14ac:dyDescent="0.35">
      <c r="A761" s="12" t="s">
        <v>1027</v>
      </c>
      <c r="B761" t="s">
        <v>1026</v>
      </c>
      <c r="C761" s="98">
        <v>4.25</v>
      </c>
      <c r="D761" s="99">
        <v>0.66169999999999995</v>
      </c>
      <c r="E761" s="99">
        <v>1.0883</v>
      </c>
      <c r="F761" t="s">
        <v>255</v>
      </c>
      <c r="G761">
        <v>1</v>
      </c>
      <c r="H761">
        <v>1</v>
      </c>
      <c r="I761">
        <v>1</v>
      </c>
      <c r="J761">
        <v>1</v>
      </c>
    </row>
    <row r="762" spans="1:10" x14ac:dyDescent="0.35">
      <c r="A762" s="12" t="s">
        <v>1028</v>
      </c>
      <c r="B762" t="s">
        <v>1026</v>
      </c>
      <c r="C762" s="98">
        <v>6</v>
      </c>
      <c r="D762" s="99">
        <v>0.97299999999999998</v>
      </c>
      <c r="E762" s="99">
        <v>1.6003000000000001</v>
      </c>
      <c r="F762" t="s">
        <v>255</v>
      </c>
      <c r="G762">
        <v>1</v>
      </c>
      <c r="H762">
        <v>1</v>
      </c>
      <c r="I762">
        <v>1</v>
      </c>
      <c r="J762">
        <v>1</v>
      </c>
    </row>
    <row r="763" spans="1:10" x14ac:dyDescent="0.35">
      <c r="A763" s="12" t="s">
        <v>1029</v>
      </c>
      <c r="B763" t="s">
        <v>1026</v>
      </c>
      <c r="C763" s="98">
        <v>9.58</v>
      </c>
      <c r="D763" s="99">
        <v>1.7197</v>
      </c>
      <c r="E763" s="99">
        <v>2.8285</v>
      </c>
      <c r="F763" t="s">
        <v>255</v>
      </c>
      <c r="G763">
        <v>1</v>
      </c>
      <c r="H763">
        <v>1</v>
      </c>
      <c r="I763">
        <v>1</v>
      </c>
      <c r="J763">
        <v>1</v>
      </c>
    </row>
    <row r="764" spans="1:10" x14ac:dyDescent="0.35">
      <c r="A764" s="12" t="s">
        <v>1030</v>
      </c>
      <c r="B764" t="s">
        <v>1031</v>
      </c>
      <c r="C764" s="98">
        <v>2.31</v>
      </c>
      <c r="D764" s="99">
        <v>0.42280000000000001</v>
      </c>
      <c r="E764" s="99">
        <v>0.69540000000000002</v>
      </c>
      <c r="F764" t="s">
        <v>255</v>
      </c>
      <c r="G764">
        <v>1</v>
      </c>
      <c r="H764">
        <v>1</v>
      </c>
      <c r="I764">
        <v>1</v>
      </c>
      <c r="J764">
        <v>1</v>
      </c>
    </row>
    <row r="765" spans="1:10" x14ac:dyDescent="0.35">
      <c r="A765" s="12" t="s">
        <v>1032</v>
      </c>
      <c r="B765" t="s">
        <v>1031</v>
      </c>
      <c r="C765" s="98">
        <v>2.82</v>
      </c>
      <c r="D765" s="99">
        <v>0.51770000000000005</v>
      </c>
      <c r="E765" s="99">
        <v>0.85150000000000003</v>
      </c>
      <c r="F765" t="s">
        <v>255</v>
      </c>
      <c r="G765">
        <v>1</v>
      </c>
      <c r="H765">
        <v>1</v>
      </c>
      <c r="I765">
        <v>1</v>
      </c>
      <c r="J765">
        <v>1</v>
      </c>
    </row>
    <row r="766" spans="1:10" x14ac:dyDescent="0.35">
      <c r="A766" s="12" t="s">
        <v>1033</v>
      </c>
      <c r="B766" t="s">
        <v>1031</v>
      </c>
      <c r="C766" s="98">
        <v>3.94</v>
      </c>
      <c r="D766" s="99">
        <v>0.70069999999999999</v>
      </c>
      <c r="E766" s="99">
        <v>1.1525000000000001</v>
      </c>
      <c r="F766" t="s">
        <v>255</v>
      </c>
      <c r="G766">
        <v>1</v>
      </c>
      <c r="H766">
        <v>1</v>
      </c>
      <c r="I766">
        <v>1</v>
      </c>
      <c r="J766">
        <v>1</v>
      </c>
    </row>
    <row r="767" spans="1:10" x14ac:dyDescent="0.35">
      <c r="A767" s="12" t="s">
        <v>1034</v>
      </c>
      <c r="B767" t="s">
        <v>1031</v>
      </c>
      <c r="C767" s="98">
        <v>7.37</v>
      </c>
      <c r="D767" s="99">
        <v>1.3853</v>
      </c>
      <c r="E767" s="99">
        <v>2.2785000000000002</v>
      </c>
      <c r="F767" t="s">
        <v>255</v>
      </c>
      <c r="G767">
        <v>1</v>
      </c>
      <c r="H767">
        <v>1</v>
      </c>
      <c r="I767">
        <v>1</v>
      </c>
      <c r="J767">
        <v>1</v>
      </c>
    </row>
    <row r="768" spans="1:10" x14ac:dyDescent="0.35">
      <c r="A768" s="12" t="s">
        <v>1035</v>
      </c>
      <c r="B768" t="s">
        <v>1036</v>
      </c>
      <c r="C768" s="98">
        <v>2.67</v>
      </c>
      <c r="D768" s="99">
        <v>0.45129999999999998</v>
      </c>
      <c r="E768" s="99">
        <v>0.74229999999999996</v>
      </c>
      <c r="F768" t="s">
        <v>255</v>
      </c>
      <c r="G768">
        <v>1</v>
      </c>
      <c r="H768">
        <v>1</v>
      </c>
      <c r="I768">
        <v>1</v>
      </c>
      <c r="J768">
        <v>1</v>
      </c>
    </row>
    <row r="769" spans="1:10" x14ac:dyDescent="0.35">
      <c r="A769" s="12" t="s">
        <v>1037</v>
      </c>
      <c r="B769" t="s">
        <v>1036</v>
      </c>
      <c r="C769" s="98">
        <v>3.68</v>
      </c>
      <c r="D769" s="99">
        <v>0.5978</v>
      </c>
      <c r="E769" s="99">
        <v>0.98319999999999996</v>
      </c>
      <c r="F769" t="s">
        <v>255</v>
      </c>
      <c r="G769">
        <v>1</v>
      </c>
      <c r="H769">
        <v>1</v>
      </c>
      <c r="I769">
        <v>1</v>
      </c>
      <c r="J769">
        <v>1</v>
      </c>
    </row>
    <row r="770" spans="1:10" x14ac:dyDescent="0.35">
      <c r="A770" s="12" t="s">
        <v>1038</v>
      </c>
      <c r="B770" t="s">
        <v>1036</v>
      </c>
      <c r="C770" s="98">
        <v>5.56</v>
      </c>
      <c r="D770" s="99">
        <v>0.87380000000000002</v>
      </c>
      <c r="E770" s="99">
        <v>1.4372</v>
      </c>
      <c r="F770" t="s">
        <v>255</v>
      </c>
      <c r="G770">
        <v>1</v>
      </c>
      <c r="H770">
        <v>1</v>
      </c>
      <c r="I770">
        <v>1</v>
      </c>
      <c r="J770">
        <v>1</v>
      </c>
    </row>
    <row r="771" spans="1:10" x14ac:dyDescent="0.35">
      <c r="A771" s="12" t="s">
        <v>1039</v>
      </c>
      <c r="B771" t="s">
        <v>1036</v>
      </c>
      <c r="C771" s="98">
        <v>9</v>
      </c>
      <c r="D771" s="99">
        <v>1.5491999999999999</v>
      </c>
      <c r="E771" s="99">
        <v>2.548</v>
      </c>
      <c r="F771" t="s">
        <v>255</v>
      </c>
      <c r="G771">
        <v>1</v>
      </c>
      <c r="H771">
        <v>1</v>
      </c>
      <c r="I771">
        <v>1</v>
      </c>
      <c r="J771">
        <v>1</v>
      </c>
    </row>
    <row r="772" spans="1:10" x14ac:dyDescent="0.35">
      <c r="A772" s="12" t="s">
        <v>1040</v>
      </c>
      <c r="B772" t="s">
        <v>1041</v>
      </c>
      <c r="C772" s="98">
        <v>2.31</v>
      </c>
      <c r="D772" s="99">
        <v>0.44059999999999999</v>
      </c>
      <c r="E772" s="99">
        <v>0.72470000000000001</v>
      </c>
      <c r="F772" t="s">
        <v>255</v>
      </c>
      <c r="G772">
        <v>1</v>
      </c>
      <c r="H772">
        <v>1</v>
      </c>
      <c r="I772">
        <v>1</v>
      </c>
      <c r="J772">
        <v>1</v>
      </c>
    </row>
    <row r="773" spans="1:10" x14ac:dyDescent="0.35">
      <c r="A773" s="12" t="s">
        <v>1042</v>
      </c>
      <c r="B773" t="s">
        <v>1041</v>
      </c>
      <c r="C773" s="98">
        <v>3.48</v>
      </c>
      <c r="D773" s="99">
        <v>0.60780000000000001</v>
      </c>
      <c r="E773" s="99">
        <v>0.99970000000000003</v>
      </c>
      <c r="F773" t="s">
        <v>255</v>
      </c>
      <c r="G773">
        <v>1</v>
      </c>
      <c r="H773">
        <v>1</v>
      </c>
      <c r="I773">
        <v>1</v>
      </c>
      <c r="J773">
        <v>1</v>
      </c>
    </row>
    <row r="774" spans="1:10" x14ac:dyDescent="0.35">
      <c r="A774" s="12" t="s">
        <v>1043</v>
      </c>
      <c r="B774" t="s">
        <v>1041</v>
      </c>
      <c r="C774" s="98">
        <v>6.22</v>
      </c>
      <c r="D774" s="99">
        <v>0.96809999999999996</v>
      </c>
      <c r="E774" s="99">
        <v>1.5923</v>
      </c>
      <c r="F774" t="s">
        <v>255</v>
      </c>
      <c r="G774">
        <v>1</v>
      </c>
      <c r="H774">
        <v>1</v>
      </c>
      <c r="I774">
        <v>1</v>
      </c>
      <c r="J774">
        <v>1</v>
      </c>
    </row>
    <row r="775" spans="1:10" x14ac:dyDescent="0.35">
      <c r="A775" s="12" t="s">
        <v>1044</v>
      </c>
      <c r="B775" t="s">
        <v>1041</v>
      </c>
      <c r="C775" s="98">
        <v>9.6199999999999992</v>
      </c>
      <c r="D775" s="99">
        <v>1.6908000000000001</v>
      </c>
      <c r="E775" s="99">
        <v>2.7808999999999999</v>
      </c>
      <c r="F775" t="s">
        <v>255</v>
      </c>
      <c r="G775">
        <v>1</v>
      </c>
      <c r="H775">
        <v>1</v>
      </c>
      <c r="I775">
        <v>1</v>
      </c>
      <c r="J775">
        <v>1</v>
      </c>
    </row>
    <row r="776" spans="1:10" x14ac:dyDescent="0.35">
      <c r="A776" s="12" t="s">
        <v>1045</v>
      </c>
      <c r="B776" t="s">
        <v>1046</v>
      </c>
      <c r="C776" s="98">
        <v>4.24</v>
      </c>
      <c r="D776" s="99">
        <v>4.2573999999999996</v>
      </c>
      <c r="E776" s="99">
        <v>7.0023</v>
      </c>
      <c r="F776" t="s">
        <v>246</v>
      </c>
      <c r="G776">
        <v>2.11</v>
      </c>
      <c r="H776">
        <v>1</v>
      </c>
      <c r="I776">
        <v>1</v>
      </c>
      <c r="J776">
        <v>1</v>
      </c>
    </row>
    <row r="777" spans="1:10" x14ac:dyDescent="0.35">
      <c r="A777" s="12" t="s">
        <v>1047</v>
      </c>
      <c r="B777" t="s">
        <v>1046</v>
      </c>
      <c r="C777" s="98">
        <v>4.78</v>
      </c>
      <c r="D777" s="99">
        <v>4.7679</v>
      </c>
      <c r="E777" s="99">
        <v>7.8419999999999996</v>
      </c>
      <c r="F777" t="s">
        <v>246</v>
      </c>
      <c r="G777">
        <v>2.11</v>
      </c>
      <c r="H777">
        <v>1</v>
      </c>
      <c r="I777">
        <v>1</v>
      </c>
      <c r="J777">
        <v>1</v>
      </c>
    </row>
    <row r="778" spans="1:10" x14ac:dyDescent="0.35">
      <c r="A778" s="12" t="s">
        <v>1048</v>
      </c>
      <c r="B778" t="s">
        <v>1046</v>
      </c>
      <c r="C778" s="98">
        <v>6.79</v>
      </c>
      <c r="D778" s="99">
        <v>5.5591999999999997</v>
      </c>
      <c r="E778" s="99">
        <v>9.1433999999999997</v>
      </c>
      <c r="F778" t="s">
        <v>246</v>
      </c>
      <c r="G778">
        <v>2.11</v>
      </c>
      <c r="H778">
        <v>1</v>
      </c>
      <c r="I778">
        <v>1</v>
      </c>
      <c r="J778">
        <v>1</v>
      </c>
    </row>
    <row r="779" spans="1:10" x14ac:dyDescent="0.35">
      <c r="A779" s="12" t="s">
        <v>1049</v>
      </c>
      <c r="B779" t="s">
        <v>1046</v>
      </c>
      <c r="C779" s="98">
        <v>16.239999999999998</v>
      </c>
      <c r="D779" s="99">
        <v>8.4337999999999997</v>
      </c>
      <c r="E779" s="99">
        <v>13.8714</v>
      </c>
      <c r="F779" t="s">
        <v>246</v>
      </c>
      <c r="G779">
        <v>2.11</v>
      </c>
      <c r="H779">
        <v>1</v>
      </c>
      <c r="I779">
        <v>1</v>
      </c>
      <c r="J779">
        <v>1</v>
      </c>
    </row>
    <row r="780" spans="1:10" x14ac:dyDescent="0.35">
      <c r="A780" s="12" t="s">
        <v>1050</v>
      </c>
      <c r="B780" t="s">
        <v>1051</v>
      </c>
      <c r="C780" s="98">
        <v>3.76</v>
      </c>
      <c r="D780" s="99">
        <v>1.4499</v>
      </c>
      <c r="E780" s="99">
        <v>2.3847</v>
      </c>
      <c r="F780" t="s">
        <v>255</v>
      </c>
      <c r="G780">
        <v>1</v>
      </c>
      <c r="H780">
        <v>1</v>
      </c>
      <c r="I780">
        <v>1</v>
      </c>
      <c r="J780">
        <v>1</v>
      </c>
    </row>
    <row r="781" spans="1:10" x14ac:dyDescent="0.35">
      <c r="A781" s="12" t="s">
        <v>1052</v>
      </c>
      <c r="B781" t="s">
        <v>1051</v>
      </c>
      <c r="C781" s="98">
        <v>5.74</v>
      </c>
      <c r="D781" s="99">
        <v>2.2065000000000001</v>
      </c>
      <c r="E781" s="99">
        <v>3.6291000000000002</v>
      </c>
      <c r="F781" t="s">
        <v>255</v>
      </c>
      <c r="G781">
        <v>1</v>
      </c>
      <c r="H781">
        <v>1</v>
      </c>
      <c r="I781">
        <v>1</v>
      </c>
      <c r="J781">
        <v>1</v>
      </c>
    </row>
    <row r="782" spans="1:10" x14ac:dyDescent="0.35">
      <c r="A782" s="12" t="s">
        <v>1053</v>
      </c>
      <c r="B782" t="s">
        <v>1051</v>
      </c>
      <c r="C782" s="98">
        <v>8.24</v>
      </c>
      <c r="D782" s="99">
        <v>2.8851</v>
      </c>
      <c r="E782" s="99">
        <v>4.7451999999999996</v>
      </c>
      <c r="F782" t="s">
        <v>255</v>
      </c>
      <c r="G782">
        <v>1</v>
      </c>
      <c r="H782">
        <v>1</v>
      </c>
      <c r="I782">
        <v>1</v>
      </c>
      <c r="J782">
        <v>1</v>
      </c>
    </row>
    <row r="783" spans="1:10" x14ac:dyDescent="0.35">
      <c r="A783" s="12" t="s">
        <v>1054</v>
      </c>
      <c r="B783" t="s">
        <v>1051</v>
      </c>
      <c r="C783" s="98">
        <v>20.67</v>
      </c>
      <c r="D783" s="99">
        <v>5.6841999999999997</v>
      </c>
      <c r="E783" s="99">
        <v>9.3490000000000002</v>
      </c>
      <c r="F783" t="s">
        <v>255</v>
      </c>
      <c r="G783">
        <v>1</v>
      </c>
      <c r="H783">
        <v>1</v>
      </c>
      <c r="I783">
        <v>1</v>
      </c>
      <c r="J783">
        <v>1</v>
      </c>
    </row>
    <row r="784" spans="1:10" x14ac:dyDescent="0.35">
      <c r="A784" s="12" t="s">
        <v>1055</v>
      </c>
      <c r="B784" t="s">
        <v>2719</v>
      </c>
      <c r="C784" s="98">
        <v>2.52</v>
      </c>
      <c r="D784" s="99">
        <v>1.3562000000000001</v>
      </c>
      <c r="E784" s="99">
        <v>2.2305999999999999</v>
      </c>
      <c r="F784" t="s">
        <v>255</v>
      </c>
      <c r="G784">
        <v>1</v>
      </c>
      <c r="H784">
        <v>1</v>
      </c>
      <c r="I784">
        <v>1</v>
      </c>
      <c r="J784">
        <v>1</v>
      </c>
    </row>
    <row r="785" spans="1:10" x14ac:dyDescent="0.35">
      <c r="A785" s="12" t="s">
        <v>1056</v>
      </c>
      <c r="B785" t="s">
        <v>2719</v>
      </c>
      <c r="C785" s="98">
        <v>3.43</v>
      </c>
      <c r="D785" s="99">
        <v>1.5749</v>
      </c>
      <c r="E785" s="99">
        <v>2.5903</v>
      </c>
      <c r="F785" t="s">
        <v>255</v>
      </c>
      <c r="G785">
        <v>1</v>
      </c>
      <c r="H785">
        <v>1</v>
      </c>
      <c r="I785">
        <v>1</v>
      </c>
      <c r="J785">
        <v>1</v>
      </c>
    </row>
    <row r="786" spans="1:10" x14ac:dyDescent="0.35">
      <c r="A786" s="12" t="s">
        <v>1057</v>
      </c>
      <c r="B786" t="s">
        <v>2719</v>
      </c>
      <c r="C786" s="98">
        <v>6.67</v>
      </c>
      <c r="D786" s="99">
        <v>2.2881</v>
      </c>
      <c r="E786" s="99">
        <v>3.7633000000000001</v>
      </c>
      <c r="F786" t="s">
        <v>255</v>
      </c>
      <c r="G786">
        <v>1</v>
      </c>
      <c r="H786">
        <v>1</v>
      </c>
      <c r="I786">
        <v>1</v>
      </c>
      <c r="J786">
        <v>1</v>
      </c>
    </row>
    <row r="787" spans="1:10" x14ac:dyDescent="0.35">
      <c r="A787" s="12" t="s">
        <v>1058</v>
      </c>
      <c r="B787" t="s">
        <v>2719</v>
      </c>
      <c r="C787" s="98">
        <v>13.22</v>
      </c>
      <c r="D787" s="99">
        <v>4.0086000000000004</v>
      </c>
      <c r="E787" s="99">
        <v>6.5930999999999997</v>
      </c>
      <c r="F787" t="s">
        <v>255</v>
      </c>
      <c r="G787">
        <v>1</v>
      </c>
      <c r="H787">
        <v>1</v>
      </c>
      <c r="I787">
        <v>1</v>
      </c>
      <c r="J787">
        <v>1</v>
      </c>
    </row>
    <row r="788" spans="1:10" x14ac:dyDescent="0.35">
      <c r="A788" s="12" t="s">
        <v>1059</v>
      </c>
      <c r="B788" t="s">
        <v>2720</v>
      </c>
      <c r="C788" s="98">
        <v>2.19</v>
      </c>
      <c r="D788" s="99">
        <v>1.1415999999999999</v>
      </c>
      <c r="E788" s="99">
        <v>1.8775999999999999</v>
      </c>
      <c r="F788" t="s">
        <v>255</v>
      </c>
      <c r="G788">
        <v>1</v>
      </c>
      <c r="H788">
        <v>1</v>
      </c>
      <c r="I788">
        <v>1</v>
      </c>
      <c r="J788">
        <v>1</v>
      </c>
    </row>
    <row r="789" spans="1:10" x14ac:dyDescent="0.35">
      <c r="A789" s="12" t="s">
        <v>1060</v>
      </c>
      <c r="B789" t="s">
        <v>2720</v>
      </c>
      <c r="C789" s="98">
        <v>3.21</v>
      </c>
      <c r="D789" s="99">
        <v>1.3218000000000001</v>
      </c>
      <c r="E789" s="99">
        <v>2.1739999999999999</v>
      </c>
      <c r="F789" t="s">
        <v>255</v>
      </c>
      <c r="G789">
        <v>1</v>
      </c>
      <c r="H789">
        <v>1</v>
      </c>
      <c r="I789">
        <v>1</v>
      </c>
      <c r="J789">
        <v>1</v>
      </c>
    </row>
    <row r="790" spans="1:10" x14ac:dyDescent="0.35">
      <c r="A790" s="12" t="s">
        <v>1061</v>
      </c>
      <c r="B790" t="s">
        <v>2720</v>
      </c>
      <c r="C790" s="98">
        <v>7.39</v>
      </c>
      <c r="D790" s="99">
        <v>1.9438</v>
      </c>
      <c r="E790" s="99">
        <v>3.1970000000000001</v>
      </c>
      <c r="F790" t="s">
        <v>255</v>
      </c>
      <c r="G790">
        <v>1</v>
      </c>
      <c r="H790">
        <v>1</v>
      </c>
      <c r="I790">
        <v>1</v>
      </c>
      <c r="J790">
        <v>1</v>
      </c>
    </row>
    <row r="791" spans="1:10" x14ac:dyDescent="0.35">
      <c r="A791" s="12" t="s">
        <v>1062</v>
      </c>
      <c r="B791" t="s">
        <v>2720</v>
      </c>
      <c r="C791" s="98">
        <v>14.32</v>
      </c>
      <c r="D791" s="99">
        <v>3.2574999999999998</v>
      </c>
      <c r="E791" s="99">
        <v>5.3577000000000004</v>
      </c>
      <c r="F791" t="s">
        <v>255</v>
      </c>
      <c r="G791">
        <v>1</v>
      </c>
      <c r="H791">
        <v>1</v>
      </c>
      <c r="I791">
        <v>1</v>
      </c>
      <c r="J791">
        <v>1</v>
      </c>
    </row>
    <row r="792" spans="1:10" x14ac:dyDescent="0.35">
      <c r="A792" s="12" t="s">
        <v>1063</v>
      </c>
      <c r="B792" t="s">
        <v>2721</v>
      </c>
      <c r="C792" s="98">
        <v>2.4700000000000002</v>
      </c>
      <c r="D792" s="99">
        <v>0.89790000000000003</v>
      </c>
      <c r="E792" s="99">
        <v>1.4767999999999999</v>
      </c>
      <c r="F792" t="s">
        <v>255</v>
      </c>
      <c r="G792">
        <v>1</v>
      </c>
      <c r="H792">
        <v>1</v>
      </c>
      <c r="I792">
        <v>1</v>
      </c>
      <c r="J792">
        <v>1</v>
      </c>
    </row>
    <row r="793" spans="1:10" x14ac:dyDescent="0.35">
      <c r="A793" s="12" t="s">
        <v>1064</v>
      </c>
      <c r="B793" t="s">
        <v>2721</v>
      </c>
      <c r="C793" s="98">
        <v>5.13</v>
      </c>
      <c r="D793" s="99">
        <v>1.3389</v>
      </c>
      <c r="E793" s="99">
        <v>2.2021000000000002</v>
      </c>
      <c r="F793" t="s">
        <v>255</v>
      </c>
      <c r="G793">
        <v>1</v>
      </c>
      <c r="H793">
        <v>1</v>
      </c>
      <c r="I793">
        <v>1</v>
      </c>
      <c r="J793">
        <v>1</v>
      </c>
    </row>
    <row r="794" spans="1:10" x14ac:dyDescent="0.35">
      <c r="A794" s="12" t="s">
        <v>1065</v>
      </c>
      <c r="B794" t="s">
        <v>2721</v>
      </c>
      <c r="C794" s="98">
        <v>9.3000000000000007</v>
      </c>
      <c r="D794" s="99">
        <v>1.9754</v>
      </c>
      <c r="E794" s="99">
        <v>3.2490000000000001</v>
      </c>
      <c r="F794" t="s">
        <v>255</v>
      </c>
      <c r="G794">
        <v>1</v>
      </c>
      <c r="H794">
        <v>1</v>
      </c>
      <c r="I794">
        <v>1</v>
      </c>
      <c r="J794">
        <v>1</v>
      </c>
    </row>
    <row r="795" spans="1:10" x14ac:dyDescent="0.35">
      <c r="A795" s="12" t="s">
        <v>1066</v>
      </c>
      <c r="B795" t="s">
        <v>2721</v>
      </c>
      <c r="C795" s="98">
        <v>16.170000000000002</v>
      </c>
      <c r="D795" s="99">
        <v>3.3757000000000001</v>
      </c>
      <c r="E795" s="99">
        <v>5.5521000000000003</v>
      </c>
      <c r="F795" t="s">
        <v>255</v>
      </c>
      <c r="G795">
        <v>1</v>
      </c>
      <c r="H795">
        <v>1</v>
      </c>
      <c r="I795">
        <v>1</v>
      </c>
      <c r="J795">
        <v>1</v>
      </c>
    </row>
    <row r="796" spans="1:10" x14ac:dyDescent="0.35">
      <c r="A796" s="12" t="s">
        <v>1067</v>
      </c>
      <c r="B796" t="s">
        <v>1068</v>
      </c>
      <c r="C796" s="98">
        <v>2.2000000000000002</v>
      </c>
      <c r="D796" s="99">
        <v>0.93410000000000004</v>
      </c>
      <c r="E796" s="99">
        <v>1.5364</v>
      </c>
      <c r="F796" t="s">
        <v>255</v>
      </c>
      <c r="G796">
        <v>1</v>
      </c>
      <c r="H796">
        <v>1</v>
      </c>
      <c r="I796">
        <v>1</v>
      </c>
      <c r="J796">
        <v>1</v>
      </c>
    </row>
    <row r="797" spans="1:10" x14ac:dyDescent="0.35">
      <c r="A797" s="12" t="s">
        <v>1069</v>
      </c>
      <c r="B797" t="s">
        <v>1068</v>
      </c>
      <c r="C797" s="98">
        <v>3.95</v>
      </c>
      <c r="D797" s="99">
        <v>1.1884999999999999</v>
      </c>
      <c r="E797" s="99">
        <v>1.9548000000000001</v>
      </c>
      <c r="F797" t="s">
        <v>255</v>
      </c>
      <c r="G797">
        <v>1</v>
      </c>
      <c r="H797">
        <v>1</v>
      </c>
      <c r="I797">
        <v>1</v>
      </c>
      <c r="J797">
        <v>1</v>
      </c>
    </row>
    <row r="798" spans="1:10" x14ac:dyDescent="0.35">
      <c r="A798" s="12" t="s">
        <v>1070</v>
      </c>
      <c r="B798" t="s">
        <v>1068</v>
      </c>
      <c r="C798" s="98">
        <v>8.1300000000000008</v>
      </c>
      <c r="D798" s="99">
        <v>1.6691</v>
      </c>
      <c r="E798" s="99">
        <v>2.7452000000000001</v>
      </c>
      <c r="F798" t="s">
        <v>255</v>
      </c>
      <c r="G798">
        <v>1</v>
      </c>
      <c r="H798">
        <v>1</v>
      </c>
      <c r="I798">
        <v>1</v>
      </c>
      <c r="J798">
        <v>1</v>
      </c>
    </row>
    <row r="799" spans="1:10" x14ac:dyDescent="0.35">
      <c r="A799" s="12" t="s">
        <v>1071</v>
      </c>
      <c r="B799" t="s">
        <v>1068</v>
      </c>
      <c r="C799" s="98">
        <v>15.3</v>
      </c>
      <c r="D799" s="99">
        <v>3.1168999999999998</v>
      </c>
      <c r="E799" s="99">
        <v>5.1265000000000001</v>
      </c>
      <c r="F799" t="s">
        <v>255</v>
      </c>
      <c r="G799">
        <v>1</v>
      </c>
      <c r="H799">
        <v>1</v>
      </c>
      <c r="I799">
        <v>1</v>
      </c>
      <c r="J799">
        <v>1</v>
      </c>
    </row>
    <row r="800" spans="1:10" x14ac:dyDescent="0.35">
      <c r="A800" s="12" t="s">
        <v>1072</v>
      </c>
      <c r="B800" t="s">
        <v>2722</v>
      </c>
      <c r="C800" s="98">
        <v>1.98</v>
      </c>
      <c r="D800" s="99">
        <v>0.8085</v>
      </c>
      <c r="E800" s="99">
        <v>1.3298000000000001</v>
      </c>
      <c r="F800" t="s">
        <v>255</v>
      </c>
      <c r="G800">
        <v>1</v>
      </c>
      <c r="H800">
        <v>1</v>
      </c>
      <c r="I800">
        <v>1</v>
      </c>
      <c r="J800">
        <v>1</v>
      </c>
    </row>
    <row r="801" spans="1:10" x14ac:dyDescent="0.35">
      <c r="A801" s="12" t="s">
        <v>1073</v>
      </c>
      <c r="B801" t="s">
        <v>2722</v>
      </c>
      <c r="C801" s="98">
        <v>3.18</v>
      </c>
      <c r="D801" s="99">
        <v>0.98450000000000004</v>
      </c>
      <c r="E801" s="99">
        <v>1.6192</v>
      </c>
      <c r="F801" t="s">
        <v>255</v>
      </c>
      <c r="G801">
        <v>1</v>
      </c>
      <c r="H801">
        <v>1</v>
      </c>
      <c r="I801">
        <v>1</v>
      </c>
      <c r="J801">
        <v>1</v>
      </c>
    </row>
    <row r="802" spans="1:10" x14ac:dyDescent="0.35">
      <c r="A802" s="12" t="s">
        <v>1074</v>
      </c>
      <c r="B802" t="s">
        <v>2722</v>
      </c>
      <c r="C802" s="98">
        <v>7.13</v>
      </c>
      <c r="D802" s="99">
        <v>1.5476000000000001</v>
      </c>
      <c r="E802" s="99">
        <v>2.5453999999999999</v>
      </c>
      <c r="F802" t="s">
        <v>255</v>
      </c>
      <c r="G802">
        <v>1</v>
      </c>
      <c r="H802">
        <v>1</v>
      </c>
      <c r="I802">
        <v>1</v>
      </c>
      <c r="J802">
        <v>1</v>
      </c>
    </row>
    <row r="803" spans="1:10" x14ac:dyDescent="0.35">
      <c r="A803" s="12" t="s">
        <v>1075</v>
      </c>
      <c r="B803" t="s">
        <v>2722</v>
      </c>
      <c r="C803" s="98">
        <v>12.52</v>
      </c>
      <c r="D803" s="99">
        <v>2.5649999999999999</v>
      </c>
      <c r="E803" s="99">
        <v>4.2187999999999999</v>
      </c>
      <c r="F803" t="s">
        <v>255</v>
      </c>
      <c r="G803">
        <v>1</v>
      </c>
      <c r="H803">
        <v>1</v>
      </c>
      <c r="I803">
        <v>1</v>
      </c>
      <c r="J803">
        <v>1</v>
      </c>
    </row>
    <row r="804" spans="1:10" x14ac:dyDescent="0.35">
      <c r="A804" s="12" t="s">
        <v>1076</v>
      </c>
      <c r="B804" t="s">
        <v>2723</v>
      </c>
      <c r="C804" s="98">
        <v>2.91</v>
      </c>
      <c r="D804" s="99">
        <v>1.2184999999999999</v>
      </c>
      <c r="E804" s="99">
        <v>2.0041000000000002</v>
      </c>
      <c r="F804" t="s">
        <v>255</v>
      </c>
      <c r="G804">
        <v>1</v>
      </c>
      <c r="H804">
        <v>1</v>
      </c>
      <c r="I804">
        <v>1</v>
      </c>
      <c r="J804">
        <v>1</v>
      </c>
    </row>
    <row r="805" spans="1:10" x14ac:dyDescent="0.35">
      <c r="A805" s="12" t="s">
        <v>1077</v>
      </c>
      <c r="B805" t="s">
        <v>2723</v>
      </c>
      <c r="C805" s="98">
        <v>4.4800000000000004</v>
      </c>
      <c r="D805" s="99">
        <v>1.4753000000000001</v>
      </c>
      <c r="E805" s="99">
        <v>2.4264999999999999</v>
      </c>
      <c r="F805" t="s">
        <v>255</v>
      </c>
      <c r="G805">
        <v>1</v>
      </c>
      <c r="H805">
        <v>1</v>
      </c>
      <c r="I805">
        <v>1</v>
      </c>
      <c r="J805">
        <v>1</v>
      </c>
    </row>
    <row r="806" spans="1:10" x14ac:dyDescent="0.35">
      <c r="A806" s="12" t="s">
        <v>1078</v>
      </c>
      <c r="B806" t="s">
        <v>2723</v>
      </c>
      <c r="C806" s="98">
        <v>8.43</v>
      </c>
      <c r="D806" s="99">
        <v>2.0592000000000001</v>
      </c>
      <c r="E806" s="99">
        <v>3.3868</v>
      </c>
      <c r="F806" t="s">
        <v>255</v>
      </c>
      <c r="G806">
        <v>1</v>
      </c>
      <c r="H806">
        <v>1</v>
      </c>
      <c r="I806">
        <v>1</v>
      </c>
      <c r="J806">
        <v>1</v>
      </c>
    </row>
    <row r="807" spans="1:10" x14ac:dyDescent="0.35">
      <c r="A807" s="12" t="s">
        <v>1079</v>
      </c>
      <c r="B807" t="s">
        <v>2723</v>
      </c>
      <c r="C807" s="98">
        <v>17.45</v>
      </c>
      <c r="D807" s="99">
        <v>4.1978999999999997</v>
      </c>
      <c r="E807" s="99">
        <v>6.9044999999999996</v>
      </c>
      <c r="F807" t="s">
        <v>255</v>
      </c>
      <c r="G807">
        <v>1</v>
      </c>
      <c r="H807">
        <v>1</v>
      </c>
      <c r="I807">
        <v>1</v>
      </c>
      <c r="J807">
        <v>1</v>
      </c>
    </row>
    <row r="808" spans="1:10" x14ac:dyDescent="0.35">
      <c r="A808" s="12" t="s">
        <v>1080</v>
      </c>
      <c r="B808" t="s">
        <v>2724</v>
      </c>
      <c r="C808" s="98">
        <v>2.41</v>
      </c>
      <c r="D808" s="99">
        <v>0.60170000000000001</v>
      </c>
      <c r="E808" s="99">
        <v>0.98960000000000004</v>
      </c>
      <c r="F808" t="s">
        <v>255</v>
      </c>
      <c r="G808">
        <v>1</v>
      </c>
      <c r="H808">
        <v>1</v>
      </c>
      <c r="I808">
        <v>1</v>
      </c>
      <c r="J808">
        <v>1</v>
      </c>
    </row>
    <row r="809" spans="1:10" x14ac:dyDescent="0.35">
      <c r="A809" s="12" t="s">
        <v>1081</v>
      </c>
      <c r="B809" t="s">
        <v>2724</v>
      </c>
      <c r="C809" s="98">
        <v>3.94</v>
      </c>
      <c r="D809" s="99">
        <v>0.72570000000000001</v>
      </c>
      <c r="E809" s="99">
        <v>1.1936</v>
      </c>
      <c r="F809" t="s">
        <v>255</v>
      </c>
      <c r="G809">
        <v>1</v>
      </c>
      <c r="H809">
        <v>1</v>
      </c>
      <c r="I809">
        <v>1</v>
      </c>
      <c r="J809">
        <v>1</v>
      </c>
    </row>
    <row r="810" spans="1:10" x14ac:dyDescent="0.35">
      <c r="A810" s="12" t="s">
        <v>1082</v>
      </c>
      <c r="B810" t="s">
        <v>2724</v>
      </c>
      <c r="C810" s="98">
        <v>6.48</v>
      </c>
      <c r="D810" s="99">
        <v>1.0503</v>
      </c>
      <c r="E810" s="99">
        <v>1.7275</v>
      </c>
      <c r="F810" t="s">
        <v>255</v>
      </c>
      <c r="G810">
        <v>1</v>
      </c>
      <c r="H810">
        <v>1</v>
      </c>
      <c r="I810">
        <v>1</v>
      </c>
      <c r="J810">
        <v>1</v>
      </c>
    </row>
    <row r="811" spans="1:10" x14ac:dyDescent="0.35">
      <c r="A811" s="12" t="s">
        <v>1083</v>
      </c>
      <c r="B811" t="s">
        <v>2724</v>
      </c>
      <c r="C811" s="98">
        <v>9.81</v>
      </c>
      <c r="D811" s="99">
        <v>1.5204</v>
      </c>
      <c r="E811" s="99">
        <v>2.5007000000000001</v>
      </c>
      <c r="F811" t="s">
        <v>255</v>
      </c>
      <c r="G811">
        <v>1</v>
      </c>
      <c r="H811">
        <v>1</v>
      </c>
      <c r="I811">
        <v>1</v>
      </c>
      <c r="J811">
        <v>1</v>
      </c>
    </row>
    <row r="812" spans="1:10" x14ac:dyDescent="0.35">
      <c r="A812" s="12" t="s">
        <v>1084</v>
      </c>
      <c r="B812" t="s">
        <v>2725</v>
      </c>
      <c r="C812" s="98">
        <v>2.4700000000000002</v>
      </c>
      <c r="D812" s="99">
        <v>0.41149999999999998</v>
      </c>
      <c r="E812" s="99">
        <v>0.67679999999999996</v>
      </c>
      <c r="F812" t="s">
        <v>255</v>
      </c>
      <c r="G812">
        <v>1</v>
      </c>
      <c r="H812">
        <v>1</v>
      </c>
      <c r="I812">
        <v>1</v>
      </c>
      <c r="J812">
        <v>1</v>
      </c>
    </row>
    <row r="813" spans="1:10" x14ac:dyDescent="0.35">
      <c r="A813" s="12" t="s">
        <v>1085</v>
      </c>
      <c r="B813" t="s">
        <v>2725</v>
      </c>
      <c r="C813" s="98">
        <v>4.0599999999999996</v>
      </c>
      <c r="D813" s="99">
        <v>0.60089999999999999</v>
      </c>
      <c r="E813" s="99">
        <v>0.98829999999999996</v>
      </c>
      <c r="F813" t="s">
        <v>255</v>
      </c>
      <c r="G813">
        <v>1</v>
      </c>
      <c r="H813">
        <v>1</v>
      </c>
      <c r="I813">
        <v>1</v>
      </c>
      <c r="J813">
        <v>1</v>
      </c>
    </row>
    <row r="814" spans="1:10" x14ac:dyDescent="0.35">
      <c r="A814" s="12" t="s">
        <v>1086</v>
      </c>
      <c r="B814" t="s">
        <v>2725</v>
      </c>
      <c r="C814" s="98">
        <v>7.66</v>
      </c>
      <c r="D814" s="99">
        <v>1.1152</v>
      </c>
      <c r="E814" s="99">
        <v>1.8342000000000001</v>
      </c>
      <c r="F814" t="s">
        <v>255</v>
      </c>
      <c r="G814">
        <v>1</v>
      </c>
      <c r="H814">
        <v>1</v>
      </c>
      <c r="I814">
        <v>1</v>
      </c>
      <c r="J814">
        <v>1</v>
      </c>
    </row>
    <row r="815" spans="1:10" x14ac:dyDescent="0.35">
      <c r="A815" s="12" t="s">
        <v>1087</v>
      </c>
      <c r="B815" t="s">
        <v>2725</v>
      </c>
      <c r="C815" s="98">
        <v>14.64</v>
      </c>
      <c r="D815" s="99">
        <v>2.5030999999999999</v>
      </c>
      <c r="E815" s="99">
        <v>4.1169000000000002</v>
      </c>
      <c r="F815" t="s">
        <v>255</v>
      </c>
      <c r="G815">
        <v>1</v>
      </c>
      <c r="H815">
        <v>1</v>
      </c>
      <c r="I815">
        <v>1</v>
      </c>
      <c r="J815">
        <v>1</v>
      </c>
    </row>
    <row r="816" spans="1:10" x14ac:dyDescent="0.35">
      <c r="A816" s="12" t="s">
        <v>1088</v>
      </c>
      <c r="B816" t="s">
        <v>2726</v>
      </c>
      <c r="C816" s="98">
        <v>2.66</v>
      </c>
      <c r="D816" s="99">
        <v>0.45879999999999999</v>
      </c>
      <c r="E816" s="99">
        <v>0.75460000000000005</v>
      </c>
      <c r="F816" t="s">
        <v>255</v>
      </c>
      <c r="G816">
        <v>1</v>
      </c>
      <c r="H816">
        <v>1</v>
      </c>
      <c r="I816">
        <v>1</v>
      </c>
      <c r="J816">
        <v>1</v>
      </c>
    </row>
    <row r="817" spans="1:10" x14ac:dyDescent="0.35">
      <c r="A817" s="12" t="s">
        <v>1089</v>
      </c>
      <c r="B817" t="s">
        <v>2726</v>
      </c>
      <c r="C817" s="98">
        <v>3.53</v>
      </c>
      <c r="D817" s="99">
        <v>0.5766</v>
      </c>
      <c r="E817" s="99">
        <v>0.94840000000000002</v>
      </c>
      <c r="F817" t="s">
        <v>255</v>
      </c>
      <c r="G817">
        <v>1</v>
      </c>
      <c r="H817">
        <v>1</v>
      </c>
      <c r="I817">
        <v>1</v>
      </c>
      <c r="J817">
        <v>1</v>
      </c>
    </row>
    <row r="818" spans="1:10" x14ac:dyDescent="0.35">
      <c r="A818" s="12" t="s">
        <v>1090</v>
      </c>
      <c r="B818" t="s">
        <v>2726</v>
      </c>
      <c r="C818" s="98">
        <v>5.07</v>
      </c>
      <c r="D818" s="99">
        <v>0.77429999999999999</v>
      </c>
      <c r="E818" s="99">
        <v>1.2735000000000001</v>
      </c>
      <c r="F818" t="s">
        <v>255</v>
      </c>
      <c r="G818">
        <v>1</v>
      </c>
      <c r="H818">
        <v>1</v>
      </c>
      <c r="I818">
        <v>1</v>
      </c>
      <c r="J818">
        <v>1</v>
      </c>
    </row>
    <row r="819" spans="1:10" x14ac:dyDescent="0.35">
      <c r="A819" s="12" t="s">
        <v>1091</v>
      </c>
      <c r="B819" t="s">
        <v>2726</v>
      </c>
      <c r="C819" s="98">
        <v>7.74</v>
      </c>
      <c r="D819" s="99">
        <v>1.2045999999999999</v>
      </c>
      <c r="E819" s="99">
        <v>1.9813000000000001</v>
      </c>
      <c r="F819" t="s">
        <v>255</v>
      </c>
      <c r="G819">
        <v>1</v>
      </c>
      <c r="H819">
        <v>1</v>
      </c>
      <c r="I819">
        <v>1</v>
      </c>
      <c r="J819">
        <v>1</v>
      </c>
    </row>
    <row r="820" spans="1:10" x14ac:dyDescent="0.35">
      <c r="A820" s="12" t="s">
        <v>1092</v>
      </c>
      <c r="B820" t="s">
        <v>2727</v>
      </c>
      <c r="C820" s="98">
        <v>1.85</v>
      </c>
      <c r="D820" s="99">
        <v>0.48330000000000001</v>
      </c>
      <c r="E820" s="99">
        <v>0.79490000000000005</v>
      </c>
      <c r="F820" t="s">
        <v>255</v>
      </c>
      <c r="G820">
        <v>1</v>
      </c>
      <c r="H820">
        <v>1</v>
      </c>
      <c r="I820">
        <v>1</v>
      </c>
      <c r="J820">
        <v>1</v>
      </c>
    </row>
    <row r="821" spans="1:10" x14ac:dyDescent="0.35">
      <c r="A821" s="12" t="s">
        <v>1093</v>
      </c>
      <c r="B821" t="s">
        <v>2727</v>
      </c>
      <c r="C821" s="98">
        <v>2.1800000000000002</v>
      </c>
      <c r="D821" s="99">
        <v>0.59379999999999999</v>
      </c>
      <c r="E821" s="99">
        <v>0.97660000000000002</v>
      </c>
      <c r="F821" t="s">
        <v>255</v>
      </c>
      <c r="G821">
        <v>1</v>
      </c>
      <c r="H821">
        <v>1</v>
      </c>
      <c r="I821">
        <v>1</v>
      </c>
      <c r="J821">
        <v>1</v>
      </c>
    </row>
    <row r="822" spans="1:10" x14ac:dyDescent="0.35">
      <c r="A822" s="12" t="s">
        <v>1094</v>
      </c>
      <c r="B822" t="s">
        <v>2727</v>
      </c>
      <c r="C822" s="98">
        <v>4.88</v>
      </c>
      <c r="D822" s="99">
        <v>0.98270000000000002</v>
      </c>
      <c r="E822" s="99">
        <v>1.6163000000000001</v>
      </c>
      <c r="F822" t="s">
        <v>255</v>
      </c>
      <c r="G822">
        <v>1</v>
      </c>
      <c r="H822">
        <v>1</v>
      </c>
      <c r="I822">
        <v>1</v>
      </c>
      <c r="J822">
        <v>1</v>
      </c>
    </row>
    <row r="823" spans="1:10" x14ac:dyDescent="0.35">
      <c r="A823" s="12" t="s">
        <v>1095</v>
      </c>
      <c r="B823" t="s">
        <v>2727</v>
      </c>
      <c r="C823" s="98">
        <v>8.1999999999999993</v>
      </c>
      <c r="D823" s="99">
        <v>1.7070000000000001</v>
      </c>
      <c r="E823" s="99">
        <v>2.8075999999999999</v>
      </c>
      <c r="F823" t="s">
        <v>255</v>
      </c>
      <c r="G823">
        <v>1</v>
      </c>
      <c r="H823">
        <v>1</v>
      </c>
      <c r="I823">
        <v>1</v>
      </c>
      <c r="J823">
        <v>1</v>
      </c>
    </row>
    <row r="824" spans="1:10" x14ac:dyDescent="0.35">
      <c r="A824" s="12" t="s">
        <v>1096</v>
      </c>
      <c r="B824" t="s">
        <v>2728</v>
      </c>
      <c r="C824" s="98">
        <v>2.54</v>
      </c>
      <c r="D824" s="99">
        <v>0.41470000000000001</v>
      </c>
      <c r="E824" s="99">
        <v>0.68210000000000004</v>
      </c>
      <c r="F824" t="s">
        <v>255</v>
      </c>
      <c r="G824">
        <v>1</v>
      </c>
      <c r="H824">
        <v>1</v>
      </c>
      <c r="I824">
        <v>1</v>
      </c>
      <c r="J824">
        <v>1</v>
      </c>
    </row>
    <row r="825" spans="1:10" x14ac:dyDescent="0.35">
      <c r="A825" s="12" t="s">
        <v>1097</v>
      </c>
      <c r="B825" t="s">
        <v>2728</v>
      </c>
      <c r="C825" s="98">
        <v>3.67</v>
      </c>
      <c r="D825" s="99">
        <v>0.59399999999999997</v>
      </c>
      <c r="E825" s="99">
        <v>0.97699999999999998</v>
      </c>
      <c r="F825" t="s">
        <v>255</v>
      </c>
      <c r="G825">
        <v>1</v>
      </c>
      <c r="H825">
        <v>1</v>
      </c>
      <c r="I825">
        <v>1</v>
      </c>
      <c r="J825">
        <v>1</v>
      </c>
    </row>
    <row r="826" spans="1:10" x14ac:dyDescent="0.35">
      <c r="A826" s="12" t="s">
        <v>1098</v>
      </c>
      <c r="B826" t="s">
        <v>2728</v>
      </c>
      <c r="C826" s="98">
        <v>5.19</v>
      </c>
      <c r="D826" s="99">
        <v>0.84409999999999996</v>
      </c>
      <c r="E826" s="99">
        <v>1.3883000000000001</v>
      </c>
      <c r="F826" t="s">
        <v>255</v>
      </c>
      <c r="G826">
        <v>1</v>
      </c>
      <c r="H826">
        <v>1</v>
      </c>
      <c r="I826">
        <v>1</v>
      </c>
      <c r="J826">
        <v>1</v>
      </c>
    </row>
    <row r="827" spans="1:10" x14ac:dyDescent="0.35">
      <c r="A827" s="12" t="s">
        <v>1099</v>
      </c>
      <c r="B827" t="s">
        <v>2728</v>
      </c>
      <c r="C827" s="98">
        <v>8.1999999999999993</v>
      </c>
      <c r="D827" s="99">
        <v>1.4134</v>
      </c>
      <c r="E827" s="99">
        <v>2.3247</v>
      </c>
      <c r="F827" t="s">
        <v>255</v>
      </c>
      <c r="G827">
        <v>1</v>
      </c>
      <c r="H827">
        <v>1</v>
      </c>
      <c r="I827">
        <v>1</v>
      </c>
      <c r="J827">
        <v>1</v>
      </c>
    </row>
    <row r="828" spans="1:10" x14ac:dyDescent="0.35">
      <c r="A828" s="12" t="s">
        <v>1100</v>
      </c>
      <c r="B828" t="s">
        <v>2729</v>
      </c>
      <c r="C828" s="98">
        <v>2.5099999999999998</v>
      </c>
      <c r="D828" s="99">
        <v>0.4476</v>
      </c>
      <c r="E828" s="99">
        <v>0.73619999999999997</v>
      </c>
      <c r="F828" t="s">
        <v>255</v>
      </c>
      <c r="G828">
        <v>1</v>
      </c>
      <c r="H828">
        <v>1</v>
      </c>
      <c r="I828">
        <v>1</v>
      </c>
      <c r="J828">
        <v>1</v>
      </c>
    </row>
    <row r="829" spans="1:10" x14ac:dyDescent="0.35">
      <c r="A829" s="12" t="s">
        <v>1101</v>
      </c>
      <c r="B829" t="s">
        <v>2729</v>
      </c>
      <c r="C829" s="98">
        <v>3.47</v>
      </c>
      <c r="D829" s="99">
        <v>0.61560000000000004</v>
      </c>
      <c r="E829" s="99">
        <v>1.0125</v>
      </c>
      <c r="F829" t="s">
        <v>255</v>
      </c>
      <c r="G829">
        <v>1</v>
      </c>
      <c r="H829">
        <v>1</v>
      </c>
      <c r="I829">
        <v>1</v>
      </c>
      <c r="J829">
        <v>1</v>
      </c>
    </row>
    <row r="830" spans="1:10" x14ac:dyDescent="0.35">
      <c r="A830" s="12" t="s">
        <v>1102</v>
      </c>
      <c r="B830" t="s">
        <v>2729</v>
      </c>
      <c r="C830" s="98">
        <v>5.26</v>
      </c>
      <c r="D830" s="99">
        <v>0.87890000000000001</v>
      </c>
      <c r="E830" s="99">
        <v>1.4456</v>
      </c>
      <c r="F830" t="s">
        <v>255</v>
      </c>
      <c r="G830">
        <v>1</v>
      </c>
      <c r="H830">
        <v>1</v>
      </c>
      <c r="I830">
        <v>1</v>
      </c>
      <c r="J830">
        <v>1</v>
      </c>
    </row>
    <row r="831" spans="1:10" x14ac:dyDescent="0.35">
      <c r="A831" s="12" t="s">
        <v>1103</v>
      </c>
      <c r="B831" t="s">
        <v>2729</v>
      </c>
      <c r="C831" s="98">
        <v>8.8699999999999992</v>
      </c>
      <c r="D831" s="99">
        <v>1.5406</v>
      </c>
      <c r="E831" s="99">
        <v>2.5339</v>
      </c>
      <c r="F831" t="s">
        <v>255</v>
      </c>
      <c r="G831">
        <v>1</v>
      </c>
      <c r="H831">
        <v>1</v>
      </c>
      <c r="I831">
        <v>1</v>
      </c>
      <c r="J831">
        <v>1</v>
      </c>
    </row>
    <row r="832" spans="1:10" x14ac:dyDescent="0.35">
      <c r="A832" s="12" t="s">
        <v>1104</v>
      </c>
      <c r="B832" t="s">
        <v>1105</v>
      </c>
      <c r="C832" s="98">
        <v>2.59</v>
      </c>
      <c r="D832" s="99">
        <v>0.45279999999999998</v>
      </c>
      <c r="E832" s="99">
        <v>0.74470000000000003</v>
      </c>
      <c r="F832" t="s">
        <v>255</v>
      </c>
      <c r="G832">
        <v>1</v>
      </c>
      <c r="H832">
        <v>1</v>
      </c>
      <c r="I832">
        <v>1</v>
      </c>
      <c r="J832">
        <v>1</v>
      </c>
    </row>
    <row r="833" spans="1:10" x14ac:dyDescent="0.35">
      <c r="A833" s="12" t="s">
        <v>1106</v>
      </c>
      <c r="B833" t="s">
        <v>1105</v>
      </c>
      <c r="C833" s="98">
        <v>3.6</v>
      </c>
      <c r="D833" s="99">
        <v>0.58720000000000006</v>
      </c>
      <c r="E833" s="99">
        <v>0.96579999999999999</v>
      </c>
      <c r="F833" t="s">
        <v>255</v>
      </c>
      <c r="G833">
        <v>1</v>
      </c>
      <c r="H833">
        <v>1</v>
      </c>
      <c r="I833">
        <v>1</v>
      </c>
      <c r="J833">
        <v>1</v>
      </c>
    </row>
    <row r="834" spans="1:10" x14ac:dyDescent="0.35">
      <c r="A834" s="12" t="s">
        <v>1107</v>
      </c>
      <c r="B834" t="s">
        <v>1105</v>
      </c>
      <c r="C834" s="98">
        <v>5.89</v>
      </c>
      <c r="D834" s="99">
        <v>0.91649999999999998</v>
      </c>
      <c r="E834" s="99">
        <v>1.5074000000000001</v>
      </c>
      <c r="F834" t="s">
        <v>255</v>
      </c>
      <c r="G834">
        <v>1</v>
      </c>
      <c r="H834">
        <v>1</v>
      </c>
      <c r="I834">
        <v>1</v>
      </c>
      <c r="J834">
        <v>1</v>
      </c>
    </row>
    <row r="835" spans="1:10" x14ac:dyDescent="0.35">
      <c r="A835" s="12" t="s">
        <v>1108</v>
      </c>
      <c r="B835" t="s">
        <v>1105</v>
      </c>
      <c r="C835" s="98">
        <v>9.85</v>
      </c>
      <c r="D835" s="99">
        <v>1.7146999999999999</v>
      </c>
      <c r="E835" s="99">
        <v>2.8201999999999998</v>
      </c>
      <c r="F835" t="s">
        <v>255</v>
      </c>
      <c r="G835">
        <v>1</v>
      </c>
      <c r="H835">
        <v>1</v>
      </c>
      <c r="I835">
        <v>1</v>
      </c>
      <c r="J835">
        <v>1</v>
      </c>
    </row>
    <row r="836" spans="1:10" x14ac:dyDescent="0.35">
      <c r="A836" s="12" t="s">
        <v>1109</v>
      </c>
      <c r="B836" t="s">
        <v>1110</v>
      </c>
      <c r="C836" s="98">
        <v>2.4700000000000002</v>
      </c>
      <c r="D836" s="99">
        <v>0.37859999999999999</v>
      </c>
      <c r="E836" s="99">
        <v>0.62270000000000003</v>
      </c>
      <c r="F836" t="s">
        <v>255</v>
      </c>
      <c r="G836">
        <v>1</v>
      </c>
      <c r="H836">
        <v>1</v>
      </c>
      <c r="I836">
        <v>1</v>
      </c>
      <c r="J836">
        <v>1</v>
      </c>
    </row>
    <row r="837" spans="1:10" x14ac:dyDescent="0.35">
      <c r="A837" s="12" t="s">
        <v>1111</v>
      </c>
      <c r="B837" t="s">
        <v>1110</v>
      </c>
      <c r="C837" s="98">
        <v>3.12</v>
      </c>
      <c r="D837" s="99">
        <v>0.51559999999999995</v>
      </c>
      <c r="E837" s="99">
        <v>0.84799999999999998</v>
      </c>
      <c r="F837" t="s">
        <v>255</v>
      </c>
      <c r="G837">
        <v>1</v>
      </c>
      <c r="H837">
        <v>1</v>
      </c>
      <c r="I837">
        <v>1</v>
      </c>
      <c r="J837">
        <v>1</v>
      </c>
    </row>
    <row r="838" spans="1:10" x14ac:dyDescent="0.35">
      <c r="A838" s="12" t="s">
        <v>1112</v>
      </c>
      <c r="B838" t="s">
        <v>1110</v>
      </c>
      <c r="C838" s="98">
        <v>5.0599999999999996</v>
      </c>
      <c r="D838" s="99">
        <v>0.85199999999999998</v>
      </c>
      <c r="E838" s="99">
        <v>1.4013</v>
      </c>
      <c r="F838" t="s">
        <v>255</v>
      </c>
      <c r="G838">
        <v>1</v>
      </c>
      <c r="H838">
        <v>1</v>
      </c>
      <c r="I838">
        <v>1</v>
      </c>
      <c r="J838">
        <v>1</v>
      </c>
    </row>
    <row r="839" spans="1:10" x14ac:dyDescent="0.35">
      <c r="A839" s="12" t="s">
        <v>1113</v>
      </c>
      <c r="B839" t="s">
        <v>1110</v>
      </c>
      <c r="C839" s="98">
        <v>8.6999999999999993</v>
      </c>
      <c r="D839" s="99">
        <v>1.4923</v>
      </c>
      <c r="E839" s="99">
        <v>2.4544000000000001</v>
      </c>
      <c r="F839" t="s">
        <v>255</v>
      </c>
      <c r="G839">
        <v>1</v>
      </c>
      <c r="H839">
        <v>1</v>
      </c>
      <c r="I839">
        <v>1</v>
      </c>
      <c r="J839">
        <v>1</v>
      </c>
    </row>
    <row r="840" spans="1:10" x14ac:dyDescent="0.35">
      <c r="A840" s="12" t="s">
        <v>1114</v>
      </c>
      <c r="B840" t="s">
        <v>1115</v>
      </c>
      <c r="C840" s="98">
        <v>1.61</v>
      </c>
      <c r="D840" s="99">
        <v>1.2750999999999999</v>
      </c>
      <c r="E840" s="99">
        <v>2.0972</v>
      </c>
      <c r="F840" t="s">
        <v>255</v>
      </c>
      <c r="G840">
        <v>1</v>
      </c>
      <c r="H840">
        <v>1</v>
      </c>
      <c r="I840">
        <v>1</v>
      </c>
      <c r="J840">
        <v>1</v>
      </c>
    </row>
    <row r="841" spans="1:10" x14ac:dyDescent="0.35">
      <c r="A841" s="12" t="s">
        <v>1116</v>
      </c>
      <c r="B841" t="s">
        <v>1115</v>
      </c>
      <c r="C841" s="98">
        <v>2.17</v>
      </c>
      <c r="D841" s="99">
        <v>1.4655</v>
      </c>
      <c r="E841" s="99">
        <v>2.4104000000000001</v>
      </c>
      <c r="F841" t="s">
        <v>255</v>
      </c>
      <c r="G841">
        <v>1</v>
      </c>
      <c r="H841">
        <v>1</v>
      </c>
      <c r="I841">
        <v>1</v>
      </c>
      <c r="J841">
        <v>1</v>
      </c>
    </row>
    <row r="842" spans="1:10" x14ac:dyDescent="0.35">
      <c r="A842" s="12" t="s">
        <v>1117</v>
      </c>
      <c r="B842" t="s">
        <v>1115</v>
      </c>
      <c r="C842" s="98">
        <v>5.95</v>
      </c>
      <c r="D842" s="99">
        <v>2.1855000000000002</v>
      </c>
      <c r="E842" s="99">
        <v>3.5945999999999998</v>
      </c>
      <c r="F842" t="s">
        <v>255</v>
      </c>
      <c r="G842">
        <v>1</v>
      </c>
      <c r="H842">
        <v>1</v>
      </c>
      <c r="I842">
        <v>1</v>
      </c>
      <c r="J842">
        <v>1</v>
      </c>
    </row>
    <row r="843" spans="1:10" x14ac:dyDescent="0.35">
      <c r="A843" s="12" t="s">
        <v>1118</v>
      </c>
      <c r="B843" t="s">
        <v>1115</v>
      </c>
      <c r="C843" s="98">
        <v>11.97</v>
      </c>
      <c r="D843" s="99">
        <v>3.5895000000000001</v>
      </c>
      <c r="E843" s="99">
        <v>5.9038000000000004</v>
      </c>
      <c r="F843" t="s">
        <v>255</v>
      </c>
      <c r="G843">
        <v>1</v>
      </c>
      <c r="H843">
        <v>1</v>
      </c>
      <c r="I843">
        <v>1</v>
      </c>
      <c r="J843">
        <v>1</v>
      </c>
    </row>
    <row r="844" spans="1:10" x14ac:dyDescent="0.35">
      <c r="A844" s="12" t="s">
        <v>1119</v>
      </c>
      <c r="B844" t="s">
        <v>1120</v>
      </c>
      <c r="C844" s="98">
        <v>1.89</v>
      </c>
      <c r="D844" s="99">
        <v>0.70199999999999996</v>
      </c>
      <c r="E844" s="99">
        <v>1.1546000000000001</v>
      </c>
      <c r="F844" t="s">
        <v>255</v>
      </c>
      <c r="G844">
        <v>1</v>
      </c>
      <c r="H844">
        <v>1</v>
      </c>
      <c r="I844">
        <v>1</v>
      </c>
      <c r="J844">
        <v>1</v>
      </c>
    </row>
    <row r="845" spans="1:10" x14ac:dyDescent="0.35">
      <c r="A845" s="12" t="s">
        <v>1121</v>
      </c>
      <c r="B845" t="s">
        <v>1120</v>
      </c>
      <c r="C845" s="98">
        <v>3.03</v>
      </c>
      <c r="D845" s="99">
        <v>0.85850000000000004</v>
      </c>
      <c r="E845" s="99">
        <v>1.4119999999999999</v>
      </c>
      <c r="F845" t="s">
        <v>255</v>
      </c>
      <c r="G845">
        <v>1</v>
      </c>
      <c r="H845">
        <v>1</v>
      </c>
      <c r="I845">
        <v>1</v>
      </c>
      <c r="J845">
        <v>1</v>
      </c>
    </row>
    <row r="846" spans="1:10" x14ac:dyDescent="0.35">
      <c r="A846" s="12" t="s">
        <v>1122</v>
      </c>
      <c r="B846" t="s">
        <v>1120</v>
      </c>
      <c r="C846" s="98">
        <v>7.21</v>
      </c>
      <c r="D846" s="99">
        <v>1.5613999999999999</v>
      </c>
      <c r="E846" s="99">
        <v>2.5680999999999998</v>
      </c>
      <c r="F846" t="s">
        <v>255</v>
      </c>
      <c r="G846">
        <v>1</v>
      </c>
      <c r="H846">
        <v>1</v>
      </c>
      <c r="I846">
        <v>1</v>
      </c>
      <c r="J846">
        <v>1</v>
      </c>
    </row>
    <row r="847" spans="1:10" x14ac:dyDescent="0.35">
      <c r="A847" s="12" t="s">
        <v>1123</v>
      </c>
      <c r="B847" t="s">
        <v>1120</v>
      </c>
      <c r="C847" s="98">
        <v>12.63</v>
      </c>
      <c r="D847" s="99">
        <v>2.5983000000000001</v>
      </c>
      <c r="E847" s="99">
        <v>4.2735000000000003</v>
      </c>
      <c r="F847" t="s">
        <v>255</v>
      </c>
      <c r="G847">
        <v>1</v>
      </c>
      <c r="H847">
        <v>1</v>
      </c>
      <c r="I847">
        <v>1</v>
      </c>
      <c r="J847">
        <v>1</v>
      </c>
    </row>
    <row r="848" spans="1:10" x14ac:dyDescent="0.35">
      <c r="A848" s="12" t="s">
        <v>1124</v>
      </c>
      <c r="B848" t="s">
        <v>2730</v>
      </c>
      <c r="C848" s="98">
        <v>2.11</v>
      </c>
      <c r="D848" s="99">
        <v>0.90410000000000001</v>
      </c>
      <c r="E848" s="99">
        <v>1.4870000000000001</v>
      </c>
      <c r="F848" t="s">
        <v>255</v>
      </c>
      <c r="G848">
        <v>1</v>
      </c>
      <c r="H848">
        <v>1</v>
      </c>
      <c r="I848">
        <v>1</v>
      </c>
      <c r="J848">
        <v>1</v>
      </c>
    </row>
    <row r="849" spans="1:10" x14ac:dyDescent="0.35">
      <c r="A849" s="12" t="s">
        <v>1125</v>
      </c>
      <c r="B849" t="s">
        <v>2730</v>
      </c>
      <c r="C849" s="98">
        <v>4.38</v>
      </c>
      <c r="D849" s="99">
        <v>1.2076</v>
      </c>
      <c r="E849" s="99">
        <v>1.9862</v>
      </c>
      <c r="F849" t="s">
        <v>255</v>
      </c>
      <c r="G849">
        <v>1</v>
      </c>
      <c r="H849">
        <v>1</v>
      </c>
      <c r="I849">
        <v>1</v>
      </c>
      <c r="J849">
        <v>1</v>
      </c>
    </row>
    <row r="850" spans="1:10" x14ac:dyDescent="0.35">
      <c r="A850" s="12" t="s">
        <v>1126</v>
      </c>
      <c r="B850" t="s">
        <v>2730</v>
      </c>
      <c r="C850" s="98">
        <v>8.19</v>
      </c>
      <c r="D850" s="99">
        <v>1.8149999999999999</v>
      </c>
      <c r="E850" s="99">
        <v>2.9851999999999999</v>
      </c>
      <c r="F850" t="s">
        <v>255</v>
      </c>
      <c r="G850">
        <v>1</v>
      </c>
      <c r="H850">
        <v>1</v>
      </c>
      <c r="I850">
        <v>1</v>
      </c>
      <c r="J850">
        <v>1</v>
      </c>
    </row>
    <row r="851" spans="1:10" x14ac:dyDescent="0.35">
      <c r="A851" s="12" t="s">
        <v>1127</v>
      </c>
      <c r="B851" t="s">
        <v>2730</v>
      </c>
      <c r="C851" s="98">
        <v>16.66</v>
      </c>
      <c r="D851" s="99">
        <v>3.2755000000000001</v>
      </c>
      <c r="E851" s="99">
        <v>5.3872999999999998</v>
      </c>
      <c r="F851" t="s">
        <v>255</v>
      </c>
      <c r="G851">
        <v>1</v>
      </c>
      <c r="H851">
        <v>1</v>
      </c>
      <c r="I851">
        <v>1</v>
      </c>
      <c r="J851">
        <v>1</v>
      </c>
    </row>
    <row r="852" spans="1:10" x14ac:dyDescent="0.35">
      <c r="A852" s="12" t="s">
        <v>1128</v>
      </c>
      <c r="B852" t="s">
        <v>2731</v>
      </c>
      <c r="C852" s="98">
        <v>1.394082764</v>
      </c>
      <c r="D852" s="99">
        <v>1.0777000000000001</v>
      </c>
      <c r="E852" s="99">
        <v>1.7725</v>
      </c>
      <c r="F852" t="s">
        <v>255</v>
      </c>
      <c r="G852">
        <v>1</v>
      </c>
      <c r="H852">
        <v>1</v>
      </c>
      <c r="I852">
        <v>1</v>
      </c>
      <c r="J852">
        <v>1</v>
      </c>
    </row>
    <row r="853" spans="1:10" x14ac:dyDescent="0.35">
      <c r="A853" s="12" t="s">
        <v>1129</v>
      </c>
      <c r="B853" t="s">
        <v>2731</v>
      </c>
      <c r="C853" s="98">
        <v>1.68</v>
      </c>
      <c r="D853" s="99">
        <v>1.3773</v>
      </c>
      <c r="E853" s="99">
        <v>2.2652999999999999</v>
      </c>
      <c r="F853" t="s">
        <v>255</v>
      </c>
      <c r="G853">
        <v>1</v>
      </c>
      <c r="H853">
        <v>1</v>
      </c>
      <c r="I853">
        <v>1</v>
      </c>
      <c r="J853">
        <v>1</v>
      </c>
    </row>
    <row r="854" spans="1:10" x14ac:dyDescent="0.35">
      <c r="A854" s="12" t="s">
        <v>1130</v>
      </c>
      <c r="B854" t="s">
        <v>2731</v>
      </c>
      <c r="C854" s="98">
        <v>3.66</v>
      </c>
      <c r="D854" s="99">
        <v>1.6516999999999999</v>
      </c>
      <c r="E854" s="99">
        <v>2.7166000000000001</v>
      </c>
      <c r="F854" t="s">
        <v>255</v>
      </c>
      <c r="G854">
        <v>1</v>
      </c>
      <c r="H854">
        <v>1</v>
      </c>
      <c r="I854">
        <v>1</v>
      </c>
      <c r="J854">
        <v>1</v>
      </c>
    </row>
    <row r="855" spans="1:10" x14ac:dyDescent="0.35">
      <c r="A855" s="12" t="s">
        <v>1131</v>
      </c>
      <c r="B855" t="s">
        <v>2731</v>
      </c>
      <c r="C855" s="98">
        <v>12.39</v>
      </c>
      <c r="D855" s="99">
        <v>3.6406999999999998</v>
      </c>
      <c r="E855" s="99">
        <v>5.9880000000000004</v>
      </c>
      <c r="F855" t="s">
        <v>255</v>
      </c>
      <c r="G855">
        <v>1</v>
      </c>
      <c r="H855">
        <v>1</v>
      </c>
      <c r="I855">
        <v>1</v>
      </c>
      <c r="J855">
        <v>1</v>
      </c>
    </row>
    <row r="856" spans="1:10" x14ac:dyDescent="0.35">
      <c r="A856" s="12" t="s">
        <v>1132</v>
      </c>
      <c r="B856" t="s">
        <v>1133</v>
      </c>
      <c r="C856" s="98">
        <v>2.14</v>
      </c>
      <c r="D856" s="99">
        <v>0.48320000000000002</v>
      </c>
      <c r="E856" s="99">
        <v>0.79469999999999996</v>
      </c>
      <c r="F856" t="s">
        <v>255</v>
      </c>
      <c r="G856">
        <v>1</v>
      </c>
      <c r="H856">
        <v>1</v>
      </c>
      <c r="I856">
        <v>1</v>
      </c>
      <c r="J856">
        <v>1</v>
      </c>
    </row>
    <row r="857" spans="1:10" x14ac:dyDescent="0.35">
      <c r="A857" s="12" t="s">
        <v>1134</v>
      </c>
      <c r="B857" t="s">
        <v>1133</v>
      </c>
      <c r="C857" s="98">
        <v>4.24</v>
      </c>
      <c r="D857" s="99">
        <v>0.66220000000000001</v>
      </c>
      <c r="E857" s="99">
        <v>1.0891</v>
      </c>
      <c r="F857" t="s">
        <v>255</v>
      </c>
      <c r="G857">
        <v>1</v>
      </c>
      <c r="H857">
        <v>1</v>
      </c>
      <c r="I857">
        <v>1</v>
      </c>
      <c r="J857">
        <v>1</v>
      </c>
    </row>
    <row r="858" spans="1:10" x14ac:dyDescent="0.35">
      <c r="A858" s="12" t="s">
        <v>1135</v>
      </c>
      <c r="B858" t="s">
        <v>1133</v>
      </c>
      <c r="C858" s="98">
        <v>6.7</v>
      </c>
      <c r="D858" s="99">
        <v>1.0205</v>
      </c>
      <c r="E858" s="99">
        <v>1.6785000000000001</v>
      </c>
      <c r="F858" t="s">
        <v>255</v>
      </c>
      <c r="G858">
        <v>1</v>
      </c>
      <c r="H858">
        <v>1</v>
      </c>
      <c r="I858">
        <v>1</v>
      </c>
      <c r="J858">
        <v>1</v>
      </c>
    </row>
    <row r="859" spans="1:10" x14ac:dyDescent="0.35">
      <c r="A859" s="12" t="s">
        <v>1136</v>
      </c>
      <c r="B859" t="s">
        <v>1133</v>
      </c>
      <c r="C859" s="98">
        <v>11.91</v>
      </c>
      <c r="D859" s="99">
        <v>1.8139000000000001</v>
      </c>
      <c r="E859" s="99">
        <v>2.9834000000000001</v>
      </c>
      <c r="F859" t="s">
        <v>255</v>
      </c>
      <c r="G859">
        <v>1</v>
      </c>
      <c r="H859">
        <v>1</v>
      </c>
      <c r="I859">
        <v>1</v>
      </c>
      <c r="J859">
        <v>1</v>
      </c>
    </row>
    <row r="860" spans="1:10" x14ac:dyDescent="0.35">
      <c r="A860" s="12" t="s">
        <v>1137</v>
      </c>
      <c r="B860" t="s">
        <v>1138</v>
      </c>
      <c r="C860" s="98">
        <v>2.64</v>
      </c>
      <c r="D860" s="99">
        <v>0.43959999999999999</v>
      </c>
      <c r="E860" s="99">
        <v>0.72299999999999998</v>
      </c>
      <c r="F860" t="s">
        <v>255</v>
      </c>
      <c r="G860">
        <v>1</v>
      </c>
      <c r="H860">
        <v>1</v>
      </c>
      <c r="I860">
        <v>1</v>
      </c>
      <c r="J860">
        <v>1</v>
      </c>
    </row>
    <row r="861" spans="1:10" x14ac:dyDescent="0.35">
      <c r="A861" s="12" t="s">
        <v>1139</v>
      </c>
      <c r="B861" t="s">
        <v>1138</v>
      </c>
      <c r="C861" s="98">
        <v>3.54</v>
      </c>
      <c r="D861" s="99">
        <v>0.58989999999999998</v>
      </c>
      <c r="E861" s="99">
        <v>0.97019999999999995</v>
      </c>
      <c r="F861" t="s">
        <v>255</v>
      </c>
      <c r="G861">
        <v>1</v>
      </c>
      <c r="H861">
        <v>1</v>
      </c>
      <c r="I861">
        <v>1</v>
      </c>
      <c r="J861">
        <v>1</v>
      </c>
    </row>
    <row r="862" spans="1:10" x14ac:dyDescent="0.35">
      <c r="A862" s="12" t="s">
        <v>1140</v>
      </c>
      <c r="B862" t="s">
        <v>1138</v>
      </c>
      <c r="C862" s="98">
        <v>5.67</v>
      </c>
      <c r="D862" s="99">
        <v>0.86609999999999998</v>
      </c>
      <c r="E862" s="99">
        <v>1.4245000000000001</v>
      </c>
      <c r="F862" t="s">
        <v>255</v>
      </c>
      <c r="G862">
        <v>1</v>
      </c>
      <c r="H862">
        <v>1</v>
      </c>
      <c r="I862">
        <v>1</v>
      </c>
      <c r="J862">
        <v>1</v>
      </c>
    </row>
    <row r="863" spans="1:10" x14ac:dyDescent="0.35">
      <c r="A863" s="12" t="s">
        <v>1141</v>
      </c>
      <c r="B863" t="s">
        <v>1138</v>
      </c>
      <c r="C863" s="98">
        <v>11.19</v>
      </c>
      <c r="D863" s="99">
        <v>1.7679</v>
      </c>
      <c r="E863" s="99">
        <v>2.9077000000000002</v>
      </c>
      <c r="F863" t="s">
        <v>255</v>
      </c>
      <c r="G863">
        <v>1</v>
      </c>
      <c r="H863">
        <v>1</v>
      </c>
      <c r="I863">
        <v>1</v>
      </c>
      <c r="J863">
        <v>1</v>
      </c>
    </row>
    <row r="864" spans="1:10" x14ac:dyDescent="0.35">
      <c r="A864" s="12" t="s">
        <v>1142</v>
      </c>
      <c r="B864" t="s">
        <v>2732</v>
      </c>
      <c r="C864" s="98">
        <v>2.44</v>
      </c>
      <c r="D864" s="99">
        <v>1.3149</v>
      </c>
      <c r="E864" s="99">
        <v>2.1627000000000001</v>
      </c>
      <c r="F864" t="s">
        <v>255</v>
      </c>
      <c r="G864">
        <v>1</v>
      </c>
      <c r="H864">
        <v>1</v>
      </c>
      <c r="I864">
        <v>1</v>
      </c>
      <c r="J864">
        <v>1</v>
      </c>
    </row>
    <row r="865" spans="1:10" x14ac:dyDescent="0.35">
      <c r="A865" s="12" t="s">
        <v>1143</v>
      </c>
      <c r="B865" t="s">
        <v>2732</v>
      </c>
      <c r="C865" s="98">
        <v>3.65</v>
      </c>
      <c r="D865" s="99">
        <v>1.5387</v>
      </c>
      <c r="E865" s="99">
        <v>2.5308000000000002</v>
      </c>
      <c r="F865" t="s">
        <v>255</v>
      </c>
      <c r="G865">
        <v>1</v>
      </c>
      <c r="H865">
        <v>1</v>
      </c>
      <c r="I865">
        <v>1</v>
      </c>
      <c r="J865">
        <v>1</v>
      </c>
    </row>
    <row r="866" spans="1:10" x14ac:dyDescent="0.35">
      <c r="A866" s="12" t="s">
        <v>1144</v>
      </c>
      <c r="B866" t="s">
        <v>2732</v>
      </c>
      <c r="C866" s="98">
        <v>7.42</v>
      </c>
      <c r="D866" s="99">
        <v>2.3452000000000002</v>
      </c>
      <c r="E866" s="99">
        <v>3.8572000000000002</v>
      </c>
      <c r="F866" t="s">
        <v>255</v>
      </c>
      <c r="G866">
        <v>1</v>
      </c>
      <c r="H866">
        <v>1</v>
      </c>
      <c r="I866">
        <v>1</v>
      </c>
      <c r="J866">
        <v>1</v>
      </c>
    </row>
    <row r="867" spans="1:10" x14ac:dyDescent="0.35">
      <c r="A867" s="12" t="s">
        <v>1145</v>
      </c>
      <c r="B867" t="s">
        <v>2732</v>
      </c>
      <c r="C867" s="98">
        <v>15.42</v>
      </c>
      <c r="D867" s="99">
        <v>4.8247</v>
      </c>
      <c r="E867" s="99">
        <v>7.9353999999999996</v>
      </c>
      <c r="F867" t="s">
        <v>255</v>
      </c>
      <c r="G867">
        <v>1</v>
      </c>
      <c r="H867">
        <v>1</v>
      </c>
      <c r="I867">
        <v>1</v>
      </c>
      <c r="J867">
        <v>1</v>
      </c>
    </row>
    <row r="868" spans="1:10" x14ac:dyDescent="0.35">
      <c r="A868" s="12" t="s">
        <v>1146</v>
      </c>
      <c r="B868" t="s">
        <v>2733</v>
      </c>
      <c r="C868" s="98">
        <v>3.24</v>
      </c>
      <c r="D868" s="99">
        <v>1.3222</v>
      </c>
      <c r="E868" s="99">
        <v>2.1747000000000001</v>
      </c>
      <c r="F868" t="s">
        <v>255</v>
      </c>
      <c r="G868">
        <v>1</v>
      </c>
      <c r="H868">
        <v>1</v>
      </c>
      <c r="I868">
        <v>1</v>
      </c>
      <c r="J868">
        <v>1</v>
      </c>
    </row>
    <row r="869" spans="1:10" x14ac:dyDescent="0.35">
      <c r="A869" s="12" t="s">
        <v>1147</v>
      </c>
      <c r="B869" t="s">
        <v>2733</v>
      </c>
      <c r="C869" s="98">
        <v>4.47</v>
      </c>
      <c r="D869" s="99">
        <v>1.6056999999999999</v>
      </c>
      <c r="E869" s="99">
        <v>2.641</v>
      </c>
      <c r="F869" t="s">
        <v>255</v>
      </c>
      <c r="G869">
        <v>1</v>
      </c>
      <c r="H869">
        <v>1</v>
      </c>
      <c r="I869">
        <v>1</v>
      </c>
      <c r="J869">
        <v>1</v>
      </c>
    </row>
    <row r="870" spans="1:10" x14ac:dyDescent="0.35">
      <c r="A870" s="12" t="s">
        <v>1148</v>
      </c>
      <c r="B870" t="s">
        <v>2733</v>
      </c>
      <c r="C870" s="98">
        <v>7.75</v>
      </c>
      <c r="D870" s="99">
        <v>2.3647999999999998</v>
      </c>
      <c r="E870" s="99">
        <v>3.8895</v>
      </c>
      <c r="F870" t="s">
        <v>255</v>
      </c>
      <c r="G870">
        <v>1</v>
      </c>
      <c r="H870">
        <v>1</v>
      </c>
      <c r="I870">
        <v>1</v>
      </c>
      <c r="J870">
        <v>1</v>
      </c>
    </row>
    <row r="871" spans="1:10" x14ac:dyDescent="0.35">
      <c r="A871" s="12" t="s">
        <v>1149</v>
      </c>
      <c r="B871" t="s">
        <v>2733</v>
      </c>
      <c r="C871" s="98">
        <v>15.6</v>
      </c>
      <c r="D871" s="99">
        <v>4.3554000000000004</v>
      </c>
      <c r="E871" s="99">
        <v>7.1635</v>
      </c>
      <c r="F871" t="s">
        <v>255</v>
      </c>
      <c r="G871">
        <v>1</v>
      </c>
      <c r="H871">
        <v>1</v>
      </c>
      <c r="I871">
        <v>1</v>
      </c>
      <c r="J871">
        <v>1</v>
      </c>
    </row>
    <row r="872" spans="1:10" x14ac:dyDescent="0.35">
      <c r="A872" s="12" t="s">
        <v>1150</v>
      </c>
      <c r="B872" t="s">
        <v>2734</v>
      </c>
      <c r="C872" s="98">
        <v>2.1800000000000002</v>
      </c>
      <c r="D872" s="99">
        <v>1.2123999999999999</v>
      </c>
      <c r="E872" s="99">
        <v>1.9941</v>
      </c>
      <c r="F872" t="s">
        <v>255</v>
      </c>
      <c r="G872">
        <v>1</v>
      </c>
      <c r="H872">
        <v>1</v>
      </c>
      <c r="I872">
        <v>1</v>
      </c>
      <c r="J872">
        <v>1</v>
      </c>
    </row>
    <row r="873" spans="1:10" x14ac:dyDescent="0.35">
      <c r="A873" s="12" t="s">
        <v>1151</v>
      </c>
      <c r="B873" t="s">
        <v>2734</v>
      </c>
      <c r="C873" s="98">
        <v>3.17</v>
      </c>
      <c r="D873" s="99">
        <v>1.4343999999999999</v>
      </c>
      <c r="E873" s="99">
        <v>2.3592</v>
      </c>
      <c r="F873" t="s">
        <v>255</v>
      </c>
      <c r="G873">
        <v>1</v>
      </c>
      <c r="H873">
        <v>1</v>
      </c>
      <c r="I873">
        <v>1</v>
      </c>
      <c r="J873">
        <v>1</v>
      </c>
    </row>
    <row r="874" spans="1:10" x14ac:dyDescent="0.35">
      <c r="A874" s="12" t="s">
        <v>1152</v>
      </c>
      <c r="B874" t="s">
        <v>2734</v>
      </c>
      <c r="C874" s="98">
        <v>7.71</v>
      </c>
      <c r="D874" s="99">
        <v>2.2574000000000001</v>
      </c>
      <c r="E874" s="99">
        <v>3.7128000000000001</v>
      </c>
      <c r="F874" t="s">
        <v>255</v>
      </c>
      <c r="G874">
        <v>1</v>
      </c>
      <c r="H874">
        <v>1</v>
      </c>
      <c r="I874">
        <v>1</v>
      </c>
      <c r="J874">
        <v>1</v>
      </c>
    </row>
    <row r="875" spans="1:10" x14ac:dyDescent="0.35">
      <c r="A875" s="12" t="s">
        <v>1153</v>
      </c>
      <c r="B875" t="s">
        <v>2734</v>
      </c>
      <c r="C875" s="98">
        <v>13.45</v>
      </c>
      <c r="D875" s="99">
        <v>3.8675000000000002</v>
      </c>
      <c r="E875" s="99">
        <v>6.3609999999999998</v>
      </c>
      <c r="F875" t="s">
        <v>255</v>
      </c>
      <c r="G875">
        <v>1</v>
      </c>
      <c r="H875">
        <v>1</v>
      </c>
      <c r="I875">
        <v>1</v>
      </c>
      <c r="J875">
        <v>1</v>
      </c>
    </row>
    <row r="876" spans="1:10" x14ac:dyDescent="0.35">
      <c r="A876" s="12" t="s">
        <v>1154</v>
      </c>
      <c r="B876" t="s">
        <v>2735</v>
      </c>
      <c r="C876" s="98">
        <v>1.96</v>
      </c>
      <c r="D876" s="99">
        <v>0.93679999999999997</v>
      </c>
      <c r="E876" s="99">
        <v>1.5407999999999999</v>
      </c>
      <c r="F876" t="s">
        <v>255</v>
      </c>
      <c r="G876">
        <v>1</v>
      </c>
      <c r="H876">
        <v>1</v>
      </c>
      <c r="I876">
        <v>1</v>
      </c>
      <c r="J876">
        <v>1</v>
      </c>
    </row>
    <row r="877" spans="1:10" x14ac:dyDescent="0.35">
      <c r="A877" s="12" t="s">
        <v>1155</v>
      </c>
      <c r="B877" t="s">
        <v>2735</v>
      </c>
      <c r="C877" s="98">
        <v>2.69</v>
      </c>
      <c r="D877" s="99">
        <v>1.1276999999999999</v>
      </c>
      <c r="E877" s="99">
        <v>1.8548</v>
      </c>
      <c r="F877" t="s">
        <v>255</v>
      </c>
      <c r="G877">
        <v>1</v>
      </c>
      <c r="H877">
        <v>1</v>
      </c>
      <c r="I877">
        <v>1</v>
      </c>
      <c r="J877">
        <v>1</v>
      </c>
    </row>
    <row r="878" spans="1:10" x14ac:dyDescent="0.35">
      <c r="A878" s="12" t="s">
        <v>1156</v>
      </c>
      <c r="B878" t="s">
        <v>2735</v>
      </c>
      <c r="C878" s="98">
        <v>5.85</v>
      </c>
      <c r="D878" s="99">
        <v>1.7916000000000001</v>
      </c>
      <c r="E878" s="99">
        <v>2.9466999999999999</v>
      </c>
      <c r="F878" t="s">
        <v>255</v>
      </c>
      <c r="G878">
        <v>1</v>
      </c>
      <c r="H878">
        <v>1</v>
      </c>
      <c r="I878">
        <v>1</v>
      </c>
      <c r="J878">
        <v>1</v>
      </c>
    </row>
    <row r="879" spans="1:10" x14ac:dyDescent="0.35">
      <c r="A879" s="12" t="s">
        <v>1157</v>
      </c>
      <c r="B879" t="s">
        <v>2735</v>
      </c>
      <c r="C879" s="98">
        <v>10.52</v>
      </c>
      <c r="D879" s="99">
        <v>2.9076</v>
      </c>
      <c r="E879" s="99">
        <v>4.7821999999999996</v>
      </c>
      <c r="F879" t="s">
        <v>255</v>
      </c>
      <c r="G879">
        <v>1</v>
      </c>
      <c r="H879">
        <v>1</v>
      </c>
      <c r="I879">
        <v>1</v>
      </c>
      <c r="J879">
        <v>1</v>
      </c>
    </row>
    <row r="880" spans="1:10" x14ac:dyDescent="0.35">
      <c r="A880" s="12" t="s">
        <v>1158</v>
      </c>
      <c r="B880" t="s">
        <v>1159</v>
      </c>
      <c r="C880" s="98">
        <v>1.57</v>
      </c>
      <c r="D880" s="99">
        <v>0.77580000000000005</v>
      </c>
      <c r="E880" s="99">
        <v>1.276</v>
      </c>
      <c r="F880" t="s">
        <v>255</v>
      </c>
      <c r="G880">
        <v>1</v>
      </c>
      <c r="H880">
        <v>1</v>
      </c>
      <c r="I880">
        <v>1</v>
      </c>
      <c r="J880">
        <v>1</v>
      </c>
    </row>
    <row r="881" spans="1:10" x14ac:dyDescent="0.35">
      <c r="A881" s="12" t="s">
        <v>1160</v>
      </c>
      <c r="B881" t="s">
        <v>1159</v>
      </c>
      <c r="C881" s="98">
        <v>2.0499999999999998</v>
      </c>
      <c r="D881" s="99">
        <v>1.1508</v>
      </c>
      <c r="E881" s="99">
        <v>1.8928</v>
      </c>
      <c r="F881" t="s">
        <v>255</v>
      </c>
      <c r="G881">
        <v>1</v>
      </c>
      <c r="H881">
        <v>1</v>
      </c>
      <c r="I881">
        <v>1</v>
      </c>
      <c r="J881">
        <v>1</v>
      </c>
    </row>
    <row r="882" spans="1:10" x14ac:dyDescent="0.35">
      <c r="A882" s="12" t="s">
        <v>1161</v>
      </c>
      <c r="B882" t="s">
        <v>1159</v>
      </c>
      <c r="C882" s="98">
        <v>7.32</v>
      </c>
      <c r="D882" s="99">
        <v>2.2212999999999998</v>
      </c>
      <c r="E882" s="99">
        <v>3.6535000000000002</v>
      </c>
      <c r="F882" t="s">
        <v>255</v>
      </c>
      <c r="G882">
        <v>1</v>
      </c>
      <c r="H882">
        <v>1</v>
      </c>
      <c r="I882">
        <v>1</v>
      </c>
      <c r="J882">
        <v>1</v>
      </c>
    </row>
    <row r="883" spans="1:10" x14ac:dyDescent="0.35">
      <c r="A883" s="12" t="s">
        <v>1162</v>
      </c>
      <c r="B883" t="s">
        <v>1159</v>
      </c>
      <c r="C883" s="98">
        <v>14.5</v>
      </c>
      <c r="D883" s="99">
        <v>3.7126000000000001</v>
      </c>
      <c r="E883" s="99">
        <v>6.1063000000000001</v>
      </c>
      <c r="F883" t="s">
        <v>255</v>
      </c>
      <c r="G883">
        <v>1</v>
      </c>
      <c r="H883">
        <v>1</v>
      </c>
      <c r="I883">
        <v>1</v>
      </c>
      <c r="J883">
        <v>1</v>
      </c>
    </row>
    <row r="884" spans="1:10" x14ac:dyDescent="0.35">
      <c r="A884" s="12" t="s">
        <v>1163</v>
      </c>
      <c r="B884" t="s">
        <v>2736</v>
      </c>
      <c r="C884" s="98">
        <v>2.0699999999999998</v>
      </c>
      <c r="D884" s="99">
        <v>0.6552</v>
      </c>
      <c r="E884" s="99">
        <v>1.0775999999999999</v>
      </c>
      <c r="F884" t="s">
        <v>255</v>
      </c>
      <c r="G884">
        <v>1</v>
      </c>
      <c r="H884">
        <v>1</v>
      </c>
      <c r="I884">
        <v>1</v>
      </c>
      <c r="J884">
        <v>1</v>
      </c>
    </row>
    <row r="885" spans="1:10" x14ac:dyDescent="0.35">
      <c r="A885" s="12" t="s">
        <v>1164</v>
      </c>
      <c r="B885" t="s">
        <v>2736</v>
      </c>
      <c r="C885" s="98">
        <v>3.09</v>
      </c>
      <c r="D885" s="99">
        <v>0.83169999999999999</v>
      </c>
      <c r="E885" s="99">
        <v>1.3678999999999999</v>
      </c>
      <c r="F885" t="s">
        <v>255</v>
      </c>
      <c r="G885">
        <v>1</v>
      </c>
      <c r="H885">
        <v>1</v>
      </c>
      <c r="I885">
        <v>1</v>
      </c>
      <c r="J885">
        <v>1</v>
      </c>
    </row>
    <row r="886" spans="1:10" x14ac:dyDescent="0.35">
      <c r="A886" s="12" t="s">
        <v>1165</v>
      </c>
      <c r="B886" t="s">
        <v>2736</v>
      </c>
      <c r="C886" s="98">
        <v>6.54</v>
      </c>
      <c r="D886" s="99">
        <v>1.3958999999999999</v>
      </c>
      <c r="E886" s="99">
        <v>2.2959000000000001</v>
      </c>
      <c r="F886" t="s">
        <v>255</v>
      </c>
      <c r="G886">
        <v>1</v>
      </c>
      <c r="H886">
        <v>1</v>
      </c>
      <c r="I886">
        <v>1</v>
      </c>
      <c r="J886">
        <v>1</v>
      </c>
    </row>
    <row r="887" spans="1:10" x14ac:dyDescent="0.35">
      <c r="A887" s="12" t="s">
        <v>1166</v>
      </c>
      <c r="B887" t="s">
        <v>2736</v>
      </c>
      <c r="C887" s="98">
        <v>11.61</v>
      </c>
      <c r="D887" s="99">
        <v>2.4554</v>
      </c>
      <c r="E887" s="99">
        <v>4.0385</v>
      </c>
      <c r="F887" t="s">
        <v>255</v>
      </c>
      <c r="G887">
        <v>1</v>
      </c>
      <c r="H887">
        <v>1</v>
      </c>
      <c r="I887">
        <v>1</v>
      </c>
      <c r="J887">
        <v>1</v>
      </c>
    </row>
    <row r="888" spans="1:10" x14ac:dyDescent="0.35">
      <c r="A888" s="12" t="s">
        <v>1167</v>
      </c>
      <c r="B888" t="s">
        <v>2737</v>
      </c>
      <c r="C888" s="98">
        <v>2.1800000000000002</v>
      </c>
      <c r="D888" s="99">
        <v>0.79569999999999996</v>
      </c>
      <c r="E888" s="99">
        <v>1.3087</v>
      </c>
      <c r="F888" t="s">
        <v>255</v>
      </c>
      <c r="G888">
        <v>1</v>
      </c>
      <c r="H888">
        <v>1</v>
      </c>
      <c r="I888">
        <v>1</v>
      </c>
      <c r="J888">
        <v>1</v>
      </c>
    </row>
    <row r="889" spans="1:10" x14ac:dyDescent="0.35">
      <c r="A889" s="12" t="s">
        <v>1168</v>
      </c>
      <c r="B889" t="s">
        <v>2737</v>
      </c>
      <c r="C889" s="98">
        <v>4.03</v>
      </c>
      <c r="D889" s="99">
        <v>1.1549</v>
      </c>
      <c r="E889" s="99">
        <v>1.8995</v>
      </c>
      <c r="F889" t="s">
        <v>255</v>
      </c>
      <c r="G889">
        <v>1</v>
      </c>
      <c r="H889">
        <v>1</v>
      </c>
      <c r="I889">
        <v>1</v>
      </c>
      <c r="J889">
        <v>1</v>
      </c>
    </row>
    <row r="890" spans="1:10" x14ac:dyDescent="0.35">
      <c r="A890" s="12" t="s">
        <v>1169</v>
      </c>
      <c r="B890" t="s">
        <v>2737</v>
      </c>
      <c r="C890" s="98">
        <v>8.5299999999999994</v>
      </c>
      <c r="D890" s="99">
        <v>1.9422999999999999</v>
      </c>
      <c r="E890" s="99">
        <v>3.1945999999999999</v>
      </c>
      <c r="F890" t="s">
        <v>255</v>
      </c>
      <c r="G890">
        <v>1</v>
      </c>
      <c r="H890">
        <v>1</v>
      </c>
      <c r="I890">
        <v>1</v>
      </c>
      <c r="J890">
        <v>1</v>
      </c>
    </row>
    <row r="891" spans="1:10" x14ac:dyDescent="0.35">
      <c r="A891" s="12" t="s">
        <v>1170</v>
      </c>
      <c r="B891" t="s">
        <v>2737</v>
      </c>
      <c r="C891" s="98">
        <v>16.079999999999998</v>
      </c>
      <c r="D891" s="99">
        <v>3.5621999999999998</v>
      </c>
      <c r="E891" s="99">
        <v>5.8589000000000002</v>
      </c>
      <c r="F891" t="s">
        <v>255</v>
      </c>
      <c r="G891">
        <v>1</v>
      </c>
      <c r="H891">
        <v>1</v>
      </c>
      <c r="I891">
        <v>1</v>
      </c>
      <c r="J891">
        <v>1</v>
      </c>
    </row>
    <row r="892" spans="1:10" x14ac:dyDescent="0.35">
      <c r="A892" s="12" t="s">
        <v>1171</v>
      </c>
      <c r="B892" t="s">
        <v>2738</v>
      </c>
      <c r="C892" s="98">
        <v>2.06</v>
      </c>
      <c r="D892" s="99">
        <v>0.88590000000000002</v>
      </c>
      <c r="E892" s="99">
        <v>1.4571000000000001</v>
      </c>
      <c r="F892" t="s">
        <v>255</v>
      </c>
      <c r="G892">
        <v>1</v>
      </c>
      <c r="H892">
        <v>1</v>
      </c>
      <c r="I892">
        <v>1</v>
      </c>
      <c r="J892">
        <v>1</v>
      </c>
    </row>
    <row r="893" spans="1:10" x14ac:dyDescent="0.35">
      <c r="A893" s="12" t="s">
        <v>1172</v>
      </c>
      <c r="B893" t="s">
        <v>2738</v>
      </c>
      <c r="C893" s="98">
        <v>2.83</v>
      </c>
      <c r="D893" s="99">
        <v>1.1257999999999999</v>
      </c>
      <c r="E893" s="99">
        <v>1.8515999999999999</v>
      </c>
      <c r="F893" t="s">
        <v>255</v>
      </c>
      <c r="G893">
        <v>1</v>
      </c>
      <c r="H893">
        <v>1</v>
      </c>
      <c r="I893">
        <v>1</v>
      </c>
      <c r="J893">
        <v>1</v>
      </c>
    </row>
    <row r="894" spans="1:10" x14ac:dyDescent="0.35">
      <c r="A894" s="12" t="s">
        <v>1173</v>
      </c>
      <c r="B894" t="s">
        <v>2738</v>
      </c>
      <c r="C894" s="98">
        <v>5.63</v>
      </c>
      <c r="D894" s="99">
        <v>1.8198000000000001</v>
      </c>
      <c r="E894" s="99">
        <v>2.9931000000000001</v>
      </c>
      <c r="F894" t="s">
        <v>255</v>
      </c>
      <c r="G894">
        <v>1</v>
      </c>
      <c r="H894">
        <v>1</v>
      </c>
      <c r="I894">
        <v>1</v>
      </c>
      <c r="J894">
        <v>1</v>
      </c>
    </row>
    <row r="895" spans="1:10" x14ac:dyDescent="0.35">
      <c r="A895" s="12" t="s">
        <v>1174</v>
      </c>
      <c r="B895" t="s">
        <v>2738</v>
      </c>
      <c r="C895" s="98">
        <v>12.21</v>
      </c>
      <c r="D895" s="99">
        <v>3.4809999999999999</v>
      </c>
      <c r="E895" s="99">
        <v>5.7252999999999998</v>
      </c>
      <c r="F895" t="s">
        <v>255</v>
      </c>
      <c r="G895">
        <v>1</v>
      </c>
      <c r="H895">
        <v>1</v>
      </c>
      <c r="I895">
        <v>1</v>
      </c>
      <c r="J895">
        <v>1</v>
      </c>
    </row>
    <row r="896" spans="1:10" x14ac:dyDescent="0.35">
      <c r="A896" s="12" t="s">
        <v>1175</v>
      </c>
      <c r="B896" t="s">
        <v>1176</v>
      </c>
      <c r="C896" s="98">
        <v>2.8</v>
      </c>
      <c r="D896" s="99">
        <v>0.52159999999999995</v>
      </c>
      <c r="E896" s="99">
        <v>0.8579</v>
      </c>
      <c r="F896" t="s">
        <v>255</v>
      </c>
      <c r="G896">
        <v>1</v>
      </c>
      <c r="H896">
        <v>1</v>
      </c>
      <c r="I896">
        <v>1</v>
      </c>
      <c r="J896">
        <v>1</v>
      </c>
    </row>
    <row r="897" spans="1:10" x14ac:dyDescent="0.35">
      <c r="A897" s="12" t="s">
        <v>1177</v>
      </c>
      <c r="B897" t="s">
        <v>1176</v>
      </c>
      <c r="C897" s="98">
        <v>3.82</v>
      </c>
      <c r="D897" s="99">
        <v>0.70230000000000004</v>
      </c>
      <c r="E897" s="99">
        <v>1.1551</v>
      </c>
      <c r="F897" t="s">
        <v>255</v>
      </c>
      <c r="G897">
        <v>1</v>
      </c>
      <c r="H897">
        <v>1</v>
      </c>
      <c r="I897">
        <v>1</v>
      </c>
      <c r="J897">
        <v>1</v>
      </c>
    </row>
    <row r="898" spans="1:10" x14ac:dyDescent="0.35">
      <c r="A898" s="12" t="s">
        <v>1178</v>
      </c>
      <c r="B898" t="s">
        <v>1176</v>
      </c>
      <c r="C898" s="98">
        <v>6.1</v>
      </c>
      <c r="D898" s="99">
        <v>1.0210999999999999</v>
      </c>
      <c r="E898" s="99">
        <v>1.6794</v>
      </c>
      <c r="F898" t="s">
        <v>255</v>
      </c>
      <c r="G898">
        <v>1</v>
      </c>
      <c r="H898">
        <v>1</v>
      </c>
      <c r="I898">
        <v>1</v>
      </c>
      <c r="J898">
        <v>1</v>
      </c>
    </row>
    <row r="899" spans="1:10" x14ac:dyDescent="0.35">
      <c r="A899" s="12" t="s">
        <v>1179</v>
      </c>
      <c r="B899" t="s">
        <v>1176</v>
      </c>
      <c r="C899" s="98">
        <v>10.36</v>
      </c>
      <c r="D899" s="99">
        <v>1.6397999999999999</v>
      </c>
      <c r="E899" s="99">
        <v>2.6970000000000001</v>
      </c>
      <c r="F899" t="s">
        <v>255</v>
      </c>
      <c r="G899">
        <v>1</v>
      </c>
      <c r="H899">
        <v>1</v>
      </c>
      <c r="I899">
        <v>1</v>
      </c>
      <c r="J899">
        <v>1</v>
      </c>
    </row>
    <row r="900" spans="1:10" x14ac:dyDescent="0.35">
      <c r="A900" s="12" t="s">
        <v>1180</v>
      </c>
      <c r="B900" t="s">
        <v>1181</v>
      </c>
      <c r="C900" s="98">
        <v>2.63</v>
      </c>
      <c r="D900" s="99">
        <v>0.47660000000000002</v>
      </c>
      <c r="E900" s="99">
        <v>0.78390000000000004</v>
      </c>
      <c r="F900" t="s">
        <v>255</v>
      </c>
      <c r="G900">
        <v>1</v>
      </c>
      <c r="H900">
        <v>1</v>
      </c>
      <c r="I900">
        <v>1</v>
      </c>
      <c r="J900">
        <v>1</v>
      </c>
    </row>
    <row r="901" spans="1:10" x14ac:dyDescent="0.35">
      <c r="A901" s="12" t="s">
        <v>1182</v>
      </c>
      <c r="B901" t="s">
        <v>1181</v>
      </c>
      <c r="C901" s="98">
        <v>3.64</v>
      </c>
      <c r="D901" s="99">
        <v>0.62219999999999998</v>
      </c>
      <c r="E901" s="99">
        <v>1.0234000000000001</v>
      </c>
      <c r="F901" t="s">
        <v>255</v>
      </c>
      <c r="G901">
        <v>1</v>
      </c>
      <c r="H901">
        <v>1</v>
      </c>
      <c r="I901">
        <v>1</v>
      </c>
      <c r="J901">
        <v>1</v>
      </c>
    </row>
    <row r="902" spans="1:10" x14ac:dyDescent="0.35">
      <c r="A902" s="12" t="s">
        <v>1183</v>
      </c>
      <c r="B902" t="s">
        <v>1181</v>
      </c>
      <c r="C902" s="98">
        <v>6.07</v>
      </c>
      <c r="D902" s="99">
        <v>0.9607</v>
      </c>
      <c r="E902" s="99">
        <v>1.5801000000000001</v>
      </c>
      <c r="F902" t="s">
        <v>255</v>
      </c>
      <c r="G902">
        <v>1</v>
      </c>
      <c r="H902">
        <v>1</v>
      </c>
      <c r="I902">
        <v>1</v>
      </c>
      <c r="J902">
        <v>1</v>
      </c>
    </row>
    <row r="903" spans="1:10" x14ac:dyDescent="0.35">
      <c r="A903" s="12" t="s">
        <v>1184</v>
      </c>
      <c r="B903" t="s">
        <v>1181</v>
      </c>
      <c r="C903" s="98">
        <v>9.94</v>
      </c>
      <c r="D903" s="99">
        <v>1.5723</v>
      </c>
      <c r="E903" s="99">
        <v>2.5859999999999999</v>
      </c>
      <c r="F903" t="s">
        <v>255</v>
      </c>
      <c r="G903">
        <v>1</v>
      </c>
      <c r="H903">
        <v>1</v>
      </c>
      <c r="I903">
        <v>1</v>
      </c>
      <c r="J903">
        <v>1</v>
      </c>
    </row>
    <row r="904" spans="1:10" x14ac:dyDescent="0.35">
      <c r="A904" s="12" t="s">
        <v>1185</v>
      </c>
      <c r="B904" t="s">
        <v>2739</v>
      </c>
      <c r="C904" s="98">
        <v>1.76</v>
      </c>
      <c r="D904" s="99">
        <v>0.39739999999999998</v>
      </c>
      <c r="E904" s="99">
        <v>0.65359999999999996</v>
      </c>
      <c r="F904" t="s">
        <v>255</v>
      </c>
      <c r="G904">
        <v>1</v>
      </c>
      <c r="H904">
        <v>1</v>
      </c>
      <c r="I904">
        <v>1</v>
      </c>
      <c r="J904">
        <v>1</v>
      </c>
    </row>
    <row r="905" spans="1:10" x14ac:dyDescent="0.35">
      <c r="A905" s="12" t="s">
        <v>1186</v>
      </c>
      <c r="B905" t="s">
        <v>2739</v>
      </c>
      <c r="C905" s="98">
        <v>2.33</v>
      </c>
      <c r="D905" s="99">
        <v>0.49819999999999998</v>
      </c>
      <c r="E905" s="99">
        <v>0.81940000000000002</v>
      </c>
      <c r="F905" t="s">
        <v>255</v>
      </c>
      <c r="G905">
        <v>1</v>
      </c>
      <c r="H905">
        <v>1</v>
      </c>
      <c r="I905">
        <v>1</v>
      </c>
      <c r="J905">
        <v>1</v>
      </c>
    </row>
    <row r="906" spans="1:10" x14ac:dyDescent="0.35">
      <c r="A906" s="12" t="s">
        <v>1187</v>
      </c>
      <c r="B906" t="s">
        <v>2739</v>
      </c>
      <c r="C906" s="98">
        <v>4.0199999999999996</v>
      </c>
      <c r="D906" s="99">
        <v>0.78349999999999997</v>
      </c>
      <c r="E906" s="99">
        <v>1.2887</v>
      </c>
      <c r="F906" t="s">
        <v>255</v>
      </c>
      <c r="G906">
        <v>1</v>
      </c>
      <c r="H906">
        <v>1</v>
      </c>
      <c r="I906">
        <v>1</v>
      </c>
      <c r="J906">
        <v>1</v>
      </c>
    </row>
    <row r="907" spans="1:10" x14ac:dyDescent="0.35">
      <c r="A907" s="12" t="s">
        <v>1188</v>
      </c>
      <c r="B907" t="s">
        <v>2739</v>
      </c>
      <c r="C907" s="98">
        <v>7.71</v>
      </c>
      <c r="D907" s="99">
        <v>1.2959000000000001</v>
      </c>
      <c r="E907" s="99">
        <v>2.1314000000000002</v>
      </c>
      <c r="F907" t="s">
        <v>255</v>
      </c>
      <c r="G907">
        <v>1</v>
      </c>
      <c r="H907">
        <v>1</v>
      </c>
      <c r="I907">
        <v>1</v>
      </c>
      <c r="J907">
        <v>1</v>
      </c>
    </row>
    <row r="908" spans="1:10" x14ac:dyDescent="0.35">
      <c r="A908" s="12" t="s">
        <v>2740</v>
      </c>
      <c r="B908" t="s">
        <v>2741</v>
      </c>
      <c r="C908" s="98">
        <v>2.7</v>
      </c>
      <c r="D908" s="99">
        <v>0.59199999999999997</v>
      </c>
      <c r="E908" s="99">
        <v>0.97370000000000001</v>
      </c>
      <c r="F908" t="s">
        <v>1190</v>
      </c>
      <c r="G908">
        <v>1</v>
      </c>
      <c r="H908">
        <v>1</v>
      </c>
      <c r="I908">
        <v>1</v>
      </c>
      <c r="J908">
        <v>1.35</v>
      </c>
    </row>
    <row r="909" spans="1:10" x14ac:dyDescent="0.35">
      <c r="A909" s="12" t="s">
        <v>2742</v>
      </c>
      <c r="B909" t="s">
        <v>2741</v>
      </c>
      <c r="C909" s="98">
        <v>3.46</v>
      </c>
      <c r="D909" s="99">
        <v>0.68379999999999996</v>
      </c>
      <c r="E909" s="99">
        <v>1.1247</v>
      </c>
      <c r="F909" t="s">
        <v>1190</v>
      </c>
      <c r="G909">
        <v>1</v>
      </c>
      <c r="H909">
        <v>1</v>
      </c>
      <c r="I909">
        <v>1</v>
      </c>
      <c r="J909">
        <v>1.43</v>
      </c>
    </row>
    <row r="910" spans="1:10" x14ac:dyDescent="0.35">
      <c r="A910" s="12" t="s">
        <v>2743</v>
      </c>
      <c r="B910" t="s">
        <v>2741</v>
      </c>
      <c r="C910" s="98">
        <v>5.87</v>
      </c>
      <c r="D910" s="99">
        <v>0.96640000000000004</v>
      </c>
      <c r="E910" s="99">
        <v>1.5894999999999999</v>
      </c>
      <c r="F910" t="s">
        <v>1190</v>
      </c>
      <c r="G910">
        <v>1</v>
      </c>
      <c r="H910">
        <v>1</v>
      </c>
      <c r="I910">
        <v>1</v>
      </c>
      <c r="J910">
        <v>1.41</v>
      </c>
    </row>
    <row r="911" spans="1:10" x14ac:dyDescent="0.35">
      <c r="A911" s="12" t="s">
        <v>2744</v>
      </c>
      <c r="B911" t="s">
        <v>2741</v>
      </c>
      <c r="C911" s="98">
        <v>9.94</v>
      </c>
      <c r="D911" s="99">
        <v>1.9999</v>
      </c>
      <c r="E911" s="99">
        <v>3.2892999999999999</v>
      </c>
      <c r="F911" t="s">
        <v>1190</v>
      </c>
      <c r="G911">
        <v>1</v>
      </c>
      <c r="H911">
        <v>1</v>
      </c>
      <c r="I911">
        <v>1</v>
      </c>
      <c r="J911">
        <v>1.54</v>
      </c>
    </row>
    <row r="912" spans="1:10" x14ac:dyDescent="0.35">
      <c r="A912" s="12" t="s">
        <v>1189</v>
      </c>
      <c r="B912" t="s">
        <v>2745</v>
      </c>
      <c r="C912" s="98">
        <v>2.94</v>
      </c>
      <c r="D912" s="99">
        <v>0.58089999999999997</v>
      </c>
      <c r="E912" s="99">
        <v>0.95540000000000003</v>
      </c>
      <c r="F912" t="s">
        <v>1190</v>
      </c>
      <c r="G912">
        <v>1</v>
      </c>
      <c r="H912">
        <v>1</v>
      </c>
      <c r="I912">
        <v>1</v>
      </c>
      <c r="J912">
        <v>1.35</v>
      </c>
    </row>
    <row r="913" spans="1:10" x14ac:dyDescent="0.35">
      <c r="A913" s="12" t="s">
        <v>1191</v>
      </c>
      <c r="B913" t="s">
        <v>2745</v>
      </c>
      <c r="C913" s="98">
        <v>3.87</v>
      </c>
      <c r="D913" s="99">
        <v>0.70760000000000001</v>
      </c>
      <c r="E913" s="99">
        <v>1.1637999999999999</v>
      </c>
      <c r="F913" t="s">
        <v>1190</v>
      </c>
      <c r="G913">
        <v>1</v>
      </c>
      <c r="H913">
        <v>1</v>
      </c>
      <c r="I913">
        <v>1</v>
      </c>
      <c r="J913">
        <v>1.43</v>
      </c>
    </row>
    <row r="914" spans="1:10" x14ac:dyDescent="0.35">
      <c r="A914" s="12" t="s">
        <v>1192</v>
      </c>
      <c r="B914" t="s">
        <v>2745</v>
      </c>
      <c r="C914" s="98">
        <v>5.49</v>
      </c>
      <c r="D914" s="99">
        <v>0.89439999999999997</v>
      </c>
      <c r="E914" s="99">
        <v>1.4711000000000001</v>
      </c>
      <c r="F914" t="s">
        <v>1190</v>
      </c>
      <c r="G914">
        <v>1</v>
      </c>
      <c r="H914">
        <v>1</v>
      </c>
      <c r="I914">
        <v>1</v>
      </c>
      <c r="J914">
        <v>1.41</v>
      </c>
    </row>
    <row r="915" spans="1:10" x14ac:dyDescent="0.35">
      <c r="A915" s="12" t="s">
        <v>1193</v>
      </c>
      <c r="B915" t="s">
        <v>2745</v>
      </c>
      <c r="C915" s="98">
        <v>7.8</v>
      </c>
      <c r="D915" s="99">
        <v>1.5029999999999999</v>
      </c>
      <c r="E915" s="99">
        <v>2.472</v>
      </c>
      <c r="F915" t="s">
        <v>1190</v>
      </c>
      <c r="G915">
        <v>1</v>
      </c>
      <c r="H915">
        <v>1</v>
      </c>
      <c r="I915">
        <v>1</v>
      </c>
      <c r="J915">
        <v>1.54</v>
      </c>
    </row>
    <row r="916" spans="1:10" x14ac:dyDescent="0.35">
      <c r="A916" s="12" t="s">
        <v>1194</v>
      </c>
      <c r="B916" t="s">
        <v>2746</v>
      </c>
      <c r="C916" s="98">
        <v>2.11</v>
      </c>
      <c r="D916" s="99">
        <v>0.60309999999999997</v>
      </c>
      <c r="E916" s="99">
        <v>0.9919</v>
      </c>
      <c r="F916" t="s">
        <v>1190</v>
      </c>
      <c r="G916">
        <v>1</v>
      </c>
      <c r="H916">
        <v>1</v>
      </c>
      <c r="I916">
        <v>1</v>
      </c>
      <c r="J916">
        <v>1.35</v>
      </c>
    </row>
    <row r="917" spans="1:10" x14ac:dyDescent="0.35">
      <c r="A917" s="12" t="s">
        <v>1195</v>
      </c>
      <c r="B917" t="s">
        <v>2746</v>
      </c>
      <c r="C917" s="98">
        <v>2.44</v>
      </c>
      <c r="D917" s="99">
        <v>0.62849999999999995</v>
      </c>
      <c r="E917" s="99">
        <v>1.0337000000000001</v>
      </c>
      <c r="F917" t="s">
        <v>1190</v>
      </c>
      <c r="G917">
        <v>1</v>
      </c>
      <c r="H917">
        <v>1</v>
      </c>
      <c r="I917">
        <v>1</v>
      </c>
      <c r="J917">
        <v>1.43</v>
      </c>
    </row>
    <row r="918" spans="1:10" x14ac:dyDescent="0.35">
      <c r="A918" s="12" t="s">
        <v>1196</v>
      </c>
      <c r="B918" t="s">
        <v>2746</v>
      </c>
      <c r="C918" s="98">
        <v>4.01</v>
      </c>
      <c r="D918" s="99">
        <v>0.77370000000000005</v>
      </c>
      <c r="E918" s="99">
        <v>1.2725</v>
      </c>
      <c r="F918" t="s">
        <v>1190</v>
      </c>
      <c r="G918">
        <v>1</v>
      </c>
      <c r="H918">
        <v>1</v>
      </c>
      <c r="I918">
        <v>1</v>
      </c>
      <c r="J918">
        <v>1.41</v>
      </c>
    </row>
    <row r="919" spans="1:10" x14ac:dyDescent="0.35">
      <c r="A919" s="12" t="s">
        <v>1197</v>
      </c>
      <c r="B919" t="s">
        <v>2746</v>
      </c>
      <c r="C919" s="98">
        <v>7.85</v>
      </c>
      <c r="D919" s="99">
        <v>1.0404</v>
      </c>
      <c r="E919" s="99">
        <v>1.7112000000000001</v>
      </c>
      <c r="F919" t="s">
        <v>1190</v>
      </c>
      <c r="G919">
        <v>1</v>
      </c>
      <c r="H919">
        <v>1</v>
      </c>
      <c r="I919">
        <v>1</v>
      </c>
      <c r="J919">
        <v>1.54</v>
      </c>
    </row>
    <row r="920" spans="1:10" x14ac:dyDescent="0.35">
      <c r="A920" s="12" t="s">
        <v>1198</v>
      </c>
      <c r="B920" t="s">
        <v>2747</v>
      </c>
      <c r="C920" s="98">
        <v>2.2599999999999998</v>
      </c>
      <c r="D920" s="99">
        <v>0.3957</v>
      </c>
      <c r="E920" s="99">
        <v>0.65080000000000005</v>
      </c>
      <c r="F920" t="s">
        <v>1190</v>
      </c>
      <c r="G920">
        <v>1</v>
      </c>
      <c r="H920">
        <v>1</v>
      </c>
      <c r="I920">
        <v>1</v>
      </c>
      <c r="J920">
        <v>1.35</v>
      </c>
    </row>
    <row r="921" spans="1:10" x14ac:dyDescent="0.35">
      <c r="A921" s="12" t="s">
        <v>1199</v>
      </c>
      <c r="B921" t="s">
        <v>2747</v>
      </c>
      <c r="C921" s="98">
        <v>2.57</v>
      </c>
      <c r="D921" s="99">
        <v>0.45019999999999999</v>
      </c>
      <c r="E921" s="99">
        <v>0.74050000000000005</v>
      </c>
      <c r="F921" t="s">
        <v>1190</v>
      </c>
      <c r="G921">
        <v>1</v>
      </c>
      <c r="H921">
        <v>1</v>
      </c>
      <c r="I921">
        <v>1</v>
      </c>
      <c r="J921">
        <v>1.43</v>
      </c>
    </row>
    <row r="922" spans="1:10" x14ac:dyDescent="0.35">
      <c r="A922" s="12" t="s">
        <v>1200</v>
      </c>
      <c r="B922" t="s">
        <v>2747</v>
      </c>
      <c r="C922" s="98">
        <v>3.91</v>
      </c>
      <c r="D922" s="99">
        <v>0.66400000000000003</v>
      </c>
      <c r="E922" s="99">
        <v>1.0921000000000001</v>
      </c>
      <c r="F922" t="s">
        <v>1190</v>
      </c>
      <c r="G922">
        <v>1</v>
      </c>
      <c r="H922">
        <v>1</v>
      </c>
      <c r="I922">
        <v>1</v>
      </c>
      <c r="J922">
        <v>1.41</v>
      </c>
    </row>
    <row r="923" spans="1:10" x14ac:dyDescent="0.35">
      <c r="A923" s="12" t="s">
        <v>1201</v>
      </c>
      <c r="B923" t="s">
        <v>2747</v>
      </c>
      <c r="C923" s="98">
        <v>7.42</v>
      </c>
      <c r="D923" s="99">
        <v>1.5247999999999999</v>
      </c>
      <c r="E923" s="99">
        <v>2.5078999999999998</v>
      </c>
      <c r="F923" t="s">
        <v>1190</v>
      </c>
      <c r="G923">
        <v>1</v>
      </c>
      <c r="H923">
        <v>1</v>
      </c>
      <c r="I923">
        <v>1</v>
      </c>
      <c r="J923">
        <v>1.54</v>
      </c>
    </row>
    <row r="924" spans="1:10" x14ac:dyDescent="0.35">
      <c r="A924" s="12" t="s">
        <v>2748</v>
      </c>
      <c r="B924" t="s">
        <v>2749</v>
      </c>
      <c r="C924" s="98">
        <v>1.31</v>
      </c>
      <c r="D924" s="99">
        <v>0.4622</v>
      </c>
      <c r="E924" s="99">
        <v>0.76019999999999999</v>
      </c>
      <c r="F924" t="s">
        <v>1190</v>
      </c>
      <c r="G924">
        <v>1</v>
      </c>
      <c r="H924">
        <v>1</v>
      </c>
      <c r="I924">
        <v>1</v>
      </c>
      <c r="J924">
        <v>1.35</v>
      </c>
    </row>
    <row r="925" spans="1:10" x14ac:dyDescent="0.35">
      <c r="A925" s="12" t="s">
        <v>2750</v>
      </c>
      <c r="B925" t="s">
        <v>2749</v>
      </c>
      <c r="C925" s="98">
        <v>1.76</v>
      </c>
      <c r="D925" s="99">
        <v>0.61180000000000001</v>
      </c>
      <c r="E925" s="99">
        <v>1.0063</v>
      </c>
      <c r="F925" t="s">
        <v>1190</v>
      </c>
      <c r="G925">
        <v>1</v>
      </c>
      <c r="H925">
        <v>1</v>
      </c>
      <c r="I925">
        <v>1</v>
      </c>
      <c r="J925">
        <v>1.43</v>
      </c>
    </row>
    <row r="926" spans="1:10" x14ac:dyDescent="0.35">
      <c r="A926" s="12" t="s">
        <v>2751</v>
      </c>
      <c r="B926" t="s">
        <v>2749</v>
      </c>
      <c r="C926" s="98">
        <v>2.75</v>
      </c>
      <c r="D926" s="99">
        <v>0.82720000000000005</v>
      </c>
      <c r="E926" s="99">
        <v>1.3605</v>
      </c>
      <c r="F926" t="s">
        <v>1190</v>
      </c>
      <c r="G926">
        <v>1</v>
      </c>
      <c r="H926">
        <v>1</v>
      </c>
      <c r="I926">
        <v>1</v>
      </c>
      <c r="J926">
        <v>1.41</v>
      </c>
    </row>
    <row r="927" spans="1:10" x14ac:dyDescent="0.35">
      <c r="A927" s="12" t="s">
        <v>2752</v>
      </c>
      <c r="B927" t="s">
        <v>2749</v>
      </c>
      <c r="C927" s="98">
        <v>8.43</v>
      </c>
      <c r="D927" s="99">
        <v>2.2452999999999999</v>
      </c>
      <c r="E927" s="99">
        <v>3.6928999999999998</v>
      </c>
      <c r="F927" t="s">
        <v>1190</v>
      </c>
      <c r="G927">
        <v>1</v>
      </c>
      <c r="H927">
        <v>1</v>
      </c>
      <c r="I927">
        <v>1</v>
      </c>
      <c r="J927">
        <v>1.54</v>
      </c>
    </row>
    <row r="928" spans="1:10" x14ac:dyDescent="0.35">
      <c r="A928" s="12" t="s">
        <v>2753</v>
      </c>
      <c r="B928" t="s">
        <v>2754</v>
      </c>
      <c r="C928" s="98">
        <v>2.12</v>
      </c>
      <c r="D928" s="99">
        <v>0.59470000000000001</v>
      </c>
      <c r="E928" s="99">
        <v>0.97809999999999997</v>
      </c>
      <c r="F928" t="s">
        <v>1190</v>
      </c>
      <c r="G928">
        <v>1</v>
      </c>
      <c r="H928">
        <v>1</v>
      </c>
      <c r="I928">
        <v>1</v>
      </c>
      <c r="J928">
        <v>1.35</v>
      </c>
    </row>
    <row r="929" spans="1:10" x14ac:dyDescent="0.35">
      <c r="A929" s="12" t="s">
        <v>2755</v>
      </c>
      <c r="B929" t="s">
        <v>2754</v>
      </c>
      <c r="C929" s="98">
        <v>2.65</v>
      </c>
      <c r="D929" s="99">
        <v>0.83150000000000002</v>
      </c>
      <c r="E929" s="99">
        <v>1.3675999999999999</v>
      </c>
      <c r="F929" t="s">
        <v>1190</v>
      </c>
      <c r="G929">
        <v>1</v>
      </c>
      <c r="H929">
        <v>1</v>
      </c>
      <c r="I929">
        <v>1</v>
      </c>
      <c r="J929">
        <v>1.43</v>
      </c>
    </row>
    <row r="930" spans="1:10" x14ac:dyDescent="0.35">
      <c r="A930" s="12" t="s">
        <v>2756</v>
      </c>
      <c r="B930" t="s">
        <v>2754</v>
      </c>
      <c r="C930" s="98">
        <v>5.33</v>
      </c>
      <c r="D930" s="99">
        <v>1.2355</v>
      </c>
      <c r="E930" s="99">
        <v>2.0320999999999998</v>
      </c>
      <c r="F930" t="s">
        <v>1190</v>
      </c>
      <c r="G930">
        <v>1</v>
      </c>
      <c r="H930">
        <v>1</v>
      </c>
      <c r="I930">
        <v>1</v>
      </c>
      <c r="J930">
        <v>1.41</v>
      </c>
    </row>
    <row r="931" spans="1:10" x14ac:dyDescent="0.35">
      <c r="A931" s="12" t="s">
        <v>2757</v>
      </c>
      <c r="B931" t="s">
        <v>2754</v>
      </c>
      <c r="C931" s="98">
        <v>8.59</v>
      </c>
      <c r="D931" s="99">
        <v>2.2069999999999999</v>
      </c>
      <c r="E931" s="99">
        <v>3.6299000000000001</v>
      </c>
      <c r="F931" t="s">
        <v>1190</v>
      </c>
      <c r="G931">
        <v>1</v>
      </c>
      <c r="H931">
        <v>1</v>
      </c>
      <c r="I931">
        <v>1</v>
      </c>
      <c r="J931">
        <v>1.54</v>
      </c>
    </row>
    <row r="932" spans="1:10" x14ac:dyDescent="0.35">
      <c r="A932" s="12" t="s">
        <v>2758</v>
      </c>
      <c r="B932" t="s">
        <v>2759</v>
      </c>
      <c r="C932" s="98">
        <v>2.0699999999999998</v>
      </c>
      <c r="D932" s="99">
        <v>0.40129999999999999</v>
      </c>
      <c r="E932" s="99">
        <v>0.66</v>
      </c>
      <c r="F932" t="s">
        <v>1190</v>
      </c>
      <c r="G932">
        <v>1</v>
      </c>
      <c r="H932">
        <v>1</v>
      </c>
      <c r="I932">
        <v>1</v>
      </c>
      <c r="J932">
        <v>1.35</v>
      </c>
    </row>
    <row r="933" spans="1:10" x14ac:dyDescent="0.35">
      <c r="A933" s="12" t="s">
        <v>2760</v>
      </c>
      <c r="B933" t="s">
        <v>2759</v>
      </c>
      <c r="C933" s="98">
        <v>2.83</v>
      </c>
      <c r="D933" s="99">
        <v>0.83220000000000005</v>
      </c>
      <c r="E933" s="99">
        <v>1.3688</v>
      </c>
      <c r="F933" t="s">
        <v>1190</v>
      </c>
      <c r="G933">
        <v>1</v>
      </c>
      <c r="H933">
        <v>1</v>
      </c>
      <c r="I933">
        <v>1</v>
      </c>
      <c r="J933">
        <v>1.43</v>
      </c>
    </row>
    <row r="934" spans="1:10" x14ac:dyDescent="0.35">
      <c r="A934" s="12" t="s">
        <v>2761</v>
      </c>
      <c r="B934" t="s">
        <v>2759</v>
      </c>
      <c r="C934" s="98">
        <v>4.84</v>
      </c>
      <c r="D934" s="99">
        <v>1.3902000000000001</v>
      </c>
      <c r="E934" s="99">
        <v>2.2865000000000002</v>
      </c>
      <c r="F934" t="s">
        <v>1190</v>
      </c>
      <c r="G934">
        <v>1</v>
      </c>
      <c r="H934">
        <v>1</v>
      </c>
      <c r="I934">
        <v>1</v>
      </c>
      <c r="J934">
        <v>1.41</v>
      </c>
    </row>
    <row r="935" spans="1:10" x14ac:dyDescent="0.35">
      <c r="A935" s="12" t="s">
        <v>2762</v>
      </c>
      <c r="B935" t="s">
        <v>2759</v>
      </c>
      <c r="C935" s="98">
        <v>10.34</v>
      </c>
      <c r="D935" s="99">
        <v>3.1743000000000001</v>
      </c>
      <c r="E935" s="99">
        <v>5.2209000000000003</v>
      </c>
      <c r="F935" t="s">
        <v>1190</v>
      </c>
      <c r="G935">
        <v>1</v>
      </c>
      <c r="H935">
        <v>1</v>
      </c>
      <c r="I935">
        <v>1</v>
      </c>
      <c r="J935">
        <v>1.54</v>
      </c>
    </row>
    <row r="936" spans="1:10" x14ac:dyDescent="0.35">
      <c r="A936" s="12" t="s">
        <v>1202</v>
      </c>
      <c r="B936" t="s">
        <v>1203</v>
      </c>
      <c r="C936" s="98">
        <v>2.0699999999999998</v>
      </c>
      <c r="D936" s="99">
        <v>0.34320000000000001</v>
      </c>
      <c r="E936" s="99">
        <v>0.5645</v>
      </c>
      <c r="F936" t="s">
        <v>1190</v>
      </c>
      <c r="G936">
        <v>1</v>
      </c>
      <c r="H936">
        <v>1</v>
      </c>
      <c r="I936">
        <v>1</v>
      </c>
      <c r="J936">
        <v>1.35</v>
      </c>
    </row>
    <row r="937" spans="1:10" x14ac:dyDescent="0.35">
      <c r="A937" s="12" t="s">
        <v>1204</v>
      </c>
      <c r="B937" t="s">
        <v>1203</v>
      </c>
      <c r="C937" s="98">
        <v>2.38</v>
      </c>
      <c r="D937" s="99">
        <v>0.39190000000000003</v>
      </c>
      <c r="E937" s="99">
        <v>0.64459999999999995</v>
      </c>
      <c r="F937" t="s">
        <v>1190</v>
      </c>
      <c r="G937">
        <v>1</v>
      </c>
      <c r="H937">
        <v>1</v>
      </c>
      <c r="I937">
        <v>1</v>
      </c>
      <c r="J937">
        <v>1.43</v>
      </c>
    </row>
    <row r="938" spans="1:10" x14ac:dyDescent="0.35">
      <c r="A938" s="12" t="s">
        <v>1205</v>
      </c>
      <c r="B938" t="s">
        <v>1203</v>
      </c>
      <c r="C938" s="98">
        <v>3.53</v>
      </c>
      <c r="D938" s="99">
        <v>0.51039999999999996</v>
      </c>
      <c r="E938" s="99">
        <v>0.83950000000000002</v>
      </c>
      <c r="F938" t="s">
        <v>1190</v>
      </c>
      <c r="G938">
        <v>1</v>
      </c>
      <c r="H938">
        <v>1</v>
      </c>
      <c r="I938">
        <v>1</v>
      </c>
      <c r="J938">
        <v>1.41</v>
      </c>
    </row>
    <row r="939" spans="1:10" x14ac:dyDescent="0.35">
      <c r="A939" s="12" t="s">
        <v>1206</v>
      </c>
      <c r="B939" t="s">
        <v>1203</v>
      </c>
      <c r="C939" s="98">
        <v>4.93</v>
      </c>
      <c r="D939" s="99">
        <v>0.71870000000000001</v>
      </c>
      <c r="E939" s="99">
        <v>1.1820999999999999</v>
      </c>
      <c r="F939" t="s">
        <v>1190</v>
      </c>
      <c r="G939">
        <v>1</v>
      </c>
      <c r="H939">
        <v>1</v>
      </c>
      <c r="I939">
        <v>1</v>
      </c>
      <c r="J939">
        <v>1.54</v>
      </c>
    </row>
    <row r="940" spans="1:10" x14ac:dyDescent="0.35">
      <c r="A940" s="12" t="s">
        <v>1207</v>
      </c>
      <c r="B940" t="s">
        <v>2763</v>
      </c>
      <c r="C940" s="98">
        <v>1.94</v>
      </c>
      <c r="D940" s="99">
        <v>0.24099999999999999</v>
      </c>
      <c r="E940" s="99">
        <v>0.39639999999999997</v>
      </c>
      <c r="F940" t="s">
        <v>1190</v>
      </c>
      <c r="G940">
        <v>1</v>
      </c>
      <c r="H940">
        <v>1</v>
      </c>
      <c r="I940">
        <v>1</v>
      </c>
      <c r="J940">
        <v>1.35</v>
      </c>
    </row>
    <row r="941" spans="1:10" x14ac:dyDescent="0.35">
      <c r="A941" s="12" t="s">
        <v>1208</v>
      </c>
      <c r="B941" t="s">
        <v>2763</v>
      </c>
      <c r="C941" s="98">
        <v>2.42</v>
      </c>
      <c r="D941" s="99">
        <v>0.36599999999999999</v>
      </c>
      <c r="E941" s="99">
        <v>0.60199999999999998</v>
      </c>
      <c r="F941" t="s">
        <v>1190</v>
      </c>
      <c r="G941">
        <v>1</v>
      </c>
      <c r="H941">
        <v>1</v>
      </c>
      <c r="I941">
        <v>1</v>
      </c>
      <c r="J941">
        <v>1.43</v>
      </c>
    </row>
    <row r="942" spans="1:10" x14ac:dyDescent="0.35">
      <c r="A942" s="12" t="s">
        <v>1209</v>
      </c>
      <c r="B942" t="s">
        <v>2763</v>
      </c>
      <c r="C942" s="98">
        <v>3.7</v>
      </c>
      <c r="D942" s="99">
        <v>0.57250000000000001</v>
      </c>
      <c r="E942" s="99">
        <v>0.94159999999999999</v>
      </c>
      <c r="F942" t="s">
        <v>1190</v>
      </c>
      <c r="G942">
        <v>1</v>
      </c>
      <c r="H942">
        <v>1</v>
      </c>
      <c r="I942">
        <v>1</v>
      </c>
      <c r="J942">
        <v>1.41</v>
      </c>
    </row>
    <row r="943" spans="1:10" x14ac:dyDescent="0.35">
      <c r="A943" s="12" t="s">
        <v>1210</v>
      </c>
      <c r="B943" t="s">
        <v>2763</v>
      </c>
      <c r="C943" s="98">
        <v>5.92</v>
      </c>
      <c r="D943" s="99">
        <v>1.2097</v>
      </c>
      <c r="E943" s="99">
        <v>1.9896</v>
      </c>
      <c r="F943" t="s">
        <v>1190</v>
      </c>
      <c r="G943">
        <v>1</v>
      </c>
      <c r="H943">
        <v>1</v>
      </c>
      <c r="I943">
        <v>1</v>
      </c>
      <c r="J943">
        <v>1.54</v>
      </c>
    </row>
    <row r="944" spans="1:10" x14ac:dyDescent="0.35">
      <c r="A944" s="12" t="s">
        <v>1211</v>
      </c>
      <c r="B944" t="s">
        <v>2764</v>
      </c>
      <c r="C944" s="98">
        <v>1.29</v>
      </c>
      <c r="D944" s="99">
        <v>0.29520000000000002</v>
      </c>
      <c r="E944" s="99">
        <v>0.48549999999999999</v>
      </c>
      <c r="F944" t="s">
        <v>1190</v>
      </c>
      <c r="G944">
        <v>1</v>
      </c>
      <c r="H944">
        <v>1</v>
      </c>
      <c r="I944">
        <v>1</v>
      </c>
      <c r="J944">
        <v>1.35</v>
      </c>
    </row>
    <row r="945" spans="1:10" x14ac:dyDescent="0.35">
      <c r="A945" s="12" t="s">
        <v>1212</v>
      </c>
      <c r="B945" t="s">
        <v>2764</v>
      </c>
      <c r="C945" s="98">
        <v>1.67</v>
      </c>
      <c r="D945" s="99">
        <v>0.39479999999999998</v>
      </c>
      <c r="E945" s="99">
        <v>0.64929999999999999</v>
      </c>
      <c r="F945" t="s">
        <v>1190</v>
      </c>
      <c r="G945">
        <v>1</v>
      </c>
      <c r="H945">
        <v>1</v>
      </c>
      <c r="I945">
        <v>1</v>
      </c>
      <c r="J945">
        <v>1.43</v>
      </c>
    </row>
    <row r="946" spans="1:10" x14ac:dyDescent="0.35">
      <c r="A946" s="12" t="s">
        <v>1213</v>
      </c>
      <c r="B946" t="s">
        <v>2764</v>
      </c>
      <c r="C946" s="98">
        <v>2.66</v>
      </c>
      <c r="D946" s="99">
        <v>0.55110000000000003</v>
      </c>
      <c r="E946" s="99">
        <v>0.90639999999999998</v>
      </c>
      <c r="F946" t="s">
        <v>1190</v>
      </c>
      <c r="G946">
        <v>1</v>
      </c>
      <c r="H946">
        <v>1</v>
      </c>
      <c r="I946">
        <v>1</v>
      </c>
      <c r="J946">
        <v>1.41</v>
      </c>
    </row>
    <row r="947" spans="1:10" x14ac:dyDescent="0.35">
      <c r="A947" s="12" t="s">
        <v>1214</v>
      </c>
      <c r="B947" t="s">
        <v>2764</v>
      </c>
      <c r="C947" s="98">
        <v>6.16</v>
      </c>
      <c r="D947" s="99">
        <v>1.4498</v>
      </c>
      <c r="E947" s="99">
        <v>2.3845000000000001</v>
      </c>
      <c r="F947" t="s">
        <v>1190</v>
      </c>
      <c r="G947">
        <v>1</v>
      </c>
      <c r="H947">
        <v>1</v>
      </c>
      <c r="I947">
        <v>1</v>
      </c>
      <c r="J947">
        <v>1.54</v>
      </c>
    </row>
    <row r="948" spans="1:10" x14ac:dyDescent="0.35">
      <c r="A948" s="12" t="s">
        <v>1215</v>
      </c>
      <c r="B948" t="s">
        <v>2765</v>
      </c>
      <c r="C948" s="98">
        <v>2.02</v>
      </c>
      <c r="D948" s="99">
        <v>0.23230000000000001</v>
      </c>
      <c r="E948" s="99">
        <v>0.3821</v>
      </c>
      <c r="F948" t="s">
        <v>1190</v>
      </c>
      <c r="G948">
        <v>1</v>
      </c>
      <c r="H948">
        <v>1</v>
      </c>
      <c r="I948">
        <v>1</v>
      </c>
      <c r="J948">
        <v>1.35</v>
      </c>
    </row>
    <row r="949" spans="1:10" x14ac:dyDescent="0.35">
      <c r="A949" s="12" t="s">
        <v>1216</v>
      </c>
      <c r="B949" t="s">
        <v>2765</v>
      </c>
      <c r="C949" s="98">
        <v>2.78</v>
      </c>
      <c r="D949" s="99">
        <v>0.31259999999999999</v>
      </c>
      <c r="E949" s="99">
        <v>0.5141</v>
      </c>
      <c r="F949" t="s">
        <v>1190</v>
      </c>
      <c r="G949">
        <v>1</v>
      </c>
      <c r="H949">
        <v>1</v>
      </c>
      <c r="I949">
        <v>1</v>
      </c>
      <c r="J949">
        <v>1.43</v>
      </c>
    </row>
    <row r="950" spans="1:10" x14ac:dyDescent="0.35">
      <c r="A950" s="12" t="s">
        <v>1217</v>
      </c>
      <c r="B950" t="s">
        <v>2765</v>
      </c>
      <c r="C950" s="98">
        <v>4.7</v>
      </c>
      <c r="D950" s="99">
        <v>0.45479999999999998</v>
      </c>
      <c r="E950" s="99">
        <v>0.748</v>
      </c>
      <c r="F950" t="s">
        <v>1190</v>
      </c>
      <c r="G950">
        <v>1</v>
      </c>
      <c r="H950">
        <v>1</v>
      </c>
      <c r="I950">
        <v>1</v>
      </c>
      <c r="J950">
        <v>1.41</v>
      </c>
    </row>
    <row r="951" spans="1:10" x14ac:dyDescent="0.35">
      <c r="A951" s="12" t="s">
        <v>1218</v>
      </c>
      <c r="B951" t="s">
        <v>2765</v>
      </c>
      <c r="C951" s="98">
        <v>6.39</v>
      </c>
      <c r="D951" s="99">
        <v>1.0089999999999999</v>
      </c>
      <c r="E951" s="99">
        <v>1.6595</v>
      </c>
      <c r="F951" t="s">
        <v>1190</v>
      </c>
      <c r="G951">
        <v>1</v>
      </c>
      <c r="H951">
        <v>1</v>
      </c>
      <c r="I951">
        <v>1</v>
      </c>
      <c r="J951">
        <v>1.54</v>
      </c>
    </row>
    <row r="952" spans="1:10" x14ac:dyDescent="0.35">
      <c r="A952" s="12" t="s">
        <v>1219</v>
      </c>
      <c r="B952" t="s">
        <v>2766</v>
      </c>
      <c r="C952" s="98">
        <v>1.55</v>
      </c>
      <c r="D952" s="99">
        <v>0.29239999999999999</v>
      </c>
      <c r="E952" s="99">
        <v>0.48089999999999999</v>
      </c>
      <c r="F952" t="s">
        <v>1190</v>
      </c>
      <c r="G952">
        <v>1</v>
      </c>
      <c r="H952">
        <v>1</v>
      </c>
      <c r="I952">
        <v>1</v>
      </c>
      <c r="J952">
        <v>1.35</v>
      </c>
    </row>
    <row r="953" spans="1:10" x14ac:dyDescent="0.35">
      <c r="A953" s="12" t="s">
        <v>1220</v>
      </c>
      <c r="B953" t="s">
        <v>2766</v>
      </c>
      <c r="C953" s="98">
        <v>1.72</v>
      </c>
      <c r="D953" s="99">
        <v>0.37390000000000001</v>
      </c>
      <c r="E953" s="99">
        <v>0.61499999999999999</v>
      </c>
      <c r="F953" t="s">
        <v>1190</v>
      </c>
      <c r="G953">
        <v>1</v>
      </c>
      <c r="H953">
        <v>1</v>
      </c>
      <c r="I953">
        <v>1</v>
      </c>
      <c r="J953">
        <v>1.43</v>
      </c>
    </row>
    <row r="954" spans="1:10" x14ac:dyDescent="0.35">
      <c r="A954" s="12" t="s">
        <v>1221</v>
      </c>
      <c r="B954" t="s">
        <v>2766</v>
      </c>
      <c r="C954" s="98">
        <v>1.76</v>
      </c>
      <c r="D954" s="99">
        <v>0.61339999999999995</v>
      </c>
      <c r="E954" s="99">
        <v>1.0088999999999999</v>
      </c>
      <c r="F954" t="s">
        <v>1190</v>
      </c>
      <c r="G954">
        <v>1</v>
      </c>
      <c r="H954">
        <v>1</v>
      </c>
      <c r="I954">
        <v>1</v>
      </c>
      <c r="J954">
        <v>1.41</v>
      </c>
    </row>
    <row r="955" spans="1:10" x14ac:dyDescent="0.35">
      <c r="A955" s="12" t="s">
        <v>1222</v>
      </c>
      <c r="B955" t="s">
        <v>2766</v>
      </c>
      <c r="C955" s="98">
        <v>2.8966247350000001</v>
      </c>
      <c r="D955" s="99">
        <v>1.0058</v>
      </c>
      <c r="E955" s="99">
        <v>1.6543000000000001</v>
      </c>
      <c r="F955" t="s">
        <v>1190</v>
      </c>
      <c r="G955">
        <v>1</v>
      </c>
      <c r="H955">
        <v>1</v>
      </c>
      <c r="I955">
        <v>1</v>
      </c>
      <c r="J955">
        <v>1.54</v>
      </c>
    </row>
    <row r="956" spans="1:10" x14ac:dyDescent="0.35">
      <c r="A956" s="12" t="s">
        <v>1223</v>
      </c>
      <c r="B956" t="s">
        <v>1224</v>
      </c>
      <c r="C956" s="98">
        <v>1.23</v>
      </c>
      <c r="D956" s="99">
        <v>0.1018</v>
      </c>
      <c r="E956" s="99">
        <v>0.16739999999999999</v>
      </c>
      <c r="F956" t="s">
        <v>1190</v>
      </c>
      <c r="G956">
        <v>1</v>
      </c>
      <c r="H956">
        <v>1</v>
      </c>
      <c r="I956">
        <v>1</v>
      </c>
      <c r="J956">
        <v>1.35</v>
      </c>
    </row>
    <row r="957" spans="1:10" x14ac:dyDescent="0.35">
      <c r="A957" s="12" t="s">
        <v>1225</v>
      </c>
      <c r="B957" t="s">
        <v>1224</v>
      </c>
      <c r="C957" s="98">
        <v>1.24</v>
      </c>
      <c r="D957" s="99">
        <v>0.1525</v>
      </c>
      <c r="E957" s="99">
        <v>0.25080000000000002</v>
      </c>
      <c r="F957" t="s">
        <v>1190</v>
      </c>
      <c r="G957">
        <v>1</v>
      </c>
      <c r="H957">
        <v>1</v>
      </c>
      <c r="I957">
        <v>1</v>
      </c>
      <c r="J957">
        <v>1.43</v>
      </c>
    </row>
    <row r="958" spans="1:10" x14ac:dyDescent="0.35">
      <c r="A958" s="12" t="s">
        <v>1226</v>
      </c>
      <c r="B958" t="s">
        <v>1224</v>
      </c>
      <c r="C958" s="98">
        <v>1.25</v>
      </c>
      <c r="D958" s="99">
        <v>0.23380000000000001</v>
      </c>
      <c r="E958" s="99">
        <v>0.38450000000000001</v>
      </c>
      <c r="F958" t="s">
        <v>1190</v>
      </c>
      <c r="G958">
        <v>1</v>
      </c>
      <c r="H958">
        <v>1</v>
      </c>
      <c r="I958">
        <v>1</v>
      </c>
      <c r="J958">
        <v>1.41</v>
      </c>
    </row>
    <row r="959" spans="1:10" x14ac:dyDescent="0.35">
      <c r="A959" s="12" t="s">
        <v>1227</v>
      </c>
      <c r="B959" t="s">
        <v>1224</v>
      </c>
      <c r="C959" s="98">
        <v>1.31</v>
      </c>
      <c r="D959" s="99">
        <v>0.39119999999999999</v>
      </c>
      <c r="E959" s="99">
        <v>0.64339999999999997</v>
      </c>
      <c r="F959" t="s">
        <v>1190</v>
      </c>
      <c r="G959">
        <v>1</v>
      </c>
      <c r="H959">
        <v>1</v>
      </c>
      <c r="I959">
        <v>1</v>
      </c>
      <c r="J959">
        <v>1.54</v>
      </c>
    </row>
    <row r="960" spans="1:10" x14ac:dyDescent="0.35">
      <c r="A960" s="12" t="s">
        <v>1228</v>
      </c>
      <c r="B960" t="s">
        <v>2767</v>
      </c>
      <c r="C960" s="98">
        <v>41.3</v>
      </c>
      <c r="D960" s="99">
        <v>14.9739</v>
      </c>
      <c r="E960" s="99">
        <v>24.6282</v>
      </c>
      <c r="F960" t="s">
        <v>1190</v>
      </c>
      <c r="G960">
        <v>1</v>
      </c>
      <c r="H960">
        <v>1</v>
      </c>
      <c r="I960">
        <v>1</v>
      </c>
      <c r="J960">
        <v>1.35</v>
      </c>
    </row>
    <row r="961" spans="1:10" x14ac:dyDescent="0.35">
      <c r="A961" s="12" t="s">
        <v>1229</v>
      </c>
      <c r="B961" t="s">
        <v>2767</v>
      </c>
      <c r="C961" s="98">
        <v>47.15</v>
      </c>
      <c r="D961" s="99">
        <v>17.327300000000001</v>
      </c>
      <c r="E961" s="99">
        <v>28.498899999999999</v>
      </c>
      <c r="F961" t="s">
        <v>1190</v>
      </c>
      <c r="G961">
        <v>1</v>
      </c>
      <c r="H961">
        <v>1</v>
      </c>
      <c r="I961">
        <v>1</v>
      </c>
      <c r="J961">
        <v>1.43</v>
      </c>
    </row>
    <row r="962" spans="1:10" x14ac:dyDescent="0.35">
      <c r="A962" s="12" t="s">
        <v>1230</v>
      </c>
      <c r="B962" t="s">
        <v>2767</v>
      </c>
      <c r="C962" s="98">
        <v>63.733434899999999</v>
      </c>
      <c r="D962" s="99">
        <v>23.497699999999998</v>
      </c>
      <c r="E962" s="99">
        <v>38.647599999999997</v>
      </c>
      <c r="F962" t="s">
        <v>1190</v>
      </c>
      <c r="G962">
        <v>1</v>
      </c>
      <c r="H962">
        <v>1</v>
      </c>
      <c r="I962">
        <v>1</v>
      </c>
      <c r="J962">
        <v>1.41</v>
      </c>
    </row>
    <row r="963" spans="1:10" x14ac:dyDescent="0.35">
      <c r="A963" s="12" t="s">
        <v>1231</v>
      </c>
      <c r="B963" t="s">
        <v>2767</v>
      </c>
      <c r="C963" s="98">
        <v>72.56</v>
      </c>
      <c r="D963" s="99">
        <v>29.668099999999999</v>
      </c>
      <c r="E963" s="99">
        <v>48.796300000000002</v>
      </c>
      <c r="F963" t="s">
        <v>1190</v>
      </c>
      <c r="G963">
        <v>1</v>
      </c>
      <c r="H963">
        <v>1</v>
      </c>
      <c r="I963">
        <v>1</v>
      </c>
      <c r="J963">
        <v>1.54</v>
      </c>
    </row>
    <row r="964" spans="1:10" x14ac:dyDescent="0.35">
      <c r="A964" s="12" t="s">
        <v>1232</v>
      </c>
      <c r="B964" t="s">
        <v>2768</v>
      </c>
      <c r="C964" s="98">
        <v>84.4</v>
      </c>
      <c r="D964" s="99">
        <v>10.1052</v>
      </c>
      <c r="E964" s="99">
        <v>16.6204</v>
      </c>
      <c r="F964" t="s">
        <v>1190</v>
      </c>
      <c r="G964">
        <v>1</v>
      </c>
      <c r="H964">
        <v>1</v>
      </c>
      <c r="I964">
        <v>1</v>
      </c>
      <c r="J964">
        <v>1.35</v>
      </c>
    </row>
    <row r="965" spans="1:10" x14ac:dyDescent="0.35">
      <c r="A965" s="12" t="s">
        <v>1233</v>
      </c>
      <c r="B965" t="s">
        <v>2768</v>
      </c>
      <c r="C965" s="98">
        <v>84.4</v>
      </c>
      <c r="D965" s="99">
        <v>15.351900000000001</v>
      </c>
      <c r="E965" s="99">
        <v>25.2499</v>
      </c>
      <c r="F965" t="s">
        <v>1190</v>
      </c>
      <c r="G965">
        <v>1</v>
      </c>
      <c r="H965">
        <v>1</v>
      </c>
      <c r="I965">
        <v>1</v>
      </c>
      <c r="J965">
        <v>1.43</v>
      </c>
    </row>
    <row r="966" spans="1:10" x14ac:dyDescent="0.35">
      <c r="A966" s="12" t="s">
        <v>1234</v>
      </c>
      <c r="B966" t="s">
        <v>2768</v>
      </c>
      <c r="C966" s="98">
        <v>92.97</v>
      </c>
      <c r="D966" s="99">
        <v>15.678100000000001</v>
      </c>
      <c r="E966" s="99">
        <v>25.7864</v>
      </c>
      <c r="F966" t="s">
        <v>1190</v>
      </c>
      <c r="G966">
        <v>1</v>
      </c>
      <c r="H966">
        <v>1</v>
      </c>
      <c r="I966">
        <v>1</v>
      </c>
      <c r="J966">
        <v>1.41</v>
      </c>
    </row>
    <row r="967" spans="1:10" x14ac:dyDescent="0.35">
      <c r="A967" s="12" t="s">
        <v>1235</v>
      </c>
      <c r="B967" t="s">
        <v>2768</v>
      </c>
      <c r="C967" s="98">
        <v>122.9</v>
      </c>
      <c r="D967" s="99">
        <v>24.335899999999999</v>
      </c>
      <c r="E967" s="99">
        <v>40.026200000000003</v>
      </c>
      <c r="F967" t="s">
        <v>1190</v>
      </c>
      <c r="G967">
        <v>1</v>
      </c>
      <c r="H967">
        <v>1</v>
      </c>
      <c r="I967">
        <v>1</v>
      </c>
      <c r="J967">
        <v>1.54</v>
      </c>
    </row>
    <row r="968" spans="1:10" x14ac:dyDescent="0.35">
      <c r="A968" s="12" t="s">
        <v>1236</v>
      </c>
      <c r="B968" t="s">
        <v>2840</v>
      </c>
      <c r="C968" s="98">
        <v>61.86</v>
      </c>
      <c r="D968" s="99">
        <v>4.7546999999999997</v>
      </c>
      <c r="E968" s="99">
        <v>7.8201999999999998</v>
      </c>
      <c r="F968" t="s">
        <v>1190</v>
      </c>
      <c r="G968">
        <v>1</v>
      </c>
      <c r="H968">
        <v>1</v>
      </c>
      <c r="I968">
        <v>1</v>
      </c>
      <c r="J968">
        <v>1.35</v>
      </c>
    </row>
    <row r="969" spans="1:10" x14ac:dyDescent="0.35">
      <c r="A969" s="12" t="s">
        <v>2841</v>
      </c>
      <c r="B969" t="s">
        <v>2840</v>
      </c>
      <c r="C969" s="98">
        <v>57.476928039999997</v>
      </c>
      <c r="D969" s="99">
        <v>3.9470999999999998</v>
      </c>
      <c r="E969" s="99">
        <v>6.492</v>
      </c>
      <c r="F969" t="s">
        <v>1190</v>
      </c>
      <c r="G969">
        <v>1</v>
      </c>
      <c r="H969">
        <v>1</v>
      </c>
      <c r="I969">
        <v>1</v>
      </c>
      <c r="J969">
        <v>1.43</v>
      </c>
    </row>
    <row r="970" spans="1:10" x14ac:dyDescent="0.35">
      <c r="A970" s="12" t="s">
        <v>1237</v>
      </c>
      <c r="B970" t="s">
        <v>2840</v>
      </c>
      <c r="C970" s="98">
        <v>54.72</v>
      </c>
      <c r="D970" s="99">
        <v>3.1396000000000002</v>
      </c>
      <c r="E970" s="99">
        <v>5.1638000000000002</v>
      </c>
      <c r="F970" t="s">
        <v>1190</v>
      </c>
      <c r="G970">
        <v>1</v>
      </c>
      <c r="H970">
        <v>1</v>
      </c>
      <c r="I970">
        <v>1</v>
      </c>
      <c r="J970">
        <v>1.41</v>
      </c>
    </row>
    <row r="971" spans="1:10" x14ac:dyDescent="0.35">
      <c r="A971" s="12" t="s">
        <v>2842</v>
      </c>
      <c r="B971" t="s">
        <v>2840</v>
      </c>
      <c r="C971" s="98">
        <v>1.55</v>
      </c>
      <c r="D971" s="99">
        <v>6.6600000000000006E-2</v>
      </c>
      <c r="E971" s="99">
        <v>0.1095</v>
      </c>
      <c r="F971" t="s">
        <v>1190</v>
      </c>
      <c r="G971">
        <v>1</v>
      </c>
      <c r="H971">
        <v>1</v>
      </c>
      <c r="I971">
        <v>1</v>
      </c>
      <c r="J971">
        <v>1.54</v>
      </c>
    </row>
    <row r="972" spans="1:10" x14ac:dyDescent="0.35">
      <c r="A972" s="12" t="s">
        <v>1238</v>
      </c>
      <c r="B972" t="s">
        <v>2769</v>
      </c>
      <c r="C972" s="98">
        <v>1.36</v>
      </c>
      <c r="D972" s="99">
        <v>0.1298</v>
      </c>
      <c r="E972" s="99">
        <v>0.2135</v>
      </c>
      <c r="F972" t="s">
        <v>1190</v>
      </c>
      <c r="G972">
        <v>1</v>
      </c>
      <c r="H972">
        <v>1</v>
      </c>
      <c r="I972">
        <v>1</v>
      </c>
      <c r="J972">
        <v>1.35</v>
      </c>
    </row>
    <row r="973" spans="1:10" x14ac:dyDescent="0.35">
      <c r="A973" s="12" t="s">
        <v>1239</v>
      </c>
      <c r="B973" t="s">
        <v>2769</v>
      </c>
      <c r="C973" s="98">
        <v>53.1</v>
      </c>
      <c r="D973" s="99">
        <v>4.7779999999999996</v>
      </c>
      <c r="E973" s="99">
        <v>7.8586</v>
      </c>
      <c r="F973" t="s">
        <v>1190</v>
      </c>
      <c r="G973">
        <v>1</v>
      </c>
      <c r="H973">
        <v>1</v>
      </c>
      <c r="I973">
        <v>1</v>
      </c>
      <c r="J973">
        <v>1.43</v>
      </c>
    </row>
    <row r="974" spans="1:10" x14ac:dyDescent="0.35">
      <c r="A974" s="12" t="s">
        <v>1240</v>
      </c>
      <c r="B974" t="s">
        <v>2769</v>
      </c>
      <c r="C974" s="98">
        <v>69.89</v>
      </c>
      <c r="D974" s="99">
        <v>8.9791000000000007</v>
      </c>
      <c r="E974" s="99">
        <v>14.7683</v>
      </c>
      <c r="F974" t="s">
        <v>1190</v>
      </c>
      <c r="G974">
        <v>1</v>
      </c>
      <c r="H974">
        <v>1</v>
      </c>
      <c r="I974">
        <v>1</v>
      </c>
      <c r="J974">
        <v>1.41</v>
      </c>
    </row>
    <row r="975" spans="1:10" x14ac:dyDescent="0.35">
      <c r="A975" s="12" t="s">
        <v>1241</v>
      </c>
      <c r="B975" t="s">
        <v>2769</v>
      </c>
      <c r="C975" s="98">
        <v>91.98</v>
      </c>
      <c r="D975" s="99">
        <v>15.326700000000001</v>
      </c>
      <c r="E975" s="99">
        <v>25.208400000000001</v>
      </c>
      <c r="F975" t="s">
        <v>1190</v>
      </c>
      <c r="G975">
        <v>1</v>
      </c>
      <c r="H975">
        <v>1</v>
      </c>
      <c r="I975">
        <v>1</v>
      </c>
      <c r="J975">
        <v>1.54</v>
      </c>
    </row>
    <row r="976" spans="1:10" x14ac:dyDescent="0.35">
      <c r="A976" s="12" t="s">
        <v>1242</v>
      </c>
      <c r="B976" t="s">
        <v>2770</v>
      </c>
      <c r="C976" s="98">
        <v>3.98</v>
      </c>
      <c r="D976" s="99">
        <v>0.14979999999999999</v>
      </c>
      <c r="E976" s="99">
        <v>0.24640000000000001</v>
      </c>
      <c r="F976" t="s">
        <v>1190</v>
      </c>
      <c r="G976">
        <v>1</v>
      </c>
      <c r="H976">
        <v>1</v>
      </c>
      <c r="I976">
        <v>1</v>
      </c>
      <c r="J976">
        <v>1.35</v>
      </c>
    </row>
    <row r="977" spans="1:10" x14ac:dyDescent="0.35">
      <c r="A977" s="12" t="s">
        <v>1243</v>
      </c>
      <c r="B977" t="s">
        <v>2770</v>
      </c>
      <c r="C977" s="98">
        <v>62.64</v>
      </c>
      <c r="D977" s="99">
        <v>8.0896000000000008</v>
      </c>
      <c r="E977" s="99">
        <v>13.305300000000001</v>
      </c>
      <c r="F977" t="s">
        <v>1190</v>
      </c>
      <c r="G977">
        <v>1</v>
      </c>
      <c r="H977">
        <v>1</v>
      </c>
      <c r="I977">
        <v>1</v>
      </c>
      <c r="J977">
        <v>1.43</v>
      </c>
    </row>
    <row r="978" spans="1:10" x14ac:dyDescent="0.35">
      <c r="A978" s="12" t="s">
        <v>1244</v>
      </c>
      <c r="B978" t="s">
        <v>2770</v>
      </c>
      <c r="C978" s="98">
        <v>71.319999999999993</v>
      </c>
      <c r="D978" s="99">
        <v>10.2065</v>
      </c>
      <c r="E978" s="99">
        <v>16.786999999999999</v>
      </c>
      <c r="F978" t="s">
        <v>1190</v>
      </c>
      <c r="G978">
        <v>1</v>
      </c>
      <c r="H978">
        <v>1</v>
      </c>
      <c r="I978">
        <v>1</v>
      </c>
      <c r="J978">
        <v>1.41</v>
      </c>
    </row>
    <row r="979" spans="1:10" x14ac:dyDescent="0.35">
      <c r="A979" s="12" t="s">
        <v>1245</v>
      </c>
      <c r="B979" t="s">
        <v>2770</v>
      </c>
      <c r="C979" s="98">
        <v>89.07</v>
      </c>
      <c r="D979" s="99">
        <v>15.871600000000001</v>
      </c>
      <c r="E979" s="99">
        <v>26.104700000000001</v>
      </c>
      <c r="F979" t="s">
        <v>1190</v>
      </c>
      <c r="G979">
        <v>1</v>
      </c>
      <c r="H979">
        <v>1</v>
      </c>
      <c r="I979">
        <v>1</v>
      </c>
      <c r="J979">
        <v>1.54</v>
      </c>
    </row>
    <row r="980" spans="1:10" x14ac:dyDescent="0.35">
      <c r="A980" s="12" t="s">
        <v>1246</v>
      </c>
      <c r="B980" t="s">
        <v>2771</v>
      </c>
      <c r="C980" s="98">
        <v>21.71</v>
      </c>
      <c r="D980" s="99">
        <v>1.3460000000000001</v>
      </c>
      <c r="E980" s="99">
        <v>2.2138</v>
      </c>
      <c r="F980" t="s">
        <v>1190</v>
      </c>
      <c r="G980">
        <v>1</v>
      </c>
      <c r="H980">
        <v>1</v>
      </c>
      <c r="I980">
        <v>1</v>
      </c>
      <c r="J980">
        <v>1.35</v>
      </c>
    </row>
    <row r="981" spans="1:10" x14ac:dyDescent="0.35">
      <c r="A981" s="12" t="s">
        <v>1247</v>
      </c>
      <c r="B981" t="s">
        <v>2771</v>
      </c>
      <c r="C981" s="98">
        <v>51.53</v>
      </c>
      <c r="D981" s="99">
        <v>6.8451000000000004</v>
      </c>
      <c r="E981" s="99">
        <v>11.2584</v>
      </c>
      <c r="F981" t="s">
        <v>1190</v>
      </c>
      <c r="G981">
        <v>1</v>
      </c>
      <c r="H981">
        <v>1</v>
      </c>
      <c r="I981">
        <v>1</v>
      </c>
      <c r="J981">
        <v>1.43</v>
      </c>
    </row>
    <row r="982" spans="1:10" x14ac:dyDescent="0.35">
      <c r="A982" s="12" t="s">
        <v>1248</v>
      </c>
      <c r="B982" t="s">
        <v>2771</v>
      </c>
      <c r="C982" s="98">
        <v>60.69</v>
      </c>
      <c r="D982" s="99">
        <v>8.9709000000000003</v>
      </c>
      <c r="E982" s="99">
        <v>14.754799999999999</v>
      </c>
      <c r="F982" t="s">
        <v>1190</v>
      </c>
      <c r="G982">
        <v>1</v>
      </c>
      <c r="H982">
        <v>1</v>
      </c>
      <c r="I982">
        <v>1</v>
      </c>
      <c r="J982">
        <v>1.41</v>
      </c>
    </row>
    <row r="983" spans="1:10" x14ac:dyDescent="0.35">
      <c r="A983" s="12" t="s">
        <v>1249</v>
      </c>
      <c r="B983" t="s">
        <v>2771</v>
      </c>
      <c r="C983" s="98">
        <v>71.349999999999994</v>
      </c>
      <c r="D983" s="99">
        <v>11.376799999999999</v>
      </c>
      <c r="E983" s="99">
        <v>18.7119</v>
      </c>
      <c r="F983" t="s">
        <v>1190</v>
      </c>
      <c r="G983">
        <v>1</v>
      </c>
      <c r="H983">
        <v>1</v>
      </c>
      <c r="I983">
        <v>1</v>
      </c>
      <c r="J983">
        <v>1.54</v>
      </c>
    </row>
    <row r="984" spans="1:10" x14ac:dyDescent="0.35">
      <c r="A984" s="12" t="s">
        <v>1250</v>
      </c>
      <c r="B984" t="s">
        <v>2772</v>
      </c>
      <c r="C984" s="98">
        <v>2.72</v>
      </c>
      <c r="D984" s="99">
        <v>0.1487</v>
      </c>
      <c r="E984" s="99">
        <v>0.24460000000000001</v>
      </c>
      <c r="F984" t="s">
        <v>1190</v>
      </c>
      <c r="G984">
        <v>1</v>
      </c>
      <c r="H984">
        <v>1</v>
      </c>
      <c r="I984">
        <v>1</v>
      </c>
      <c r="J984">
        <v>1.35</v>
      </c>
    </row>
    <row r="985" spans="1:10" x14ac:dyDescent="0.35">
      <c r="A985" s="12" t="s">
        <v>1251</v>
      </c>
      <c r="B985" t="s">
        <v>2772</v>
      </c>
      <c r="C985" s="98">
        <v>34.78</v>
      </c>
      <c r="D985" s="99">
        <v>3.0632000000000001</v>
      </c>
      <c r="E985" s="99">
        <v>5.0381999999999998</v>
      </c>
      <c r="F985" t="s">
        <v>1190</v>
      </c>
      <c r="G985">
        <v>1</v>
      </c>
      <c r="H985">
        <v>1</v>
      </c>
      <c r="I985">
        <v>1</v>
      </c>
      <c r="J985">
        <v>1.43</v>
      </c>
    </row>
    <row r="986" spans="1:10" x14ac:dyDescent="0.35">
      <c r="A986" s="12" t="s">
        <v>1252</v>
      </c>
      <c r="B986" t="s">
        <v>2772</v>
      </c>
      <c r="C986" s="98">
        <v>54.44</v>
      </c>
      <c r="D986" s="99">
        <v>6.2084999999999999</v>
      </c>
      <c r="E986" s="99">
        <v>10.211399999999999</v>
      </c>
      <c r="F986" t="s">
        <v>1190</v>
      </c>
      <c r="G986">
        <v>1</v>
      </c>
      <c r="H986">
        <v>1</v>
      </c>
      <c r="I986">
        <v>1</v>
      </c>
      <c r="J986">
        <v>1.41</v>
      </c>
    </row>
    <row r="987" spans="1:10" x14ac:dyDescent="0.35">
      <c r="A987" s="12" t="s">
        <v>1253</v>
      </c>
      <c r="B987" t="s">
        <v>2772</v>
      </c>
      <c r="C987" s="98">
        <v>75.78</v>
      </c>
      <c r="D987" s="99">
        <v>12.758100000000001</v>
      </c>
      <c r="E987" s="99">
        <v>20.983799999999999</v>
      </c>
      <c r="F987" t="s">
        <v>1190</v>
      </c>
      <c r="G987">
        <v>1</v>
      </c>
      <c r="H987">
        <v>1</v>
      </c>
      <c r="I987">
        <v>1</v>
      </c>
      <c r="J987">
        <v>1.54</v>
      </c>
    </row>
    <row r="988" spans="1:10" x14ac:dyDescent="0.35">
      <c r="A988" s="12" t="s">
        <v>1254</v>
      </c>
      <c r="B988" t="s">
        <v>2773</v>
      </c>
      <c r="C988" s="98">
        <v>24.02</v>
      </c>
      <c r="D988" s="99">
        <v>2.1787999999999998</v>
      </c>
      <c r="E988" s="99">
        <v>3.5836000000000001</v>
      </c>
      <c r="F988" t="s">
        <v>1190</v>
      </c>
      <c r="G988">
        <v>1</v>
      </c>
      <c r="H988">
        <v>1</v>
      </c>
      <c r="I988">
        <v>1</v>
      </c>
      <c r="J988">
        <v>1.35</v>
      </c>
    </row>
    <row r="989" spans="1:10" x14ac:dyDescent="0.35">
      <c r="A989" s="12" t="s">
        <v>1255</v>
      </c>
      <c r="B989" t="s">
        <v>2773</v>
      </c>
      <c r="C989" s="98">
        <v>39.340000000000003</v>
      </c>
      <c r="D989" s="99">
        <v>5.2638999999999996</v>
      </c>
      <c r="E989" s="99">
        <v>8.6577000000000002</v>
      </c>
      <c r="F989" t="s">
        <v>1190</v>
      </c>
      <c r="G989">
        <v>1</v>
      </c>
      <c r="H989">
        <v>1</v>
      </c>
      <c r="I989">
        <v>1</v>
      </c>
      <c r="J989">
        <v>1.43</v>
      </c>
    </row>
    <row r="990" spans="1:10" x14ac:dyDescent="0.35">
      <c r="A990" s="12" t="s">
        <v>1256</v>
      </c>
      <c r="B990" t="s">
        <v>2773</v>
      </c>
      <c r="C990" s="98">
        <v>48.62</v>
      </c>
      <c r="D990" s="99">
        <v>6.798</v>
      </c>
      <c r="E990" s="99">
        <v>11.180899999999999</v>
      </c>
      <c r="F990" t="s">
        <v>1190</v>
      </c>
      <c r="G990">
        <v>1</v>
      </c>
      <c r="H990">
        <v>1</v>
      </c>
      <c r="I990">
        <v>1</v>
      </c>
      <c r="J990">
        <v>1.41</v>
      </c>
    </row>
    <row r="991" spans="1:10" x14ac:dyDescent="0.35">
      <c r="A991" s="12" t="s">
        <v>1257</v>
      </c>
      <c r="B991" t="s">
        <v>2773</v>
      </c>
      <c r="C991" s="98">
        <v>57.61</v>
      </c>
      <c r="D991" s="99">
        <v>8.7384000000000004</v>
      </c>
      <c r="E991" s="99">
        <v>14.372400000000001</v>
      </c>
      <c r="F991" t="s">
        <v>1190</v>
      </c>
      <c r="G991">
        <v>1</v>
      </c>
      <c r="H991">
        <v>1</v>
      </c>
      <c r="I991">
        <v>1</v>
      </c>
      <c r="J991">
        <v>1.54</v>
      </c>
    </row>
    <row r="992" spans="1:10" x14ac:dyDescent="0.35">
      <c r="A992" s="12" t="s">
        <v>1258</v>
      </c>
      <c r="B992" t="s">
        <v>2774</v>
      </c>
      <c r="C992" s="98">
        <v>12.5</v>
      </c>
      <c r="D992" s="99">
        <v>0.52700000000000002</v>
      </c>
      <c r="E992" s="99">
        <v>0.86680000000000001</v>
      </c>
      <c r="F992" t="s">
        <v>1190</v>
      </c>
      <c r="G992">
        <v>1</v>
      </c>
      <c r="H992">
        <v>1</v>
      </c>
      <c r="I992">
        <v>1</v>
      </c>
      <c r="J992">
        <v>1.35</v>
      </c>
    </row>
    <row r="993" spans="1:10" x14ac:dyDescent="0.35">
      <c r="A993" s="12" t="s">
        <v>1259</v>
      </c>
      <c r="B993" t="s">
        <v>2774</v>
      </c>
      <c r="C993" s="98">
        <v>31.64</v>
      </c>
      <c r="D993" s="99">
        <v>3.8898999999999999</v>
      </c>
      <c r="E993" s="99">
        <v>6.3978999999999999</v>
      </c>
      <c r="F993" t="s">
        <v>1190</v>
      </c>
      <c r="G993">
        <v>1</v>
      </c>
      <c r="H993">
        <v>1</v>
      </c>
      <c r="I993">
        <v>1</v>
      </c>
      <c r="J993">
        <v>1.43</v>
      </c>
    </row>
    <row r="994" spans="1:10" x14ac:dyDescent="0.35">
      <c r="A994" s="12" t="s">
        <v>1260</v>
      </c>
      <c r="B994" t="s">
        <v>2774</v>
      </c>
      <c r="C994" s="98">
        <v>41.24</v>
      </c>
      <c r="D994" s="99">
        <v>5.2693000000000003</v>
      </c>
      <c r="E994" s="99">
        <v>8.6666000000000007</v>
      </c>
      <c r="F994" t="s">
        <v>1190</v>
      </c>
      <c r="G994">
        <v>1</v>
      </c>
      <c r="H994">
        <v>1</v>
      </c>
      <c r="I994">
        <v>1</v>
      </c>
      <c r="J994">
        <v>1.41</v>
      </c>
    </row>
    <row r="995" spans="1:10" x14ac:dyDescent="0.35">
      <c r="A995" s="12" t="s">
        <v>1261</v>
      </c>
      <c r="B995" t="s">
        <v>2774</v>
      </c>
      <c r="C995" s="98">
        <v>53.056286999999998</v>
      </c>
      <c r="D995" s="99">
        <v>5.5327999999999999</v>
      </c>
      <c r="E995" s="99">
        <v>9.1</v>
      </c>
      <c r="F995" t="s">
        <v>1190</v>
      </c>
      <c r="G995">
        <v>1</v>
      </c>
      <c r="H995">
        <v>1</v>
      </c>
      <c r="I995">
        <v>1</v>
      </c>
      <c r="J995">
        <v>1.54</v>
      </c>
    </row>
    <row r="996" spans="1:10" x14ac:dyDescent="0.35">
      <c r="A996" s="12" t="s">
        <v>1262</v>
      </c>
      <c r="B996" t="s">
        <v>2775</v>
      </c>
      <c r="C996" s="98">
        <v>21.52</v>
      </c>
      <c r="D996" s="99">
        <v>3.4236</v>
      </c>
      <c r="E996" s="99">
        <v>5.6308999999999996</v>
      </c>
      <c r="F996" t="s">
        <v>1190</v>
      </c>
      <c r="G996">
        <v>1</v>
      </c>
      <c r="H996">
        <v>1</v>
      </c>
      <c r="I996">
        <v>1</v>
      </c>
      <c r="J996">
        <v>1.35</v>
      </c>
    </row>
    <row r="997" spans="1:10" x14ac:dyDescent="0.35">
      <c r="A997" s="12" t="s">
        <v>1263</v>
      </c>
      <c r="B997" t="s">
        <v>2775</v>
      </c>
      <c r="C997" s="98">
        <v>21.52</v>
      </c>
      <c r="D997" s="99">
        <v>3.6038000000000001</v>
      </c>
      <c r="E997" s="99">
        <v>5.9272999999999998</v>
      </c>
      <c r="F997" t="s">
        <v>1190</v>
      </c>
      <c r="G997">
        <v>1</v>
      </c>
      <c r="H997">
        <v>1</v>
      </c>
      <c r="I997">
        <v>1</v>
      </c>
      <c r="J997">
        <v>1.43</v>
      </c>
    </row>
    <row r="998" spans="1:10" x14ac:dyDescent="0.35">
      <c r="A998" s="12" t="s">
        <v>1264</v>
      </c>
      <c r="B998" t="s">
        <v>2775</v>
      </c>
      <c r="C998" s="98">
        <v>40.299999999999997</v>
      </c>
      <c r="D998" s="99">
        <v>7.5871000000000004</v>
      </c>
      <c r="E998" s="99">
        <v>12.4788</v>
      </c>
      <c r="F998" t="s">
        <v>1190</v>
      </c>
      <c r="G998">
        <v>1</v>
      </c>
      <c r="H998">
        <v>1</v>
      </c>
      <c r="I998">
        <v>1</v>
      </c>
      <c r="J998">
        <v>1.41</v>
      </c>
    </row>
    <row r="999" spans="1:10" x14ac:dyDescent="0.35">
      <c r="A999" s="12" t="s">
        <v>1265</v>
      </c>
      <c r="B999" t="s">
        <v>2775</v>
      </c>
      <c r="C999" s="98">
        <v>80.72</v>
      </c>
      <c r="D999" s="99">
        <v>15.228899999999999</v>
      </c>
      <c r="E999" s="99">
        <v>25.047599999999999</v>
      </c>
      <c r="F999" t="s">
        <v>1190</v>
      </c>
      <c r="G999">
        <v>1</v>
      </c>
      <c r="H999">
        <v>1</v>
      </c>
      <c r="I999">
        <v>1</v>
      </c>
      <c r="J999">
        <v>1.54</v>
      </c>
    </row>
    <row r="1000" spans="1:10" x14ac:dyDescent="0.35">
      <c r="A1000" s="12" t="s">
        <v>1266</v>
      </c>
      <c r="B1000" t="s">
        <v>2776</v>
      </c>
      <c r="C1000" s="98">
        <v>13.66</v>
      </c>
      <c r="D1000" s="99">
        <v>1.1147</v>
      </c>
      <c r="E1000" s="99">
        <v>1.8333999999999999</v>
      </c>
      <c r="F1000" t="s">
        <v>1190</v>
      </c>
      <c r="G1000">
        <v>1</v>
      </c>
      <c r="H1000">
        <v>1</v>
      </c>
      <c r="I1000">
        <v>1</v>
      </c>
      <c r="J1000">
        <v>1.35</v>
      </c>
    </row>
    <row r="1001" spans="1:10" x14ac:dyDescent="0.35">
      <c r="A1001" s="12" t="s">
        <v>1267</v>
      </c>
      <c r="B1001" t="s">
        <v>2776</v>
      </c>
      <c r="C1001" s="98">
        <v>23.35</v>
      </c>
      <c r="D1001" s="99">
        <v>2.4773999999999998</v>
      </c>
      <c r="E1001" s="99">
        <v>4.0747</v>
      </c>
      <c r="F1001" t="s">
        <v>1190</v>
      </c>
      <c r="G1001">
        <v>1</v>
      </c>
      <c r="H1001">
        <v>1</v>
      </c>
      <c r="I1001">
        <v>1</v>
      </c>
      <c r="J1001">
        <v>1.43</v>
      </c>
    </row>
    <row r="1002" spans="1:10" x14ac:dyDescent="0.35">
      <c r="A1002" s="12" t="s">
        <v>1268</v>
      </c>
      <c r="B1002" t="s">
        <v>2776</v>
      </c>
      <c r="C1002" s="98">
        <v>36.020000000000003</v>
      </c>
      <c r="D1002" s="99">
        <v>4.3251999999999997</v>
      </c>
      <c r="E1002" s="99">
        <v>7.1138000000000003</v>
      </c>
      <c r="F1002" t="s">
        <v>1190</v>
      </c>
      <c r="G1002">
        <v>1</v>
      </c>
      <c r="H1002">
        <v>1</v>
      </c>
      <c r="I1002">
        <v>1</v>
      </c>
      <c r="J1002">
        <v>1.41</v>
      </c>
    </row>
    <row r="1003" spans="1:10" x14ac:dyDescent="0.35">
      <c r="A1003" s="12" t="s">
        <v>1269</v>
      </c>
      <c r="B1003" t="s">
        <v>2776</v>
      </c>
      <c r="C1003" s="98">
        <v>47.08</v>
      </c>
      <c r="D1003" s="99">
        <v>6.6405000000000003</v>
      </c>
      <c r="E1003" s="99">
        <v>10.921900000000001</v>
      </c>
      <c r="F1003" t="s">
        <v>1190</v>
      </c>
      <c r="G1003">
        <v>1</v>
      </c>
      <c r="H1003">
        <v>1</v>
      </c>
      <c r="I1003">
        <v>1</v>
      </c>
      <c r="J1003">
        <v>1.54</v>
      </c>
    </row>
    <row r="1004" spans="1:10" x14ac:dyDescent="0.35">
      <c r="A1004" s="12" t="s">
        <v>1270</v>
      </c>
      <c r="B1004" t="s">
        <v>2777</v>
      </c>
      <c r="C1004" s="98">
        <v>19.100000000000001</v>
      </c>
      <c r="D1004" s="99">
        <v>2.2605</v>
      </c>
      <c r="E1004" s="99">
        <v>3.7179000000000002</v>
      </c>
      <c r="F1004" t="s">
        <v>1190</v>
      </c>
      <c r="G1004">
        <v>1</v>
      </c>
      <c r="H1004">
        <v>1</v>
      </c>
      <c r="I1004">
        <v>1</v>
      </c>
      <c r="J1004">
        <v>1.35</v>
      </c>
    </row>
    <row r="1005" spans="1:10" x14ac:dyDescent="0.35">
      <c r="A1005" s="12" t="s">
        <v>1271</v>
      </c>
      <c r="B1005" t="s">
        <v>2777</v>
      </c>
      <c r="C1005" s="98">
        <v>27.13</v>
      </c>
      <c r="D1005" s="99">
        <v>3.4582999999999999</v>
      </c>
      <c r="E1005" s="99">
        <v>5.6879999999999997</v>
      </c>
      <c r="F1005" t="s">
        <v>1190</v>
      </c>
      <c r="G1005">
        <v>1</v>
      </c>
      <c r="H1005">
        <v>1</v>
      </c>
      <c r="I1005">
        <v>1</v>
      </c>
      <c r="J1005">
        <v>1.43</v>
      </c>
    </row>
    <row r="1006" spans="1:10" x14ac:dyDescent="0.35">
      <c r="A1006" s="12" t="s">
        <v>1272</v>
      </c>
      <c r="B1006" t="s">
        <v>2777</v>
      </c>
      <c r="C1006" s="98">
        <v>34.07</v>
      </c>
      <c r="D1006" s="99">
        <v>4.4657999999999998</v>
      </c>
      <c r="E1006" s="99">
        <v>7.3451000000000004</v>
      </c>
      <c r="F1006" t="s">
        <v>1190</v>
      </c>
      <c r="G1006">
        <v>1</v>
      </c>
      <c r="H1006">
        <v>1</v>
      </c>
      <c r="I1006">
        <v>1</v>
      </c>
      <c r="J1006">
        <v>1.41</v>
      </c>
    </row>
    <row r="1007" spans="1:10" x14ac:dyDescent="0.35">
      <c r="A1007" s="12" t="s">
        <v>1273</v>
      </c>
      <c r="B1007" t="s">
        <v>2777</v>
      </c>
      <c r="C1007" s="98">
        <v>42.34</v>
      </c>
      <c r="D1007" s="99">
        <v>6.35</v>
      </c>
      <c r="E1007" s="99">
        <v>10.444100000000001</v>
      </c>
      <c r="F1007" t="s">
        <v>1190</v>
      </c>
      <c r="G1007">
        <v>1</v>
      </c>
      <c r="H1007">
        <v>1</v>
      </c>
      <c r="I1007">
        <v>1</v>
      </c>
      <c r="J1007">
        <v>1.54</v>
      </c>
    </row>
    <row r="1008" spans="1:10" x14ac:dyDescent="0.35">
      <c r="A1008" s="12" t="s">
        <v>1274</v>
      </c>
      <c r="B1008" t="s">
        <v>2778</v>
      </c>
      <c r="C1008" s="98">
        <v>13.73</v>
      </c>
      <c r="D1008" s="99">
        <v>1.3907</v>
      </c>
      <c r="E1008" s="99">
        <v>2.2873000000000001</v>
      </c>
      <c r="F1008" t="s">
        <v>1190</v>
      </c>
      <c r="G1008">
        <v>1</v>
      </c>
      <c r="H1008">
        <v>1</v>
      </c>
      <c r="I1008">
        <v>1</v>
      </c>
      <c r="J1008">
        <v>1.35</v>
      </c>
    </row>
    <row r="1009" spans="1:10" x14ac:dyDescent="0.35">
      <c r="A1009" s="12" t="s">
        <v>1275</v>
      </c>
      <c r="B1009" t="s">
        <v>2778</v>
      </c>
      <c r="C1009" s="98">
        <v>22.65</v>
      </c>
      <c r="D1009" s="99">
        <v>2.524</v>
      </c>
      <c r="E1009" s="99">
        <v>4.1513</v>
      </c>
      <c r="F1009" t="s">
        <v>1190</v>
      </c>
      <c r="G1009">
        <v>1</v>
      </c>
      <c r="H1009">
        <v>1</v>
      </c>
      <c r="I1009">
        <v>1</v>
      </c>
      <c r="J1009">
        <v>1.43</v>
      </c>
    </row>
    <row r="1010" spans="1:10" x14ac:dyDescent="0.35">
      <c r="A1010" s="12" t="s">
        <v>1276</v>
      </c>
      <c r="B1010" t="s">
        <v>2778</v>
      </c>
      <c r="C1010" s="98">
        <v>33.450000000000003</v>
      </c>
      <c r="D1010" s="99">
        <v>4.0625999999999998</v>
      </c>
      <c r="E1010" s="99">
        <v>6.6818999999999997</v>
      </c>
      <c r="F1010" t="s">
        <v>1190</v>
      </c>
      <c r="G1010">
        <v>1</v>
      </c>
      <c r="H1010">
        <v>1</v>
      </c>
      <c r="I1010">
        <v>1</v>
      </c>
      <c r="J1010">
        <v>1.41</v>
      </c>
    </row>
    <row r="1011" spans="1:10" x14ac:dyDescent="0.35">
      <c r="A1011" s="12" t="s">
        <v>1277</v>
      </c>
      <c r="B1011" t="s">
        <v>2778</v>
      </c>
      <c r="C1011" s="98">
        <v>33.450000000000003</v>
      </c>
      <c r="D1011" s="99">
        <v>6.2301000000000002</v>
      </c>
      <c r="E1011" s="99">
        <v>10.2469</v>
      </c>
      <c r="F1011" t="s">
        <v>1190</v>
      </c>
      <c r="G1011">
        <v>1</v>
      </c>
      <c r="H1011">
        <v>1</v>
      </c>
      <c r="I1011">
        <v>1</v>
      </c>
      <c r="J1011">
        <v>1.54</v>
      </c>
    </row>
    <row r="1012" spans="1:10" x14ac:dyDescent="0.35">
      <c r="A1012" s="12" t="s">
        <v>1278</v>
      </c>
      <c r="B1012" t="s">
        <v>2779</v>
      </c>
      <c r="C1012" s="98">
        <v>11.04</v>
      </c>
      <c r="D1012" s="99">
        <v>0.86870000000000003</v>
      </c>
      <c r="E1012" s="99">
        <v>1.4288000000000001</v>
      </c>
      <c r="F1012" t="s">
        <v>1190</v>
      </c>
      <c r="G1012">
        <v>1</v>
      </c>
      <c r="H1012">
        <v>1</v>
      </c>
      <c r="I1012">
        <v>1</v>
      </c>
      <c r="J1012">
        <v>1.35</v>
      </c>
    </row>
    <row r="1013" spans="1:10" x14ac:dyDescent="0.35">
      <c r="A1013" s="12" t="s">
        <v>1279</v>
      </c>
      <c r="B1013" t="s">
        <v>2779</v>
      </c>
      <c r="C1013" s="98">
        <v>19.46</v>
      </c>
      <c r="D1013" s="99">
        <v>2.1101999999999999</v>
      </c>
      <c r="E1013" s="99">
        <v>3.4706999999999999</v>
      </c>
      <c r="F1013" t="s">
        <v>1190</v>
      </c>
      <c r="G1013">
        <v>1</v>
      </c>
      <c r="H1013">
        <v>1</v>
      </c>
      <c r="I1013">
        <v>1</v>
      </c>
      <c r="J1013">
        <v>1.43</v>
      </c>
    </row>
    <row r="1014" spans="1:10" x14ac:dyDescent="0.35">
      <c r="A1014" s="12" t="s">
        <v>1280</v>
      </c>
      <c r="B1014" t="s">
        <v>2779</v>
      </c>
      <c r="C1014" s="98">
        <v>31.29</v>
      </c>
      <c r="D1014" s="99">
        <v>3.8408000000000002</v>
      </c>
      <c r="E1014" s="99">
        <v>6.3170999999999999</v>
      </c>
      <c r="F1014" t="s">
        <v>1190</v>
      </c>
      <c r="G1014">
        <v>1</v>
      </c>
      <c r="H1014">
        <v>1</v>
      </c>
      <c r="I1014">
        <v>1</v>
      </c>
      <c r="J1014">
        <v>1.41</v>
      </c>
    </row>
    <row r="1015" spans="1:10" x14ac:dyDescent="0.35">
      <c r="A1015" s="12" t="s">
        <v>1281</v>
      </c>
      <c r="B1015" t="s">
        <v>2779</v>
      </c>
      <c r="C1015" s="98">
        <v>39.630000000000003</v>
      </c>
      <c r="D1015" s="99">
        <v>5.0065999999999997</v>
      </c>
      <c r="E1015" s="99">
        <v>8.2346000000000004</v>
      </c>
      <c r="F1015" t="s">
        <v>1190</v>
      </c>
      <c r="G1015">
        <v>1</v>
      </c>
      <c r="H1015">
        <v>1</v>
      </c>
      <c r="I1015">
        <v>1</v>
      </c>
      <c r="J1015">
        <v>1.54</v>
      </c>
    </row>
    <row r="1016" spans="1:10" x14ac:dyDescent="0.35">
      <c r="A1016" s="12" t="s">
        <v>1282</v>
      </c>
      <c r="B1016" t="s">
        <v>2780</v>
      </c>
      <c r="C1016" s="98">
        <v>6.3</v>
      </c>
      <c r="D1016" s="99">
        <v>0.39700000000000002</v>
      </c>
      <c r="E1016" s="99">
        <v>0.65300000000000002</v>
      </c>
      <c r="F1016" t="s">
        <v>1190</v>
      </c>
      <c r="G1016">
        <v>1</v>
      </c>
      <c r="H1016">
        <v>1</v>
      </c>
      <c r="I1016">
        <v>1</v>
      </c>
      <c r="J1016">
        <v>1.35</v>
      </c>
    </row>
    <row r="1017" spans="1:10" x14ac:dyDescent="0.35">
      <c r="A1017" s="12" t="s">
        <v>1283</v>
      </c>
      <c r="B1017" t="s">
        <v>2780</v>
      </c>
      <c r="C1017" s="98">
        <v>14.2</v>
      </c>
      <c r="D1017" s="99">
        <v>1.2859</v>
      </c>
      <c r="E1017" s="99">
        <v>2.1150000000000002</v>
      </c>
      <c r="F1017" t="s">
        <v>1190</v>
      </c>
      <c r="G1017">
        <v>1</v>
      </c>
      <c r="H1017">
        <v>1</v>
      </c>
      <c r="I1017">
        <v>1</v>
      </c>
      <c r="J1017">
        <v>1.43</v>
      </c>
    </row>
    <row r="1018" spans="1:10" x14ac:dyDescent="0.35">
      <c r="A1018" s="12" t="s">
        <v>1284</v>
      </c>
      <c r="B1018" t="s">
        <v>2780</v>
      </c>
      <c r="C1018" s="98">
        <v>25.05</v>
      </c>
      <c r="D1018" s="99">
        <v>3.0579999999999998</v>
      </c>
      <c r="E1018" s="99">
        <v>5.0296000000000003</v>
      </c>
      <c r="F1018" t="s">
        <v>1190</v>
      </c>
      <c r="G1018">
        <v>1</v>
      </c>
      <c r="H1018">
        <v>1</v>
      </c>
      <c r="I1018">
        <v>1</v>
      </c>
      <c r="J1018">
        <v>1.41</v>
      </c>
    </row>
    <row r="1019" spans="1:10" x14ac:dyDescent="0.35">
      <c r="A1019" s="12" t="s">
        <v>1285</v>
      </c>
      <c r="B1019" t="s">
        <v>2780</v>
      </c>
      <c r="C1019" s="98">
        <v>34.03</v>
      </c>
      <c r="D1019" s="99">
        <v>5.2096</v>
      </c>
      <c r="E1019" s="99">
        <v>8.5684000000000005</v>
      </c>
      <c r="F1019" t="s">
        <v>1190</v>
      </c>
      <c r="G1019">
        <v>1</v>
      </c>
      <c r="H1019">
        <v>1</v>
      </c>
      <c r="I1019">
        <v>1</v>
      </c>
      <c r="J1019">
        <v>1.54</v>
      </c>
    </row>
    <row r="1020" spans="1:10" x14ac:dyDescent="0.35">
      <c r="A1020" s="12" t="s">
        <v>1286</v>
      </c>
      <c r="B1020" t="s">
        <v>2781</v>
      </c>
      <c r="C1020" s="98">
        <v>12.01</v>
      </c>
      <c r="D1020" s="99">
        <v>1.4117999999999999</v>
      </c>
      <c r="E1020" s="99">
        <v>2.3220000000000001</v>
      </c>
      <c r="F1020" t="s">
        <v>1190</v>
      </c>
      <c r="G1020">
        <v>1</v>
      </c>
      <c r="H1020">
        <v>1</v>
      </c>
      <c r="I1020">
        <v>1</v>
      </c>
      <c r="J1020">
        <v>1.35</v>
      </c>
    </row>
    <row r="1021" spans="1:10" x14ac:dyDescent="0.35">
      <c r="A1021" s="12" t="s">
        <v>1287</v>
      </c>
      <c r="B1021" t="s">
        <v>2781</v>
      </c>
      <c r="C1021" s="98">
        <v>17.260000000000002</v>
      </c>
      <c r="D1021" s="99">
        <v>2.1116000000000001</v>
      </c>
      <c r="E1021" s="99">
        <v>3.4729999999999999</v>
      </c>
      <c r="F1021" t="s">
        <v>1190</v>
      </c>
      <c r="G1021">
        <v>1</v>
      </c>
      <c r="H1021">
        <v>1</v>
      </c>
      <c r="I1021">
        <v>1</v>
      </c>
      <c r="J1021">
        <v>1.43</v>
      </c>
    </row>
    <row r="1022" spans="1:10" x14ac:dyDescent="0.35">
      <c r="A1022" s="12" t="s">
        <v>1288</v>
      </c>
      <c r="B1022" t="s">
        <v>2781</v>
      </c>
      <c r="C1022" s="98">
        <v>19.850000000000001</v>
      </c>
      <c r="D1022" s="99">
        <v>2.3946999999999998</v>
      </c>
      <c r="E1022" s="99">
        <v>3.9386999999999999</v>
      </c>
      <c r="F1022" t="s">
        <v>1190</v>
      </c>
      <c r="G1022">
        <v>1</v>
      </c>
      <c r="H1022">
        <v>1</v>
      </c>
      <c r="I1022">
        <v>1</v>
      </c>
      <c r="J1022">
        <v>1.41</v>
      </c>
    </row>
    <row r="1023" spans="1:10" x14ac:dyDescent="0.35">
      <c r="A1023" s="12" t="s">
        <v>1289</v>
      </c>
      <c r="B1023" t="s">
        <v>2781</v>
      </c>
      <c r="C1023" s="98">
        <v>25.12</v>
      </c>
      <c r="D1023" s="99">
        <v>4.1119000000000003</v>
      </c>
      <c r="E1023" s="99">
        <v>6.7629999999999999</v>
      </c>
      <c r="F1023" t="s">
        <v>1190</v>
      </c>
      <c r="G1023">
        <v>1</v>
      </c>
      <c r="H1023">
        <v>1</v>
      </c>
      <c r="I1023">
        <v>1</v>
      </c>
      <c r="J1023">
        <v>1.54</v>
      </c>
    </row>
    <row r="1024" spans="1:10" x14ac:dyDescent="0.35">
      <c r="A1024" s="12" t="s">
        <v>1290</v>
      </c>
      <c r="B1024" t="s">
        <v>2782</v>
      </c>
      <c r="C1024" s="98">
        <v>9.6999999999999993</v>
      </c>
      <c r="D1024" s="99">
        <v>0.87190000000000001</v>
      </c>
      <c r="E1024" s="99">
        <v>1.4339999999999999</v>
      </c>
      <c r="F1024" t="s">
        <v>1190</v>
      </c>
      <c r="G1024">
        <v>1</v>
      </c>
      <c r="H1024">
        <v>1</v>
      </c>
      <c r="I1024">
        <v>1</v>
      </c>
      <c r="J1024">
        <v>1.35</v>
      </c>
    </row>
    <row r="1025" spans="1:10" x14ac:dyDescent="0.35">
      <c r="A1025" s="12" t="s">
        <v>1291</v>
      </c>
      <c r="B1025" t="s">
        <v>2782</v>
      </c>
      <c r="C1025" s="98">
        <v>13.71</v>
      </c>
      <c r="D1025" s="99">
        <v>1.4142999999999999</v>
      </c>
      <c r="E1025" s="99">
        <v>2.3262</v>
      </c>
      <c r="F1025" t="s">
        <v>1190</v>
      </c>
      <c r="G1025">
        <v>1</v>
      </c>
      <c r="H1025">
        <v>1</v>
      </c>
      <c r="I1025">
        <v>1</v>
      </c>
      <c r="J1025">
        <v>1.43</v>
      </c>
    </row>
    <row r="1026" spans="1:10" x14ac:dyDescent="0.35">
      <c r="A1026" s="12" t="s">
        <v>1292</v>
      </c>
      <c r="B1026" t="s">
        <v>2782</v>
      </c>
      <c r="C1026" s="98">
        <v>23.97</v>
      </c>
      <c r="D1026" s="99">
        <v>3.1118999999999999</v>
      </c>
      <c r="E1026" s="99">
        <v>5.1182999999999996</v>
      </c>
      <c r="F1026" t="s">
        <v>1190</v>
      </c>
      <c r="G1026">
        <v>1</v>
      </c>
      <c r="H1026">
        <v>1</v>
      </c>
      <c r="I1026">
        <v>1</v>
      </c>
      <c r="J1026">
        <v>1.41</v>
      </c>
    </row>
    <row r="1027" spans="1:10" x14ac:dyDescent="0.35">
      <c r="A1027" s="12" t="s">
        <v>1293</v>
      </c>
      <c r="B1027" t="s">
        <v>2782</v>
      </c>
      <c r="C1027" s="98">
        <v>23.97</v>
      </c>
      <c r="D1027" s="99">
        <v>3.7736999999999998</v>
      </c>
      <c r="E1027" s="99">
        <v>6.2068000000000003</v>
      </c>
      <c r="F1027" t="s">
        <v>1190</v>
      </c>
      <c r="G1027">
        <v>1</v>
      </c>
      <c r="H1027">
        <v>1</v>
      </c>
      <c r="I1027">
        <v>1</v>
      </c>
      <c r="J1027">
        <v>1.54</v>
      </c>
    </row>
    <row r="1028" spans="1:10" x14ac:dyDescent="0.35">
      <c r="A1028" s="12" t="s">
        <v>1294</v>
      </c>
      <c r="B1028" t="s">
        <v>2783</v>
      </c>
      <c r="C1028" s="98">
        <v>11.3</v>
      </c>
      <c r="D1028" s="99">
        <v>1.0075000000000001</v>
      </c>
      <c r="E1028" s="99">
        <v>1.6571</v>
      </c>
      <c r="F1028" t="s">
        <v>1190</v>
      </c>
      <c r="G1028">
        <v>1</v>
      </c>
      <c r="H1028">
        <v>1</v>
      </c>
      <c r="I1028">
        <v>1</v>
      </c>
      <c r="J1028">
        <v>1.35</v>
      </c>
    </row>
    <row r="1029" spans="1:10" x14ac:dyDescent="0.35">
      <c r="A1029" s="12" t="s">
        <v>1295</v>
      </c>
      <c r="B1029" t="s">
        <v>2783</v>
      </c>
      <c r="C1029" s="98">
        <v>14.66</v>
      </c>
      <c r="D1029" s="99">
        <v>1.37</v>
      </c>
      <c r="E1029" s="99">
        <v>2.2532999999999999</v>
      </c>
      <c r="F1029" t="s">
        <v>1190</v>
      </c>
      <c r="G1029">
        <v>1</v>
      </c>
      <c r="H1029">
        <v>1</v>
      </c>
      <c r="I1029">
        <v>1</v>
      </c>
      <c r="J1029">
        <v>1.43</v>
      </c>
    </row>
    <row r="1030" spans="1:10" x14ac:dyDescent="0.35">
      <c r="A1030" s="12" t="s">
        <v>1296</v>
      </c>
      <c r="B1030" t="s">
        <v>2783</v>
      </c>
      <c r="C1030" s="98">
        <v>21.23</v>
      </c>
      <c r="D1030" s="99">
        <v>2.4777</v>
      </c>
      <c r="E1030" s="99">
        <v>4.0751999999999997</v>
      </c>
      <c r="F1030" t="s">
        <v>1190</v>
      </c>
      <c r="G1030">
        <v>1</v>
      </c>
      <c r="H1030">
        <v>1</v>
      </c>
      <c r="I1030">
        <v>1</v>
      </c>
      <c r="J1030">
        <v>1.41</v>
      </c>
    </row>
    <row r="1031" spans="1:10" x14ac:dyDescent="0.35">
      <c r="A1031" s="12" t="s">
        <v>1297</v>
      </c>
      <c r="B1031" t="s">
        <v>2783</v>
      </c>
      <c r="C1031" s="98">
        <v>25.72</v>
      </c>
      <c r="D1031" s="99">
        <v>3.4765000000000001</v>
      </c>
      <c r="E1031" s="99">
        <v>5.7179000000000002</v>
      </c>
      <c r="F1031" t="s">
        <v>1190</v>
      </c>
      <c r="G1031">
        <v>1</v>
      </c>
      <c r="H1031">
        <v>1</v>
      </c>
      <c r="I1031">
        <v>1</v>
      </c>
      <c r="J1031">
        <v>1.54</v>
      </c>
    </row>
    <row r="1032" spans="1:10" x14ac:dyDescent="0.35">
      <c r="A1032" s="12" t="s">
        <v>1298</v>
      </c>
      <c r="B1032" t="s">
        <v>2784</v>
      </c>
      <c r="C1032" s="98">
        <v>2.81</v>
      </c>
      <c r="D1032" s="99">
        <v>0.1525</v>
      </c>
      <c r="E1032" s="99">
        <v>0.25080000000000002</v>
      </c>
      <c r="F1032" t="s">
        <v>1190</v>
      </c>
      <c r="G1032">
        <v>1</v>
      </c>
      <c r="H1032">
        <v>1</v>
      </c>
      <c r="I1032">
        <v>1</v>
      </c>
      <c r="J1032">
        <v>1.35</v>
      </c>
    </row>
    <row r="1033" spans="1:10" x14ac:dyDescent="0.35">
      <c r="A1033" s="12" t="s">
        <v>1299</v>
      </c>
      <c r="B1033" t="s">
        <v>2784</v>
      </c>
      <c r="C1033" s="98">
        <v>3.29</v>
      </c>
      <c r="D1033" s="99">
        <v>0.1779</v>
      </c>
      <c r="E1033" s="99">
        <v>0.29260000000000003</v>
      </c>
      <c r="F1033" t="s">
        <v>1190</v>
      </c>
      <c r="G1033">
        <v>1</v>
      </c>
      <c r="H1033">
        <v>1</v>
      </c>
      <c r="I1033">
        <v>1</v>
      </c>
      <c r="J1033">
        <v>1.43</v>
      </c>
    </row>
    <row r="1034" spans="1:10" x14ac:dyDescent="0.35">
      <c r="A1034" s="12" t="s">
        <v>1300</v>
      </c>
      <c r="B1034" t="s">
        <v>2784</v>
      </c>
      <c r="C1034" s="98">
        <v>6.33</v>
      </c>
      <c r="D1034" s="99">
        <v>0.42120000000000002</v>
      </c>
      <c r="E1034" s="99">
        <v>0.69279999999999997</v>
      </c>
      <c r="F1034" t="s">
        <v>1190</v>
      </c>
      <c r="G1034">
        <v>1</v>
      </c>
      <c r="H1034">
        <v>1</v>
      </c>
      <c r="I1034">
        <v>1</v>
      </c>
      <c r="J1034">
        <v>1.41</v>
      </c>
    </row>
    <row r="1035" spans="1:10" x14ac:dyDescent="0.35">
      <c r="A1035" s="12" t="s">
        <v>1301</v>
      </c>
      <c r="B1035" t="s">
        <v>2784</v>
      </c>
      <c r="C1035" s="98">
        <v>6.33</v>
      </c>
      <c r="D1035" s="99">
        <v>2.3205</v>
      </c>
      <c r="E1035" s="99">
        <v>3.8166000000000002</v>
      </c>
      <c r="F1035" t="s">
        <v>1190</v>
      </c>
      <c r="G1035">
        <v>1</v>
      </c>
      <c r="H1035">
        <v>1</v>
      </c>
      <c r="I1035">
        <v>1</v>
      </c>
      <c r="J1035">
        <v>1.54</v>
      </c>
    </row>
    <row r="1036" spans="1:10" x14ac:dyDescent="0.35">
      <c r="A1036" s="12" t="s">
        <v>1302</v>
      </c>
      <c r="B1036" t="s">
        <v>2785</v>
      </c>
      <c r="C1036" s="98">
        <v>20.43</v>
      </c>
      <c r="D1036" s="99">
        <v>2.1480999999999999</v>
      </c>
      <c r="E1036" s="99">
        <v>3.5331000000000001</v>
      </c>
      <c r="F1036" t="s">
        <v>1190</v>
      </c>
      <c r="G1036">
        <v>1</v>
      </c>
      <c r="H1036">
        <v>1</v>
      </c>
      <c r="I1036">
        <v>1</v>
      </c>
      <c r="J1036">
        <v>1.35</v>
      </c>
    </row>
    <row r="1037" spans="1:10" x14ac:dyDescent="0.35">
      <c r="A1037" s="12" t="s">
        <v>1303</v>
      </c>
      <c r="B1037" t="s">
        <v>2785</v>
      </c>
      <c r="C1037" s="98">
        <v>20.43</v>
      </c>
      <c r="D1037" s="99">
        <v>5.415</v>
      </c>
      <c r="E1037" s="99">
        <v>8.9062999999999999</v>
      </c>
      <c r="F1037" t="s">
        <v>1190</v>
      </c>
      <c r="G1037">
        <v>1</v>
      </c>
      <c r="H1037">
        <v>1</v>
      </c>
      <c r="I1037">
        <v>1</v>
      </c>
      <c r="J1037">
        <v>1.43</v>
      </c>
    </row>
    <row r="1038" spans="1:10" x14ac:dyDescent="0.35">
      <c r="A1038" s="12" t="s">
        <v>1304</v>
      </c>
      <c r="B1038" t="s">
        <v>2785</v>
      </c>
      <c r="C1038" s="98">
        <v>23.24</v>
      </c>
      <c r="D1038" s="99">
        <v>8.5348000000000006</v>
      </c>
      <c r="E1038" s="99">
        <v>14.0375</v>
      </c>
      <c r="F1038" t="s">
        <v>1190</v>
      </c>
      <c r="G1038">
        <v>1</v>
      </c>
      <c r="H1038">
        <v>1</v>
      </c>
      <c r="I1038">
        <v>1</v>
      </c>
      <c r="J1038">
        <v>1.41</v>
      </c>
    </row>
    <row r="1039" spans="1:10" x14ac:dyDescent="0.35">
      <c r="A1039" s="12" t="s">
        <v>1305</v>
      </c>
      <c r="B1039" t="s">
        <v>2785</v>
      </c>
      <c r="C1039" s="98">
        <v>63.01</v>
      </c>
      <c r="D1039" s="99">
        <v>17.663900000000002</v>
      </c>
      <c r="E1039" s="99">
        <v>29.052499999999998</v>
      </c>
      <c r="F1039" t="s">
        <v>1190</v>
      </c>
      <c r="G1039">
        <v>1</v>
      </c>
      <c r="H1039">
        <v>1</v>
      </c>
      <c r="I1039">
        <v>1</v>
      </c>
      <c r="J1039">
        <v>1.54</v>
      </c>
    </row>
    <row r="1040" spans="1:10" x14ac:dyDescent="0.35">
      <c r="A1040" s="12" t="s">
        <v>1306</v>
      </c>
      <c r="B1040" t="s">
        <v>2786</v>
      </c>
      <c r="C1040" s="98">
        <v>6.9</v>
      </c>
      <c r="D1040" s="99">
        <v>0.44469999999999998</v>
      </c>
      <c r="E1040" s="99">
        <v>0.73140000000000005</v>
      </c>
      <c r="F1040" t="s">
        <v>1190</v>
      </c>
      <c r="G1040">
        <v>1</v>
      </c>
      <c r="H1040">
        <v>1</v>
      </c>
      <c r="I1040">
        <v>1</v>
      </c>
      <c r="J1040">
        <v>1.35</v>
      </c>
    </row>
    <row r="1041" spans="1:10" x14ac:dyDescent="0.35">
      <c r="A1041" s="12" t="s">
        <v>1307</v>
      </c>
      <c r="B1041" t="s">
        <v>2786</v>
      </c>
      <c r="C1041" s="98">
        <v>17.02</v>
      </c>
      <c r="D1041" s="99">
        <v>3.4434</v>
      </c>
      <c r="E1041" s="99">
        <v>5.6635</v>
      </c>
      <c r="F1041" t="s">
        <v>1190</v>
      </c>
      <c r="G1041">
        <v>1</v>
      </c>
      <c r="H1041">
        <v>1</v>
      </c>
      <c r="I1041">
        <v>1</v>
      </c>
      <c r="J1041">
        <v>1.43</v>
      </c>
    </row>
    <row r="1042" spans="1:10" x14ac:dyDescent="0.35">
      <c r="A1042" s="12" t="s">
        <v>1308</v>
      </c>
      <c r="B1042" t="s">
        <v>2786</v>
      </c>
      <c r="C1042" s="98">
        <v>31.07</v>
      </c>
      <c r="D1042" s="99">
        <v>5.6146000000000003</v>
      </c>
      <c r="E1042" s="99">
        <v>9.2346000000000004</v>
      </c>
      <c r="F1042" t="s">
        <v>1190</v>
      </c>
      <c r="G1042">
        <v>1</v>
      </c>
      <c r="H1042">
        <v>1</v>
      </c>
      <c r="I1042">
        <v>1</v>
      </c>
      <c r="J1042">
        <v>1.41</v>
      </c>
    </row>
    <row r="1043" spans="1:10" x14ac:dyDescent="0.35">
      <c r="A1043" s="12" t="s">
        <v>1309</v>
      </c>
      <c r="B1043" t="s">
        <v>2786</v>
      </c>
      <c r="C1043" s="98">
        <v>73.12</v>
      </c>
      <c r="D1043" s="99">
        <v>14.6204</v>
      </c>
      <c r="E1043" s="99">
        <v>24.046800000000001</v>
      </c>
      <c r="F1043" t="s">
        <v>1190</v>
      </c>
      <c r="G1043">
        <v>1</v>
      </c>
      <c r="H1043">
        <v>1</v>
      </c>
      <c r="I1043">
        <v>1</v>
      </c>
      <c r="J1043">
        <v>1.54</v>
      </c>
    </row>
    <row r="1044" spans="1:10" x14ac:dyDescent="0.35">
      <c r="A1044" s="12" t="s">
        <v>1310</v>
      </c>
      <c r="B1044" t="s">
        <v>2787</v>
      </c>
      <c r="C1044" s="98">
        <v>2.78</v>
      </c>
      <c r="D1044" s="99">
        <v>0.18149999999999999</v>
      </c>
      <c r="E1044" s="99">
        <v>0.29849999999999999</v>
      </c>
      <c r="F1044" t="s">
        <v>1190</v>
      </c>
      <c r="G1044">
        <v>1</v>
      </c>
      <c r="H1044">
        <v>1</v>
      </c>
      <c r="I1044">
        <v>1</v>
      </c>
      <c r="J1044">
        <v>1.35</v>
      </c>
    </row>
    <row r="1045" spans="1:10" x14ac:dyDescent="0.35">
      <c r="A1045" s="12" t="s">
        <v>1311</v>
      </c>
      <c r="B1045" t="s">
        <v>2787</v>
      </c>
      <c r="C1045" s="98">
        <v>6.46</v>
      </c>
      <c r="D1045" s="99">
        <v>0.51590000000000003</v>
      </c>
      <c r="E1045" s="99">
        <v>0.84850000000000003</v>
      </c>
      <c r="F1045" t="s">
        <v>1190</v>
      </c>
      <c r="G1045">
        <v>1</v>
      </c>
      <c r="H1045">
        <v>1</v>
      </c>
      <c r="I1045">
        <v>1</v>
      </c>
      <c r="J1045">
        <v>1.43</v>
      </c>
    </row>
    <row r="1046" spans="1:10" x14ac:dyDescent="0.35">
      <c r="A1046" s="12" t="s">
        <v>1312</v>
      </c>
      <c r="B1046" t="s">
        <v>2787</v>
      </c>
      <c r="C1046" s="98">
        <v>16.2</v>
      </c>
      <c r="D1046" s="99">
        <v>1.831</v>
      </c>
      <c r="E1046" s="99">
        <v>3.0114999999999998</v>
      </c>
      <c r="F1046" t="s">
        <v>1190</v>
      </c>
      <c r="G1046">
        <v>1</v>
      </c>
      <c r="H1046">
        <v>1</v>
      </c>
      <c r="I1046">
        <v>1</v>
      </c>
      <c r="J1046">
        <v>1.41</v>
      </c>
    </row>
    <row r="1047" spans="1:10" x14ac:dyDescent="0.35">
      <c r="A1047" s="12" t="s">
        <v>1313</v>
      </c>
      <c r="B1047" t="s">
        <v>2787</v>
      </c>
      <c r="C1047" s="98">
        <v>27.68</v>
      </c>
      <c r="D1047" s="99">
        <v>4.7350000000000003</v>
      </c>
      <c r="E1047" s="99">
        <v>7.7877999999999998</v>
      </c>
      <c r="F1047" t="s">
        <v>1190</v>
      </c>
      <c r="G1047">
        <v>1</v>
      </c>
      <c r="H1047">
        <v>1</v>
      </c>
      <c r="I1047">
        <v>1</v>
      </c>
      <c r="J1047">
        <v>1.54</v>
      </c>
    </row>
    <row r="1048" spans="1:10" x14ac:dyDescent="0.35">
      <c r="A1048" s="12" t="s">
        <v>1314</v>
      </c>
      <c r="B1048" t="s">
        <v>2788</v>
      </c>
      <c r="C1048" s="98">
        <v>4.8899999999999997</v>
      </c>
      <c r="D1048" s="99">
        <v>0.53890000000000005</v>
      </c>
      <c r="E1048" s="99">
        <v>0.88639999999999997</v>
      </c>
      <c r="F1048" t="s">
        <v>1190</v>
      </c>
      <c r="G1048">
        <v>1</v>
      </c>
      <c r="H1048">
        <v>1</v>
      </c>
      <c r="I1048">
        <v>1</v>
      </c>
      <c r="J1048">
        <v>1.35</v>
      </c>
    </row>
    <row r="1049" spans="1:10" x14ac:dyDescent="0.35">
      <c r="A1049" s="12" t="s">
        <v>1315</v>
      </c>
      <c r="B1049" t="s">
        <v>2788</v>
      </c>
      <c r="C1049" s="98">
        <v>9.1300000000000008</v>
      </c>
      <c r="D1049" s="99">
        <v>1.1053999999999999</v>
      </c>
      <c r="E1049" s="99">
        <v>1.8181</v>
      </c>
      <c r="F1049" t="s">
        <v>1190</v>
      </c>
      <c r="G1049">
        <v>1</v>
      </c>
      <c r="H1049">
        <v>1</v>
      </c>
      <c r="I1049">
        <v>1</v>
      </c>
      <c r="J1049">
        <v>1.43</v>
      </c>
    </row>
    <row r="1050" spans="1:10" x14ac:dyDescent="0.35">
      <c r="A1050" s="12" t="s">
        <v>1316</v>
      </c>
      <c r="B1050" t="s">
        <v>2788</v>
      </c>
      <c r="C1050" s="98">
        <v>10.220000000000001</v>
      </c>
      <c r="D1050" s="99">
        <v>1.2482</v>
      </c>
      <c r="E1050" s="99">
        <v>2.0529999999999999</v>
      </c>
      <c r="F1050" t="s">
        <v>1190</v>
      </c>
      <c r="G1050">
        <v>1</v>
      </c>
      <c r="H1050">
        <v>1</v>
      </c>
      <c r="I1050">
        <v>1</v>
      </c>
      <c r="J1050">
        <v>1.41</v>
      </c>
    </row>
    <row r="1051" spans="1:10" x14ac:dyDescent="0.35">
      <c r="A1051" s="12" t="s">
        <v>1317</v>
      </c>
      <c r="B1051" t="s">
        <v>2788</v>
      </c>
      <c r="C1051" s="98">
        <v>18.489999999999998</v>
      </c>
      <c r="D1051" s="99">
        <v>3.629</v>
      </c>
      <c r="E1051" s="99">
        <v>5.9687999999999999</v>
      </c>
      <c r="F1051" t="s">
        <v>1190</v>
      </c>
      <c r="G1051">
        <v>1</v>
      </c>
      <c r="H1051">
        <v>1</v>
      </c>
      <c r="I1051">
        <v>1</v>
      </c>
      <c r="J1051">
        <v>1.54</v>
      </c>
    </row>
    <row r="1052" spans="1:10" x14ac:dyDescent="0.35">
      <c r="A1052" s="12" t="s">
        <v>1318</v>
      </c>
      <c r="B1052" t="s">
        <v>2789</v>
      </c>
      <c r="C1052" s="98">
        <v>5.33</v>
      </c>
      <c r="D1052" s="99">
        <v>0.48020000000000002</v>
      </c>
      <c r="E1052" s="99">
        <v>0.78979999999999995</v>
      </c>
      <c r="F1052" t="s">
        <v>1190</v>
      </c>
      <c r="G1052">
        <v>1</v>
      </c>
      <c r="H1052">
        <v>1</v>
      </c>
      <c r="I1052">
        <v>1</v>
      </c>
      <c r="J1052">
        <v>1.35</v>
      </c>
    </row>
    <row r="1053" spans="1:10" x14ac:dyDescent="0.35">
      <c r="A1053" s="12" t="s">
        <v>1319</v>
      </c>
      <c r="B1053" t="s">
        <v>2789</v>
      </c>
      <c r="C1053" s="98">
        <v>8.6300000000000008</v>
      </c>
      <c r="D1053" s="99">
        <v>0.89939999999999998</v>
      </c>
      <c r="E1053" s="99">
        <v>1.4793000000000001</v>
      </c>
      <c r="F1053" t="s">
        <v>1190</v>
      </c>
      <c r="G1053">
        <v>1</v>
      </c>
      <c r="H1053">
        <v>1</v>
      </c>
      <c r="I1053">
        <v>1</v>
      </c>
      <c r="J1053">
        <v>1.43</v>
      </c>
    </row>
    <row r="1054" spans="1:10" x14ac:dyDescent="0.35">
      <c r="A1054" s="12" t="s">
        <v>1320</v>
      </c>
      <c r="B1054" t="s">
        <v>2789</v>
      </c>
      <c r="C1054" s="98">
        <v>14.83</v>
      </c>
      <c r="D1054" s="99">
        <v>1.8593</v>
      </c>
      <c r="E1054" s="99">
        <v>3.0581</v>
      </c>
      <c r="F1054" t="s">
        <v>1190</v>
      </c>
      <c r="G1054">
        <v>1</v>
      </c>
      <c r="H1054">
        <v>1</v>
      </c>
      <c r="I1054">
        <v>1</v>
      </c>
      <c r="J1054">
        <v>1.41</v>
      </c>
    </row>
    <row r="1055" spans="1:10" x14ac:dyDescent="0.35">
      <c r="A1055" s="12" t="s">
        <v>1321</v>
      </c>
      <c r="B1055" t="s">
        <v>2789</v>
      </c>
      <c r="C1055" s="98">
        <v>16.57</v>
      </c>
      <c r="D1055" s="99">
        <v>3.0043000000000002</v>
      </c>
      <c r="E1055" s="99">
        <v>4.9413</v>
      </c>
      <c r="F1055" t="s">
        <v>1190</v>
      </c>
      <c r="G1055">
        <v>1</v>
      </c>
      <c r="H1055">
        <v>1</v>
      </c>
      <c r="I1055">
        <v>1</v>
      </c>
      <c r="J1055">
        <v>1.54</v>
      </c>
    </row>
    <row r="1056" spans="1:10" x14ac:dyDescent="0.35">
      <c r="A1056" s="12" t="s">
        <v>1322</v>
      </c>
      <c r="B1056" t="s">
        <v>2790</v>
      </c>
      <c r="C1056" s="98">
        <v>5.3</v>
      </c>
      <c r="D1056" s="99">
        <v>0.33579999999999999</v>
      </c>
      <c r="E1056" s="99">
        <v>0.55230000000000001</v>
      </c>
      <c r="F1056" t="s">
        <v>1190</v>
      </c>
      <c r="G1056">
        <v>1</v>
      </c>
      <c r="H1056">
        <v>1</v>
      </c>
      <c r="I1056">
        <v>1</v>
      </c>
      <c r="J1056">
        <v>1.35</v>
      </c>
    </row>
    <row r="1057" spans="1:10" x14ac:dyDescent="0.35">
      <c r="A1057" s="12" t="s">
        <v>1323</v>
      </c>
      <c r="B1057" t="s">
        <v>2790</v>
      </c>
      <c r="C1057" s="98">
        <v>6.56</v>
      </c>
      <c r="D1057" s="99">
        <v>0.45929999999999999</v>
      </c>
      <c r="E1057" s="99">
        <v>0.75539999999999996</v>
      </c>
      <c r="F1057" t="s">
        <v>1190</v>
      </c>
      <c r="G1057">
        <v>1</v>
      </c>
      <c r="H1057">
        <v>1</v>
      </c>
      <c r="I1057">
        <v>1</v>
      </c>
      <c r="J1057">
        <v>1.43</v>
      </c>
    </row>
    <row r="1058" spans="1:10" x14ac:dyDescent="0.35">
      <c r="A1058" s="12" t="s">
        <v>1324</v>
      </c>
      <c r="B1058" t="s">
        <v>2790</v>
      </c>
      <c r="C1058" s="98">
        <v>14.53</v>
      </c>
      <c r="D1058" s="99">
        <v>1.5041</v>
      </c>
      <c r="E1058" s="99">
        <v>2.4739</v>
      </c>
      <c r="F1058" t="s">
        <v>1190</v>
      </c>
      <c r="G1058">
        <v>1</v>
      </c>
      <c r="H1058">
        <v>1</v>
      </c>
      <c r="I1058">
        <v>1</v>
      </c>
      <c r="J1058">
        <v>1.41</v>
      </c>
    </row>
    <row r="1059" spans="1:10" x14ac:dyDescent="0.35">
      <c r="A1059" s="12" t="s">
        <v>1325</v>
      </c>
      <c r="B1059" t="s">
        <v>2790</v>
      </c>
      <c r="C1059" s="98">
        <v>16.329999999999998</v>
      </c>
      <c r="D1059" s="99">
        <v>2.2210999999999999</v>
      </c>
      <c r="E1059" s="99">
        <v>3.6530999999999998</v>
      </c>
      <c r="F1059" t="s">
        <v>1190</v>
      </c>
      <c r="G1059">
        <v>1</v>
      </c>
      <c r="H1059">
        <v>1</v>
      </c>
      <c r="I1059">
        <v>1</v>
      </c>
      <c r="J1059">
        <v>1.54</v>
      </c>
    </row>
    <row r="1060" spans="1:10" x14ac:dyDescent="0.35">
      <c r="A1060" s="12" t="s">
        <v>1326</v>
      </c>
      <c r="B1060" t="s">
        <v>2791</v>
      </c>
      <c r="C1060" s="98">
        <v>1.98</v>
      </c>
      <c r="D1060" s="99">
        <v>0.1061</v>
      </c>
      <c r="E1060" s="99">
        <v>0.17449999999999999</v>
      </c>
      <c r="F1060" t="s">
        <v>1190</v>
      </c>
      <c r="G1060">
        <v>1</v>
      </c>
      <c r="H1060">
        <v>1</v>
      </c>
      <c r="I1060">
        <v>1</v>
      </c>
      <c r="J1060">
        <v>1.35</v>
      </c>
    </row>
    <row r="1061" spans="1:10" x14ac:dyDescent="0.35">
      <c r="A1061" s="12" t="s">
        <v>1327</v>
      </c>
      <c r="B1061" t="s">
        <v>2791</v>
      </c>
      <c r="C1061" s="98">
        <v>2.38</v>
      </c>
      <c r="D1061" s="99">
        <v>0.1404</v>
      </c>
      <c r="E1061" s="99">
        <v>0.23089999999999999</v>
      </c>
      <c r="F1061" t="s">
        <v>1190</v>
      </c>
      <c r="G1061">
        <v>1</v>
      </c>
      <c r="H1061">
        <v>1</v>
      </c>
      <c r="I1061">
        <v>1</v>
      </c>
      <c r="J1061">
        <v>1.43</v>
      </c>
    </row>
    <row r="1062" spans="1:10" x14ac:dyDescent="0.35">
      <c r="A1062" s="12" t="s">
        <v>1328</v>
      </c>
      <c r="B1062" t="s">
        <v>2791</v>
      </c>
      <c r="C1062" s="98">
        <v>3.53</v>
      </c>
      <c r="D1062" s="99">
        <v>0.25369999999999998</v>
      </c>
      <c r="E1062" s="99">
        <v>0.4173</v>
      </c>
      <c r="F1062" t="s">
        <v>1190</v>
      </c>
      <c r="G1062">
        <v>1</v>
      </c>
      <c r="H1062">
        <v>1</v>
      </c>
      <c r="I1062">
        <v>1</v>
      </c>
      <c r="J1062">
        <v>1.41</v>
      </c>
    </row>
    <row r="1063" spans="1:10" x14ac:dyDescent="0.35">
      <c r="A1063" s="12" t="s">
        <v>1329</v>
      </c>
      <c r="B1063" t="s">
        <v>2791</v>
      </c>
      <c r="C1063" s="98">
        <v>11.92</v>
      </c>
      <c r="D1063" s="99">
        <v>1.9148000000000001</v>
      </c>
      <c r="E1063" s="99">
        <v>3.1493000000000002</v>
      </c>
      <c r="F1063" t="s">
        <v>1190</v>
      </c>
      <c r="G1063">
        <v>1</v>
      </c>
      <c r="H1063">
        <v>1</v>
      </c>
      <c r="I1063">
        <v>1</v>
      </c>
      <c r="J1063">
        <v>1.54</v>
      </c>
    </row>
    <row r="1064" spans="1:10" x14ac:dyDescent="0.35">
      <c r="A1064" s="12" t="s">
        <v>1330</v>
      </c>
      <c r="B1064" t="s">
        <v>1331</v>
      </c>
      <c r="C1064" s="98">
        <v>3.04</v>
      </c>
      <c r="D1064" s="99">
        <v>1.3368</v>
      </c>
      <c r="E1064" s="99">
        <v>2.1987000000000001</v>
      </c>
      <c r="F1064" t="s">
        <v>255</v>
      </c>
      <c r="G1064">
        <v>1</v>
      </c>
      <c r="H1064">
        <v>1</v>
      </c>
      <c r="I1064">
        <v>1</v>
      </c>
      <c r="J1064">
        <v>1</v>
      </c>
    </row>
    <row r="1065" spans="1:10" x14ac:dyDescent="0.35">
      <c r="A1065" s="12" t="s">
        <v>1332</v>
      </c>
      <c r="B1065" t="s">
        <v>1331</v>
      </c>
      <c r="C1065" s="98">
        <v>4.9000000000000004</v>
      </c>
      <c r="D1065" s="99">
        <v>1.7690999999999999</v>
      </c>
      <c r="E1065" s="99">
        <v>2.9097</v>
      </c>
      <c r="F1065" t="s">
        <v>255</v>
      </c>
      <c r="G1065">
        <v>1</v>
      </c>
      <c r="H1065">
        <v>1</v>
      </c>
      <c r="I1065">
        <v>1</v>
      </c>
      <c r="J1065">
        <v>1</v>
      </c>
    </row>
    <row r="1066" spans="1:10" x14ac:dyDescent="0.35">
      <c r="A1066" s="12" t="s">
        <v>1333</v>
      </c>
      <c r="B1066" t="s">
        <v>1331</v>
      </c>
      <c r="C1066" s="98">
        <v>7.91</v>
      </c>
      <c r="D1066" s="99">
        <v>2.6070000000000002</v>
      </c>
      <c r="E1066" s="99">
        <v>4.2877999999999998</v>
      </c>
      <c r="F1066" t="s">
        <v>255</v>
      </c>
      <c r="G1066">
        <v>1</v>
      </c>
      <c r="H1066">
        <v>1</v>
      </c>
      <c r="I1066">
        <v>1</v>
      </c>
      <c r="J1066">
        <v>1</v>
      </c>
    </row>
    <row r="1067" spans="1:10" x14ac:dyDescent="0.35">
      <c r="A1067" s="12" t="s">
        <v>1334</v>
      </c>
      <c r="B1067" t="s">
        <v>1331</v>
      </c>
      <c r="C1067" s="98">
        <v>12.76</v>
      </c>
      <c r="D1067" s="99">
        <v>4.2625999999999999</v>
      </c>
      <c r="E1067" s="99">
        <v>7.0109000000000004</v>
      </c>
      <c r="F1067" t="s">
        <v>255</v>
      </c>
      <c r="G1067">
        <v>1</v>
      </c>
      <c r="H1067">
        <v>1</v>
      </c>
      <c r="I1067">
        <v>1</v>
      </c>
      <c r="J1067">
        <v>1</v>
      </c>
    </row>
    <row r="1068" spans="1:10" x14ac:dyDescent="0.35">
      <c r="A1068" s="12" t="s">
        <v>1335</v>
      </c>
      <c r="B1068" t="s">
        <v>2792</v>
      </c>
      <c r="C1068" s="98">
        <v>3.04</v>
      </c>
      <c r="D1068" s="99">
        <v>1.0327999999999999</v>
      </c>
      <c r="E1068" s="99">
        <v>1.6987000000000001</v>
      </c>
      <c r="F1068" t="s">
        <v>255</v>
      </c>
      <c r="G1068">
        <v>1</v>
      </c>
      <c r="H1068">
        <v>1</v>
      </c>
      <c r="I1068">
        <v>1</v>
      </c>
      <c r="J1068">
        <v>1</v>
      </c>
    </row>
    <row r="1069" spans="1:10" x14ac:dyDescent="0.35">
      <c r="A1069" s="12" t="s">
        <v>1336</v>
      </c>
      <c r="B1069" t="s">
        <v>2792</v>
      </c>
      <c r="C1069" s="98">
        <v>3.89</v>
      </c>
      <c r="D1069" s="99">
        <v>1.5119</v>
      </c>
      <c r="E1069" s="99">
        <v>2.4866999999999999</v>
      </c>
      <c r="F1069" t="s">
        <v>255</v>
      </c>
      <c r="G1069">
        <v>1</v>
      </c>
      <c r="H1069">
        <v>1</v>
      </c>
      <c r="I1069">
        <v>1</v>
      </c>
      <c r="J1069">
        <v>1</v>
      </c>
    </row>
    <row r="1070" spans="1:10" x14ac:dyDescent="0.35">
      <c r="A1070" s="12" t="s">
        <v>1337</v>
      </c>
      <c r="B1070" t="s">
        <v>2792</v>
      </c>
      <c r="C1070" s="98">
        <v>8.4600000000000009</v>
      </c>
      <c r="D1070" s="99">
        <v>2.0442</v>
      </c>
      <c r="E1070" s="99">
        <v>3.3622000000000001</v>
      </c>
      <c r="F1070" t="s">
        <v>255</v>
      </c>
      <c r="G1070">
        <v>1</v>
      </c>
      <c r="H1070">
        <v>1</v>
      </c>
      <c r="I1070">
        <v>1</v>
      </c>
      <c r="J1070">
        <v>1</v>
      </c>
    </row>
    <row r="1071" spans="1:10" x14ac:dyDescent="0.35">
      <c r="A1071" s="12" t="s">
        <v>1338</v>
      </c>
      <c r="B1071" t="s">
        <v>2792</v>
      </c>
      <c r="C1071" s="98">
        <v>21.94</v>
      </c>
      <c r="D1071" s="99">
        <v>4.6970000000000001</v>
      </c>
      <c r="E1071" s="99">
        <v>7.7252999999999998</v>
      </c>
      <c r="F1071" t="s">
        <v>255</v>
      </c>
      <c r="G1071">
        <v>1</v>
      </c>
      <c r="H1071">
        <v>1</v>
      </c>
      <c r="I1071">
        <v>1</v>
      </c>
      <c r="J1071">
        <v>1</v>
      </c>
    </row>
    <row r="1072" spans="1:10" x14ac:dyDescent="0.35">
      <c r="A1072" s="12" t="s">
        <v>1339</v>
      </c>
      <c r="B1072" t="s">
        <v>2793</v>
      </c>
      <c r="C1072" s="98">
        <v>3.07</v>
      </c>
      <c r="D1072" s="99">
        <v>0.59009999999999996</v>
      </c>
      <c r="E1072" s="99">
        <v>0.97060000000000002</v>
      </c>
      <c r="F1072" t="s">
        <v>255</v>
      </c>
      <c r="G1072">
        <v>1</v>
      </c>
      <c r="H1072">
        <v>1</v>
      </c>
      <c r="I1072">
        <v>1</v>
      </c>
      <c r="J1072">
        <v>1</v>
      </c>
    </row>
    <row r="1073" spans="1:10" x14ac:dyDescent="0.35">
      <c r="A1073" s="12" t="s">
        <v>1340</v>
      </c>
      <c r="B1073" t="s">
        <v>2793</v>
      </c>
      <c r="C1073" s="98">
        <v>3.88</v>
      </c>
      <c r="D1073" s="99">
        <v>0.69350000000000001</v>
      </c>
      <c r="E1073" s="99">
        <v>1.1406000000000001</v>
      </c>
      <c r="F1073" t="s">
        <v>255</v>
      </c>
      <c r="G1073">
        <v>1</v>
      </c>
      <c r="H1073">
        <v>1</v>
      </c>
      <c r="I1073">
        <v>1</v>
      </c>
      <c r="J1073">
        <v>1</v>
      </c>
    </row>
    <row r="1074" spans="1:10" x14ac:dyDescent="0.35">
      <c r="A1074" s="12" t="s">
        <v>1341</v>
      </c>
      <c r="B1074" t="s">
        <v>2793</v>
      </c>
      <c r="C1074" s="98">
        <v>6.05</v>
      </c>
      <c r="D1074" s="99">
        <v>1.0810999999999999</v>
      </c>
      <c r="E1074" s="99">
        <v>1.7781</v>
      </c>
      <c r="F1074" t="s">
        <v>255</v>
      </c>
      <c r="G1074">
        <v>1</v>
      </c>
      <c r="H1074">
        <v>1</v>
      </c>
      <c r="I1074">
        <v>1</v>
      </c>
      <c r="J1074">
        <v>1</v>
      </c>
    </row>
    <row r="1075" spans="1:10" x14ac:dyDescent="0.35">
      <c r="A1075" s="12" t="s">
        <v>1342</v>
      </c>
      <c r="B1075" t="s">
        <v>2793</v>
      </c>
      <c r="C1075" s="98">
        <v>12.46</v>
      </c>
      <c r="D1075" s="99">
        <v>2.3589000000000002</v>
      </c>
      <c r="E1075" s="99">
        <v>3.8797999999999999</v>
      </c>
      <c r="F1075" t="s">
        <v>255</v>
      </c>
      <c r="G1075">
        <v>1</v>
      </c>
      <c r="H1075">
        <v>1</v>
      </c>
      <c r="I1075">
        <v>1</v>
      </c>
      <c r="J1075">
        <v>1</v>
      </c>
    </row>
    <row r="1076" spans="1:10" x14ac:dyDescent="0.35">
      <c r="A1076" s="12" t="s">
        <v>1343</v>
      </c>
      <c r="B1076" t="s">
        <v>2794</v>
      </c>
      <c r="C1076" s="98">
        <v>3.05</v>
      </c>
      <c r="D1076" s="99">
        <v>0.67989999999999995</v>
      </c>
      <c r="E1076" s="99">
        <v>1.1183000000000001</v>
      </c>
      <c r="F1076" t="s">
        <v>255</v>
      </c>
      <c r="G1076">
        <v>1</v>
      </c>
      <c r="H1076">
        <v>1</v>
      </c>
      <c r="I1076">
        <v>1</v>
      </c>
      <c r="J1076">
        <v>1</v>
      </c>
    </row>
    <row r="1077" spans="1:10" x14ac:dyDescent="0.35">
      <c r="A1077" s="12" t="s">
        <v>1344</v>
      </c>
      <c r="B1077" t="s">
        <v>2794</v>
      </c>
      <c r="C1077" s="98">
        <v>4.04</v>
      </c>
      <c r="D1077" s="99">
        <v>0.90549999999999997</v>
      </c>
      <c r="E1077" s="99">
        <v>1.4893000000000001</v>
      </c>
      <c r="F1077" t="s">
        <v>255</v>
      </c>
      <c r="G1077">
        <v>1</v>
      </c>
      <c r="H1077">
        <v>1</v>
      </c>
      <c r="I1077">
        <v>1</v>
      </c>
      <c r="J1077">
        <v>1</v>
      </c>
    </row>
    <row r="1078" spans="1:10" x14ac:dyDescent="0.35">
      <c r="A1078" s="12" t="s">
        <v>1345</v>
      </c>
      <c r="B1078" t="s">
        <v>2794</v>
      </c>
      <c r="C1078" s="98">
        <v>5.76</v>
      </c>
      <c r="D1078" s="99">
        <v>1.1698</v>
      </c>
      <c r="E1078" s="99">
        <v>1.9239999999999999</v>
      </c>
      <c r="F1078" t="s">
        <v>255</v>
      </c>
      <c r="G1078">
        <v>1</v>
      </c>
      <c r="H1078">
        <v>1</v>
      </c>
      <c r="I1078">
        <v>1</v>
      </c>
      <c r="J1078">
        <v>1</v>
      </c>
    </row>
    <row r="1079" spans="1:10" x14ac:dyDescent="0.35">
      <c r="A1079" s="12" t="s">
        <v>1346</v>
      </c>
      <c r="B1079" t="s">
        <v>2794</v>
      </c>
      <c r="C1079" s="98">
        <v>10.55</v>
      </c>
      <c r="D1079" s="99">
        <v>2.2282999999999999</v>
      </c>
      <c r="E1079" s="99">
        <v>3.665</v>
      </c>
      <c r="F1079" t="s">
        <v>255</v>
      </c>
      <c r="G1079">
        <v>1</v>
      </c>
      <c r="H1079">
        <v>1</v>
      </c>
      <c r="I1079">
        <v>1</v>
      </c>
      <c r="J1079">
        <v>1</v>
      </c>
    </row>
    <row r="1080" spans="1:10" x14ac:dyDescent="0.35">
      <c r="A1080" s="12" t="s">
        <v>1347</v>
      </c>
      <c r="B1080" t="s">
        <v>1348</v>
      </c>
      <c r="C1080" s="98">
        <v>3.94</v>
      </c>
      <c r="D1080" s="99">
        <v>0.48670000000000002</v>
      </c>
      <c r="E1080" s="99">
        <v>0.80049999999999999</v>
      </c>
      <c r="F1080" t="s">
        <v>255</v>
      </c>
      <c r="G1080">
        <v>1</v>
      </c>
      <c r="H1080">
        <v>1</v>
      </c>
      <c r="I1080">
        <v>1</v>
      </c>
      <c r="J1080">
        <v>1</v>
      </c>
    </row>
    <row r="1081" spans="1:10" x14ac:dyDescent="0.35">
      <c r="A1081" s="12" t="s">
        <v>1349</v>
      </c>
      <c r="B1081" t="s">
        <v>1348</v>
      </c>
      <c r="C1081" s="98">
        <v>5.08</v>
      </c>
      <c r="D1081" s="99">
        <v>0.66739999999999999</v>
      </c>
      <c r="E1081" s="99">
        <v>1.0976999999999999</v>
      </c>
      <c r="F1081" t="s">
        <v>255</v>
      </c>
      <c r="G1081">
        <v>1</v>
      </c>
      <c r="H1081">
        <v>1</v>
      </c>
      <c r="I1081">
        <v>1</v>
      </c>
      <c r="J1081">
        <v>1</v>
      </c>
    </row>
    <row r="1082" spans="1:10" x14ac:dyDescent="0.35">
      <c r="A1082" s="12" t="s">
        <v>1350</v>
      </c>
      <c r="B1082" t="s">
        <v>1348</v>
      </c>
      <c r="C1082" s="98">
        <v>7.05</v>
      </c>
      <c r="D1082" s="99">
        <v>0.94630000000000003</v>
      </c>
      <c r="E1082" s="99">
        <v>1.5564</v>
      </c>
      <c r="F1082" t="s">
        <v>255</v>
      </c>
      <c r="G1082">
        <v>1</v>
      </c>
      <c r="H1082">
        <v>1</v>
      </c>
      <c r="I1082">
        <v>1</v>
      </c>
      <c r="J1082">
        <v>1</v>
      </c>
    </row>
    <row r="1083" spans="1:10" x14ac:dyDescent="0.35">
      <c r="A1083" s="12" t="s">
        <v>1351</v>
      </c>
      <c r="B1083" t="s">
        <v>1348</v>
      </c>
      <c r="C1083" s="98">
        <v>10.3</v>
      </c>
      <c r="D1083" s="99">
        <v>1.7791999999999999</v>
      </c>
      <c r="E1083" s="99">
        <v>2.9262999999999999</v>
      </c>
      <c r="F1083" t="s">
        <v>255</v>
      </c>
      <c r="G1083">
        <v>1</v>
      </c>
      <c r="H1083">
        <v>1</v>
      </c>
      <c r="I1083">
        <v>1</v>
      </c>
      <c r="J1083">
        <v>1</v>
      </c>
    </row>
    <row r="1084" spans="1:10" x14ac:dyDescent="0.35">
      <c r="A1084" s="12" t="s">
        <v>1352</v>
      </c>
      <c r="B1084" t="s">
        <v>2795</v>
      </c>
      <c r="C1084" s="98">
        <v>2.31</v>
      </c>
      <c r="D1084" s="99">
        <v>0.46589999999999998</v>
      </c>
      <c r="E1084" s="99">
        <v>0.76629999999999998</v>
      </c>
      <c r="F1084" t="s">
        <v>255</v>
      </c>
      <c r="G1084">
        <v>1</v>
      </c>
      <c r="H1084">
        <v>1</v>
      </c>
      <c r="I1084">
        <v>1</v>
      </c>
      <c r="J1084">
        <v>1</v>
      </c>
    </row>
    <row r="1085" spans="1:10" x14ac:dyDescent="0.35">
      <c r="A1085" s="12" t="s">
        <v>1353</v>
      </c>
      <c r="B1085" t="s">
        <v>2795</v>
      </c>
      <c r="C1085" s="98">
        <v>3.18</v>
      </c>
      <c r="D1085" s="99">
        <v>0.65900000000000003</v>
      </c>
      <c r="E1085" s="99">
        <v>1.0839000000000001</v>
      </c>
      <c r="F1085" t="s">
        <v>255</v>
      </c>
      <c r="G1085">
        <v>1</v>
      </c>
      <c r="H1085">
        <v>1</v>
      </c>
      <c r="I1085">
        <v>1</v>
      </c>
      <c r="J1085">
        <v>1</v>
      </c>
    </row>
    <row r="1086" spans="1:10" x14ac:dyDescent="0.35">
      <c r="A1086" s="12" t="s">
        <v>1354</v>
      </c>
      <c r="B1086" t="s">
        <v>2795</v>
      </c>
      <c r="C1086" s="98">
        <v>4.66</v>
      </c>
      <c r="D1086" s="99">
        <v>0.92030000000000001</v>
      </c>
      <c r="E1086" s="99">
        <v>1.5137</v>
      </c>
      <c r="F1086" t="s">
        <v>255</v>
      </c>
      <c r="G1086">
        <v>1</v>
      </c>
      <c r="H1086">
        <v>1</v>
      </c>
      <c r="I1086">
        <v>1</v>
      </c>
      <c r="J1086">
        <v>1</v>
      </c>
    </row>
    <row r="1087" spans="1:10" x14ac:dyDescent="0.35">
      <c r="A1087" s="12" t="s">
        <v>1355</v>
      </c>
      <c r="B1087" t="s">
        <v>2795</v>
      </c>
      <c r="C1087" s="98">
        <v>7.96</v>
      </c>
      <c r="D1087" s="99">
        <v>1.5214000000000001</v>
      </c>
      <c r="E1087" s="99">
        <v>2.5023</v>
      </c>
      <c r="F1087" t="s">
        <v>255</v>
      </c>
      <c r="G1087">
        <v>1</v>
      </c>
      <c r="H1087">
        <v>1</v>
      </c>
      <c r="I1087">
        <v>1</v>
      </c>
      <c r="J1087">
        <v>1</v>
      </c>
    </row>
    <row r="1088" spans="1:10" x14ac:dyDescent="0.35">
      <c r="A1088" s="12" t="s">
        <v>1356</v>
      </c>
      <c r="B1088" t="s">
        <v>2796</v>
      </c>
      <c r="C1088" s="98">
        <v>3.69</v>
      </c>
      <c r="D1088" s="99">
        <v>1.5307999999999999</v>
      </c>
      <c r="E1088" s="99">
        <v>2.5177999999999998</v>
      </c>
      <c r="F1088" t="s">
        <v>255</v>
      </c>
      <c r="G1088">
        <v>1</v>
      </c>
      <c r="H1088">
        <v>1</v>
      </c>
      <c r="I1088">
        <v>1</v>
      </c>
      <c r="J1088">
        <v>1</v>
      </c>
    </row>
    <row r="1089" spans="1:10" x14ac:dyDescent="0.35">
      <c r="A1089" s="12" t="s">
        <v>1357</v>
      </c>
      <c r="B1089" t="s">
        <v>2796</v>
      </c>
      <c r="C1089" s="98">
        <v>5.94</v>
      </c>
      <c r="D1089" s="99">
        <v>2.0198</v>
      </c>
      <c r="E1089" s="99">
        <v>3.3220000000000001</v>
      </c>
      <c r="F1089" t="s">
        <v>255</v>
      </c>
      <c r="G1089">
        <v>1</v>
      </c>
      <c r="H1089">
        <v>1</v>
      </c>
      <c r="I1089">
        <v>1</v>
      </c>
      <c r="J1089">
        <v>1</v>
      </c>
    </row>
    <row r="1090" spans="1:10" x14ac:dyDescent="0.35">
      <c r="A1090" s="12" t="s">
        <v>1358</v>
      </c>
      <c r="B1090" t="s">
        <v>2796</v>
      </c>
      <c r="C1090" s="98">
        <v>11.68</v>
      </c>
      <c r="D1090" s="99">
        <v>3.3218000000000001</v>
      </c>
      <c r="E1090" s="99">
        <v>5.4634999999999998</v>
      </c>
      <c r="F1090" t="s">
        <v>255</v>
      </c>
      <c r="G1090">
        <v>1</v>
      </c>
      <c r="H1090">
        <v>1</v>
      </c>
      <c r="I1090">
        <v>1</v>
      </c>
      <c r="J1090">
        <v>1</v>
      </c>
    </row>
    <row r="1091" spans="1:10" x14ac:dyDescent="0.35">
      <c r="A1091" s="12" t="s">
        <v>1359</v>
      </c>
      <c r="B1091" t="s">
        <v>2796</v>
      </c>
      <c r="C1091" s="98">
        <v>24.68</v>
      </c>
      <c r="D1091" s="99">
        <v>6.3638000000000003</v>
      </c>
      <c r="E1091" s="99">
        <v>10.466799999999999</v>
      </c>
      <c r="F1091" t="s">
        <v>255</v>
      </c>
      <c r="G1091">
        <v>1</v>
      </c>
      <c r="H1091">
        <v>1</v>
      </c>
      <c r="I1091">
        <v>1</v>
      </c>
      <c r="J1091">
        <v>1</v>
      </c>
    </row>
    <row r="1092" spans="1:10" x14ac:dyDescent="0.35">
      <c r="A1092" s="12" t="s">
        <v>1360</v>
      </c>
      <c r="B1092" t="s">
        <v>2797</v>
      </c>
      <c r="C1092" s="98">
        <v>2.5299999999999998</v>
      </c>
      <c r="D1092" s="99">
        <v>1.1322000000000001</v>
      </c>
      <c r="E1092" s="99">
        <v>1.8622000000000001</v>
      </c>
      <c r="F1092" t="s">
        <v>255</v>
      </c>
      <c r="G1092">
        <v>1</v>
      </c>
      <c r="H1092">
        <v>1</v>
      </c>
      <c r="I1092">
        <v>1</v>
      </c>
      <c r="J1092">
        <v>1</v>
      </c>
    </row>
    <row r="1093" spans="1:10" x14ac:dyDescent="0.35">
      <c r="A1093" s="12" t="s">
        <v>1361</v>
      </c>
      <c r="B1093" t="s">
        <v>2797</v>
      </c>
      <c r="C1093" s="98">
        <v>5.0199999999999996</v>
      </c>
      <c r="D1093" s="99">
        <v>1.4859</v>
      </c>
      <c r="E1093" s="99">
        <v>2.4439000000000002</v>
      </c>
      <c r="F1093" t="s">
        <v>255</v>
      </c>
      <c r="G1093">
        <v>1</v>
      </c>
      <c r="H1093">
        <v>1</v>
      </c>
      <c r="I1093">
        <v>1</v>
      </c>
      <c r="J1093">
        <v>1</v>
      </c>
    </row>
    <row r="1094" spans="1:10" x14ac:dyDescent="0.35">
      <c r="A1094" s="12" t="s">
        <v>1362</v>
      </c>
      <c r="B1094" t="s">
        <v>2797</v>
      </c>
      <c r="C1094" s="98">
        <v>11.39</v>
      </c>
      <c r="D1094" s="99">
        <v>2.5505</v>
      </c>
      <c r="E1094" s="99">
        <v>4.1948999999999996</v>
      </c>
      <c r="F1094" t="s">
        <v>255</v>
      </c>
      <c r="G1094">
        <v>1</v>
      </c>
      <c r="H1094">
        <v>1</v>
      </c>
      <c r="I1094">
        <v>1</v>
      </c>
      <c r="J1094">
        <v>1</v>
      </c>
    </row>
    <row r="1095" spans="1:10" x14ac:dyDescent="0.35">
      <c r="A1095" s="12" t="s">
        <v>1363</v>
      </c>
      <c r="B1095" t="s">
        <v>2797</v>
      </c>
      <c r="C1095" s="98">
        <v>24.37</v>
      </c>
      <c r="D1095" s="99">
        <v>5.4264999999999999</v>
      </c>
      <c r="E1095" s="99">
        <v>8.9252000000000002</v>
      </c>
      <c r="F1095" t="s">
        <v>255</v>
      </c>
      <c r="G1095">
        <v>1</v>
      </c>
      <c r="H1095">
        <v>1</v>
      </c>
      <c r="I1095">
        <v>1</v>
      </c>
      <c r="J1095">
        <v>1</v>
      </c>
    </row>
    <row r="1096" spans="1:10" x14ac:dyDescent="0.35">
      <c r="A1096" s="12" t="s">
        <v>1364</v>
      </c>
      <c r="B1096" t="s">
        <v>1365</v>
      </c>
      <c r="C1096" s="98">
        <v>4.34</v>
      </c>
      <c r="D1096" s="99">
        <v>0.82709999999999995</v>
      </c>
      <c r="E1096" s="99">
        <v>1.3604000000000001</v>
      </c>
      <c r="F1096" t="s">
        <v>255</v>
      </c>
      <c r="G1096">
        <v>1</v>
      </c>
      <c r="H1096">
        <v>1</v>
      </c>
      <c r="I1096">
        <v>1</v>
      </c>
      <c r="J1096">
        <v>1</v>
      </c>
    </row>
    <row r="1097" spans="1:10" x14ac:dyDescent="0.35">
      <c r="A1097" s="12" t="s">
        <v>1366</v>
      </c>
      <c r="B1097" t="s">
        <v>1365</v>
      </c>
      <c r="C1097" s="98">
        <v>9.01</v>
      </c>
      <c r="D1097" s="99">
        <v>1.6015999999999999</v>
      </c>
      <c r="E1097" s="99">
        <v>2.6341999999999999</v>
      </c>
      <c r="F1097" t="s">
        <v>255</v>
      </c>
      <c r="G1097">
        <v>1</v>
      </c>
      <c r="H1097">
        <v>1</v>
      </c>
      <c r="I1097">
        <v>1</v>
      </c>
      <c r="J1097">
        <v>1</v>
      </c>
    </row>
    <row r="1098" spans="1:10" x14ac:dyDescent="0.35">
      <c r="A1098" s="12" t="s">
        <v>1367</v>
      </c>
      <c r="B1098" t="s">
        <v>1365</v>
      </c>
      <c r="C1098" s="98">
        <v>17.21</v>
      </c>
      <c r="D1098" s="99">
        <v>2.9832999999999998</v>
      </c>
      <c r="E1098" s="99">
        <v>4.9067999999999996</v>
      </c>
      <c r="F1098" t="s">
        <v>255</v>
      </c>
      <c r="G1098">
        <v>1</v>
      </c>
      <c r="H1098">
        <v>1</v>
      </c>
      <c r="I1098">
        <v>1</v>
      </c>
      <c r="J1098">
        <v>1</v>
      </c>
    </row>
    <row r="1099" spans="1:10" x14ac:dyDescent="0.35">
      <c r="A1099" s="12" t="s">
        <v>1368</v>
      </c>
      <c r="B1099" t="s">
        <v>1365</v>
      </c>
      <c r="C1099" s="98">
        <v>24.91</v>
      </c>
      <c r="D1099" s="99">
        <v>5.1943000000000001</v>
      </c>
      <c r="E1099" s="99">
        <v>8.5433000000000003</v>
      </c>
      <c r="F1099" t="s">
        <v>255</v>
      </c>
      <c r="G1099">
        <v>1</v>
      </c>
      <c r="H1099">
        <v>1</v>
      </c>
      <c r="I1099">
        <v>1</v>
      </c>
      <c r="J1099">
        <v>1</v>
      </c>
    </row>
    <row r="1100" spans="1:10" x14ac:dyDescent="0.35">
      <c r="A1100" s="12" t="s">
        <v>1369</v>
      </c>
      <c r="B1100" t="s">
        <v>2798</v>
      </c>
      <c r="C1100" s="98">
        <v>3.93</v>
      </c>
      <c r="D1100" s="99">
        <v>0.84499999999999997</v>
      </c>
      <c r="E1100" s="99">
        <v>1.3897999999999999</v>
      </c>
      <c r="F1100" t="s">
        <v>255</v>
      </c>
      <c r="G1100">
        <v>1</v>
      </c>
      <c r="H1100">
        <v>1</v>
      </c>
      <c r="I1100">
        <v>1</v>
      </c>
      <c r="J1100">
        <v>1</v>
      </c>
    </row>
    <row r="1101" spans="1:10" x14ac:dyDescent="0.35">
      <c r="A1101" s="12" t="s">
        <v>1370</v>
      </c>
      <c r="B1101" t="s">
        <v>2798</v>
      </c>
      <c r="C1101" s="98">
        <v>5.47</v>
      </c>
      <c r="D1101" s="99">
        <v>1.0952</v>
      </c>
      <c r="E1101" s="99">
        <v>1.8012999999999999</v>
      </c>
      <c r="F1101" t="s">
        <v>255</v>
      </c>
      <c r="G1101">
        <v>1</v>
      </c>
      <c r="H1101">
        <v>1</v>
      </c>
      <c r="I1101">
        <v>1</v>
      </c>
      <c r="J1101">
        <v>1</v>
      </c>
    </row>
    <row r="1102" spans="1:10" x14ac:dyDescent="0.35">
      <c r="A1102" s="12" t="s">
        <v>1371</v>
      </c>
      <c r="B1102" t="s">
        <v>2798</v>
      </c>
      <c r="C1102" s="98">
        <v>8.74</v>
      </c>
      <c r="D1102" s="99">
        <v>1.6406000000000001</v>
      </c>
      <c r="E1102" s="99">
        <v>2.6983999999999999</v>
      </c>
      <c r="F1102" t="s">
        <v>255</v>
      </c>
      <c r="G1102">
        <v>1</v>
      </c>
      <c r="H1102">
        <v>1</v>
      </c>
      <c r="I1102">
        <v>1</v>
      </c>
      <c r="J1102">
        <v>1</v>
      </c>
    </row>
    <row r="1103" spans="1:10" x14ac:dyDescent="0.35">
      <c r="A1103" s="12" t="s">
        <v>1372</v>
      </c>
      <c r="B1103" t="s">
        <v>2798</v>
      </c>
      <c r="C1103" s="98">
        <v>15.21</v>
      </c>
      <c r="D1103" s="99">
        <v>3.0524</v>
      </c>
      <c r="E1103" s="99">
        <v>5.0204000000000004</v>
      </c>
      <c r="F1103" t="s">
        <v>255</v>
      </c>
      <c r="G1103">
        <v>1</v>
      </c>
      <c r="H1103">
        <v>1</v>
      </c>
      <c r="I1103">
        <v>1</v>
      </c>
      <c r="J1103">
        <v>1</v>
      </c>
    </row>
    <row r="1104" spans="1:10" x14ac:dyDescent="0.35">
      <c r="A1104" s="12" t="s">
        <v>1373</v>
      </c>
      <c r="B1104" t="s">
        <v>1374</v>
      </c>
      <c r="C1104" s="98">
        <v>3.81</v>
      </c>
      <c r="D1104" s="99">
        <v>0.59289999999999998</v>
      </c>
      <c r="E1104" s="99">
        <v>0.97519999999999996</v>
      </c>
      <c r="F1104" t="s">
        <v>255</v>
      </c>
      <c r="G1104">
        <v>1</v>
      </c>
      <c r="H1104">
        <v>1</v>
      </c>
      <c r="I1104">
        <v>1</v>
      </c>
      <c r="J1104">
        <v>1</v>
      </c>
    </row>
    <row r="1105" spans="1:10" x14ac:dyDescent="0.35">
      <c r="A1105" s="12" t="s">
        <v>1375</v>
      </c>
      <c r="B1105" t="s">
        <v>1374</v>
      </c>
      <c r="C1105" s="98">
        <v>6</v>
      </c>
      <c r="D1105" s="99">
        <v>1.0054000000000001</v>
      </c>
      <c r="E1105" s="99">
        <v>1.6536</v>
      </c>
      <c r="F1105" t="s">
        <v>255</v>
      </c>
      <c r="G1105">
        <v>1</v>
      </c>
      <c r="H1105">
        <v>1</v>
      </c>
      <c r="I1105">
        <v>1</v>
      </c>
      <c r="J1105">
        <v>1</v>
      </c>
    </row>
    <row r="1106" spans="1:10" x14ac:dyDescent="0.35">
      <c r="A1106" s="12" t="s">
        <v>1376</v>
      </c>
      <c r="B1106" t="s">
        <v>1374</v>
      </c>
      <c r="C1106" s="98">
        <v>9.42</v>
      </c>
      <c r="D1106" s="99">
        <v>1.8238000000000001</v>
      </c>
      <c r="E1106" s="99">
        <v>2.9996999999999998</v>
      </c>
      <c r="F1106" t="s">
        <v>255</v>
      </c>
      <c r="G1106">
        <v>1</v>
      </c>
      <c r="H1106">
        <v>1</v>
      </c>
      <c r="I1106">
        <v>1</v>
      </c>
      <c r="J1106">
        <v>1</v>
      </c>
    </row>
    <row r="1107" spans="1:10" x14ac:dyDescent="0.35">
      <c r="A1107" s="12" t="s">
        <v>1377</v>
      </c>
      <c r="B1107" t="s">
        <v>1374</v>
      </c>
      <c r="C1107" s="98">
        <v>15.96</v>
      </c>
      <c r="D1107" s="99">
        <v>3.2414000000000001</v>
      </c>
      <c r="E1107" s="99">
        <v>5.3312999999999997</v>
      </c>
      <c r="F1107" t="s">
        <v>255</v>
      </c>
      <c r="G1107">
        <v>1</v>
      </c>
      <c r="H1107">
        <v>1</v>
      </c>
      <c r="I1107">
        <v>1</v>
      </c>
      <c r="J1107">
        <v>1</v>
      </c>
    </row>
    <row r="1108" spans="1:10" x14ac:dyDescent="0.35">
      <c r="A1108" s="12" t="s">
        <v>1378</v>
      </c>
      <c r="B1108" t="s">
        <v>2799</v>
      </c>
      <c r="C1108" s="98">
        <v>2.83</v>
      </c>
      <c r="D1108" s="99">
        <v>0.59619999999999995</v>
      </c>
      <c r="E1108" s="99">
        <v>0.98060000000000003</v>
      </c>
      <c r="F1108" t="s">
        <v>255</v>
      </c>
      <c r="G1108">
        <v>1</v>
      </c>
      <c r="H1108">
        <v>1</v>
      </c>
      <c r="I1108">
        <v>1</v>
      </c>
      <c r="J1108">
        <v>1</v>
      </c>
    </row>
    <row r="1109" spans="1:10" x14ac:dyDescent="0.35">
      <c r="A1109" s="12" t="s">
        <v>1379</v>
      </c>
      <c r="B1109" t="s">
        <v>2799</v>
      </c>
      <c r="C1109" s="98">
        <v>4.05</v>
      </c>
      <c r="D1109" s="99">
        <v>0.74609999999999999</v>
      </c>
      <c r="E1109" s="99">
        <v>1.2271000000000001</v>
      </c>
      <c r="F1109" t="s">
        <v>255</v>
      </c>
      <c r="G1109">
        <v>1</v>
      </c>
      <c r="H1109">
        <v>1</v>
      </c>
      <c r="I1109">
        <v>1</v>
      </c>
      <c r="J1109">
        <v>1</v>
      </c>
    </row>
    <row r="1110" spans="1:10" x14ac:dyDescent="0.35">
      <c r="A1110" s="12" t="s">
        <v>1380</v>
      </c>
      <c r="B1110" t="s">
        <v>2799</v>
      </c>
      <c r="C1110" s="98">
        <v>6.61</v>
      </c>
      <c r="D1110" s="99">
        <v>1.0965</v>
      </c>
      <c r="E1110" s="99">
        <v>1.8035000000000001</v>
      </c>
      <c r="F1110" t="s">
        <v>255</v>
      </c>
      <c r="G1110">
        <v>1</v>
      </c>
      <c r="H1110">
        <v>1</v>
      </c>
      <c r="I1110">
        <v>1</v>
      </c>
      <c r="J1110">
        <v>1</v>
      </c>
    </row>
    <row r="1111" spans="1:10" x14ac:dyDescent="0.35">
      <c r="A1111" s="12" t="s">
        <v>1381</v>
      </c>
      <c r="B1111" t="s">
        <v>2799</v>
      </c>
      <c r="C1111" s="98">
        <v>11.05</v>
      </c>
      <c r="D1111" s="99">
        <v>1.8940999999999999</v>
      </c>
      <c r="E1111" s="99">
        <v>3.1153</v>
      </c>
      <c r="F1111" t="s">
        <v>255</v>
      </c>
      <c r="G1111">
        <v>1</v>
      </c>
      <c r="H1111">
        <v>1</v>
      </c>
      <c r="I1111">
        <v>1</v>
      </c>
      <c r="J1111">
        <v>1</v>
      </c>
    </row>
    <row r="1112" spans="1:10" x14ac:dyDescent="0.35">
      <c r="A1112" s="12" t="s">
        <v>1382</v>
      </c>
      <c r="B1112" t="s">
        <v>1383</v>
      </c>
      <c r="C1112" s="98">
        <v>3.82</v>
      </c>
      <c r="D1112" s="99">
        <v>0.54400000000000004</v>
      </c>
      <c r="E1112" s="99">
        <v>0.89470000000000005</v>
      </c>
      <c r="F1112" t="s">
        <v>255</v>
      </c>
      <c r="G1112">
        <v>1</v>
      </c>
      <c r="H1112">
        <v>1</v>
      </c>
      <c r="I1112">
        <v>1</v>
      </c>
      <c r="J1112">
        <v>1</v>
      </c>
    </row>
    <row r="1113" spans="1:10" x14ac:dyDescent="0.35">
      <c r="A1113" s="12" t="s">
        <v>1384</v>
      </c>
      <c r="B1113" t="s">
        <v>1383</v>
      </c>
      <c r="C1113" s="98">
        <v>4.45</v>
      </c>
      <c r="D1113" s="99">
        <v>0.75349999999999995</v>
      </c>
      <c r="E1113" s="99">
        <v>1.2393000000000001</v>
      </c>
      <c r="F1113" t="s">
        <v>255</v>
      </c>
      <c r="G1113">
        <v>1</v>
      </c>
      <c r="H1113">
        <v>1</v>
      </c>
      <c r="I1113">
        <v>1</v>
      </c>
      <c r="J1113">
        <v>1</v>
      </c>
    </row>
    <row r="1114" spans="1:10" x14ac:dyDescent="0.35">
      <c r="A1114" s="12" t="s">
        <v>1385</v>
      </c>
      <c r="B1114" t="s">
        <v>1383</v>
      </c>
      <c r="C1114" s="98">
        <v>10.68</v>
      </c>
      <c r="D1114" s="99">
        <v>1.5754999999999999</v>
      </c>
      <c r="E1114" s="99">
        <v>2.5912999999999999</v>
      </c>
      <c r="F1114" t="s">
        <v>255</v>
      </c>
      <c r="G1114">
        <v>1</v>
      </c>
      <c r="H1114">
        <v>1</v>
      </c>
      <c r="I1114">
        <v>1</v>
      </c>
      <c r="J1114">
        <v>1</v>
      </c>
    </row>
    <row r="1115" spans="1:10" x14ac:dyDescent="0.35">
      <c r="A1115" s="12" t="s">
        <v>1386</v>
      </c>
      <c r="B1115" t="s">
        <v>1383</v>
      </c>
      <c r="C1115" s="98">
        <v>25.38</v>
      </c>
      <c r="D1115" s="99">
        <v>4.8886000000000003</v>
      </c>
      <c r="E1115" s="99">
        <v>8.0404999999999998</v>
      </c>
      <c r="F1115" t="s">
        <v>255</v>
      </c>
      <c r="G1115">
        <v>1</v>
      </c>
      <c r="H1115">
        <v>1</v>
      </c>
      <c r="I1115">
        <v>1</v>
      </c>
      <c r="J1115">
        <v>1</v>
      </c>
    </row>
    <row r="1116" spans="1:10" x14ac:dyDescent="0.35">
      <c r="A1116" s="12" t="s">
        <v>1387</v>
      </c>
      <c r="B1116" t="s">
        <v>1388</v>
      </c>
      <c r="C1116" s="98">
        <v>3.02</v>
      </c>
      <c r="D1116" s="99">
        <v>0.63149999999999995</v>
      </c>
      <c r="E1116" s="99">
        <v>1.0387</v>
      </c>
      <c r="F1116" t="s">
        <v>255</v>
      </c>
      <c r="G1116">
        <v>1</v>
      </c>
      <c r="H1116">
        <v>1</v>
      </c>
      <c r="I1116">
        <v>1</v>
      </c>
      <c r="J1116">
        <v>1</v>
      </c>
    </row>
    <row r="1117" spans="1:10" x14ac:dyDescent="0.35">
      <c r="A1117" s="12" t="s">
        <v>1389</v>
      </c>
      <c r="B1117" t="s">
        <v>1388</v>
      </c>
      <c r="C1117" s="98">
        <v>3.81</v>
      </c>
      <c r="D1117" s="99">
        <v>0.80420000000000003</v>
      </c>
      <c r="E1117" s="99">
        <v>1.3227</v>
      </c>
      <c r="F1117" t="s">
        <v>255</v>
      </c>
      <c r="G1117">
        <v>1</v>
      </c>
      <c r="H1117">
        <v>1</v>
      </c>
      <c r="I1117">
        <v>1</v>
      </c>
      <c r="J1117">
        <v>1</v>
      </c>
    </row>
    <row r="1118" spans="1:10" x14ac:dyDescent="0.35">
      <c r="A1118" s="12" t="s">
        <v>1390</v>
      </c>
      <c r="B1118" t="s">
        <v>1388</v>
      </c>
      <c r="C1118" s="98">
        <v>5.66</v>
      </c>
      <c r="D1118" s="99">
        <v>1.1972</v>
      </c>
      <c r="E1118" s="99">
        <v>1.9691000000000001</v>
      </c>
      <c r="F1118" t="s">
        <v>255</v>
      </c>
      <c r="G1118">
        <v>1</v>
      </c>
      <c r="H1118">
        <v>1</v>
      </c>
      <c r="I1118">
        <v>1</v>
      </c>
      <c r="J1118">
        <v>1</v>
      </c>
    </row>
    <row r="1119" spans="1:10" x14ac:dyDescent="0.35">
      <c r="A1119" s="12" t="s">
        <v>1391</v>
      </c>
      <c r="B1119" t="s">
        <v>1388</v>
      </c>
      <c r="C1119" s="98">
        <v>12.8</v>
      </c>
      <c r="D1119" s="99">
        <v>2.3795999999999999</v>
      </c>
      <c r="E1119" s="99">
        <v>3.9138000000000002</v>
      </c>
      <c r="F1119" t="s">
        <v>255</v>
      </c>
      <c r="G1119">
        <v>1</v>
      </c>
      <c r="H1119">
        <v>1</v>
      </c>
      <c r="I1119">
        <v>1</v>
      </c>
      <c r="J1119">
        <v>1</v>
      </c>
    </row>
    <row r="1120" spans="1:10" x14ac:dyDescent="0.35">
      <c r="A1120" s="12" t="s">
        <v>1392</v>
      </c>
      <c r="B1120" t="s">
        <v>2800</v>
      </c>
      <c r="C1120" s="98">
        <v>4.08</v>
      </c>
      <c r="D1120" s="99">
        <v>0.99929999999999997</v>
      </c>
      <c r="E1120" s="99">
        <v>1.6435999999999999</v>
      </c>
      <c r="F1120" t="s">
        <v>255</v>
      </c>
      <c r="G1120">
        <v>1</v>
      </c>
      <c r="H1120">
        <v>1</v>
      </c>
      <c r="I1120">
        <v>1</v>
      </c>
      <c r="J1120">
        <v>1</v>
      </c>
    </row>
    <row r="1121" spans="1:10" x14ac:dyDescent="0.35">
      <c r="A1121" s="12" t="s">
        <v>1393</v>
      </c>
      <c r="B1121" t="s">
        <v>2800</v>
      </c>
      <c r="C1121" s="98">
        <v>6.1</v>
      </c>
      <c r="D1121" s="99">
        <v>1.4457</v>
      </c>
      <c r="E1121" s="99">
        <v>2.3778000000000001</v>
      </c>
      <c r="F1121" t="s">
        <v>255</v>
      </c>
      <c r="G1121">
        <v>1</v>
      </c>
      <c r="H1121">
        <v>1</v>
      </c>
      <c r="I1121">
        <v>1</v>
      </c>
      <c r="J1121">
        <v>1</v>
      </c>
    </row>
    <row r="1122" spans="1:10" x14ac:dyDescent="0.35">
      <c r="A1122" s="12" t="s">
        <v>1394</v>
      </c>
      <c r="B1122" t="s">
        <v>2800</v>
      </c>
      <c r="C1122" s="98">
        <v>10.59</v>
      </c>
      <c r="D1122" s="99">
        <v>2.3685999999999998</v>
      </c>
      <c r="E1122" s="99">
        <v>3.8957000000000002</v>
      </c>
      <c r="F1122" t="s">
        <v>255</v>
      </c>
      <c r="G1122">
        <v>1</v>
      </c>
      <c r="H1122">
        <v>1</v>
      </c>
      <c r="I1122">
        <v>1</v>
      </c>
      <c r="J1122">
        <v>1</v>
      </c>
    </row>
    <row r="1123" spans="1:10" x14ac:dyDescent="0.35">
      <c r="A1123" s="12" t="s">
        <v>1395</v>
      </c>
      <c r="B1123" t="s">
        <v>2800</v>
      </c>
      <c r="C1123" s="98">
        <v>16.91</v>
      </c>
      <c r="D1123" s="99">
        <v>4.3681999999999999</v>
      </c>
      <c r="E1123" s="99">
        <v>7.1845999999999997</v>
      </c>
      <c r="F1123" t="s">
        <v>255</v>
      </c>
      <c r="G1123">
        <v>1</v>
      </c>
      <c r="H1123">
        <v>1</v>
      </c>
      <c r="I1123">
        <v>1</v>
      </c>
      <c r="J1123">
        <v>1</v>
      </c>
    </row>
    <row r="1124" spans="1:10" x14ac:dyDescent="0.35">
      <c r="A1124" s="12" t="s">
        <v>1396</v>
      </c>
      <c r="B1124" t="s">
        <v>2801</v>
      </c>
      <c r="C1124" s="98">
        <v>4.41</v>
      </c>
      <c r="D1124" s="99">
        <v>1.0155000000000001</v>
      </c>
      <c r="E1124" s="99">
        <v>1.6701999999999999</v>
      </c>
      <c r="F1124" t="s">
        <v>255</v>
      </c>
      <c r="G1124">
        <v>1</v>
      </c>
      <c r="H1124">
        <v>1</v>
      </c>
      <c r="I1124">
        <v>1</v>
      </c>
      <c r="J1124">
        <v>1</v>
      </c>
    </row>
    <row r="1125" spans="1:10" x14ac:dyDescent="0.35">
      <c r="A1125" s="12" t="s">
        <v>1397</v>
      </c>
      <c r="B1125" t="s">
        <v>2801</v>
      </c>
      <c r="C1125" s="98">
        <v>6.3</v>
      </c>
      <c r="D1125" s="99">
        <v>1.3279000000000001</v>
      </c>
      <c r="E1125" s="99">
        <v>2.1840999999999999</v>
      </c>
      <c r="F1125" t="s">
        <v>255</v>
      </c>
      <c r="G1125">
        <v>1</v>
      </c>
      <c r="H1125">
        <v>1</v>
      </c>
      <c r="I1125">
        <v>1</v>
      </c>
      <c r="J1125">
        <v>1</v>
      </c>
    </row>
    <row r="1126" spans="1:10" x14ac:dyDescent="0.35">
      <c r="A1126" s="12" t="s">
        <v>1398</v>
      </c>
      <c r="B1126" t="s">
        <v>2801</v>
      </c>
      <c r="C1126" s="98">
        <v>10.56</v>
      </c>
      <c r="D1126" s="99">
        <v>2.1943000000000001</v>
      </c>
      <c r="E1126" s="99">
        <v>3.6091000000000002</v>
      </c>
      <c r="F1126" t="s">
        <v>255</v>
      </c>
      <c r="G1126">
        <v>1</v>
      </c>
      <c r="H1126">
        <v>1</v>
      </c>
      <c r="I1126">
        <v>1</v>
      </c>
      <c r="J1126">
        <v>1</v>
      </c>
    </row>
    <row r="1127" spans="1:10" x14ac:dyDescent="0.35">
      <c r="A1127" s="12" t="s">
        <v>1399</v>
      </c>
      <c r="B1127" t="s">
        <v>2801</v>
      </c>
      <c r="C1127" s="98">
        <v>18.2</v>
      </c>
      <c r="D1127" s="99">
        <v>4.1205999999999996</v>
      </c>
      <c r="E1127" s="99">
        <v>6.7773000000000003</v>
      </c>
      <c r="F1127" t="s">
        <v>255</v>
      </c>
      <c r="G1127">
        <v>1</v>
      </c>
      <c r="H1127">
        <v>1</v>
      </c>
      <c r="I1127">
        <v>1</v>
      </c>
      <c r="J1127">
        <v>1</v>
      </c>
    </row>
    <row r="1128" spans="1:10" x14ac:dyDescent="0.35">
      <c r="A1128" s="12" t="s">
        <v>1400</v>
      </c>
      <c r="B1128" t="s">
        <v>2802</v>
      </c>
      <c r="C1128" s="98">
        <v>3.02</v>
      </c>
      <c r="D1128" s="99">
        <v>0.55830000000000002</v>
      </c>
      <c r="E1128" s="99">
        <v>0.91830000000000001</v>
      </c>
      <c r="F1128" t="s">
        <v>255</v>
      </c>
      <c r="G1128">
        <v>1</v>
      </c>
      <c r="H1128">
        <v>1</v>
      </c>
      <c r="I1128">
        <v>1</v>
      </c>
      <c r="J1128">
        <v>1</v>
      </c>
    </row>
    <row r="1129" spans="1:10" x14ac:dyDescent="0.35">
      <c r="A1129" s="12" t="s">
        <v>1401</v>
      </c>
      <c r="B1129" t="s">
        <v>2802</v>
      </c>
      <c r="C1129" s="98">
        <v>3.99</v>
      </c>
      <c r="D1129" s="99">
        <v>0.71799999999999997</v>
      </c>
      <c r="E1129" s="99">
        <v>1.1809000000000001</v>
      </c>
      <c r="F1129" t="s">
        <v>255</v>
      </c>
      <c r="G1129">
        <v>1</v>
      </c>
      <c r="H1129">
        <v>1</v>
      </c>
      <c r="I1129">
        <v>1</v>
      </c>
      <c r="J1129">
        <v>1</v>
      </c>
    </row>
    <row r="1130" spans="1:10" x14ac:dyDescent="0.35">
      <c r="A1130" s="12" t="s">
        <v>1402</v>
      </c>
      <c r="B1130" t="s">
        <v>2802</v>
      </c>
      <c r="C1130" s="98">
        <v>5.82</v>
      </c>
      <c r="D1130" s="99">
        <v>1.0553999999999999</v>
      </c>
      <c r="E1130" s="99">
        <v>1.7359</v>
      </c>
      <c r="F1130" t="s">
        <v>255</v>
      </c>
      <c r="G1130">
        <v>1</v>
      </c>
      <c r="H1130">
        <v>1</v>
      </c>
      <c r="I1130">
        <v>1</v>
      </c>
      <c r="J1130">
        <v>1</v>
      </c>
    </row>
    <row r="1131" spans="1:10" x14ac:dyDescent="0.35">
      <c r="A1131" s="12" t="s">
        <v>1403</v>
      </c>
      <c r="B1131" t="s">
        <v>2802</v>
      </c>
      <c r="C1131" s="98">
        <v>8.83</v>
      </c>
      <c r="D1131" s="99">
        <v>1.8411</v>
      </c>
      <c r="E1131" s="99">
        <v>3.0280999999999998</v>
      </c>
      <c r="F1131" t="s">
        <v>255</v>
      </c>
      <c r="G1131">
        <v>1</v>
      </c>
      <c r="H1131">
        <v>1</v>
      </c>
      <c r="I1131">
        <v>1</v>
      </c>
      <c r="J1131">
        <v>1</v>
      </c>
    </row>
    <row r="1132" spans="1:10" x14ac:dyDescent="0.35">
      <c r="A1132" s="12" t="s">
        <v>1404</v>
      </c>
      <c r="B1132" t="s">
        <v>1405</v>
      </c>
      <c r="C1132" s="98">
        <v>3.44</v>
      </c>
      <c r="D1132" s="99">
        <v>0.54110000000000003</v>
      </c>
      <c r="E1132" s="99">
        <v>0.89</v>
      </c>
      <c r="F1132" t="s">
        <v>255</v>
      </c>
      <c r="G1132">
        <v>1</v>
      </c>
      <c r="H1132">
        <v>1</v>
      </c>
      <c r="I1132">
        <v>1</v>
      </c>
      <c r="J1132">
        <v>1</v>
      </c>
    </row>
    <row r="1133" spans="1:10" x14ac:dyDescent="0.35">
      <c r="A1133" s="12" t="s">
        <v>1406</v>
      </c>
      <c r="B1133" t="s">
        <v>1405</v>
      </c>
      <c r="C1133" s="98">
        <v>4.45</v>
      </c>
      <c r="D1133" s="99">
        <v>0.71319999999999995</v>
      </c>
      <c r="E1133" s="99">
        <v>1.173</v>
      </c>
      <c r="F1133" t="s">
        <v>255</v>
      </c>
      <c r="G1133">
        <v>1</v>
      </c>
      <c r="H1133">
        <v>1</v>
      </c>
      <c r="I1133">
        <v>1</v>
      </c>
      <c r="J1133">
        <v>1</v>
      </c>
    </row>
    <row r="1134" spans="1:10" x14ac:dyDescent="0.35">
      <c r="A1134" s="12" t="s">
        <v>1407</v>
      </c>
      <c r="B1134" t="s">
        <v>1405</v>
      </c>
      <c r="C1134" s="98">
        <v>6.69</v>
      </c>
      <c r="D1134" s="99">
        <v>1.1247</v>
      </c>
      <c r="E1134" s="99">
        <v>1.8498000000000001</v>
      </c>
      <c r="F1134" t="s">
        <v>255</v>
      </c>
      <c r="G1134">
        <v>1</v>
      </c>
      <c r="H1134">
        <v>1</v>
      </c>
      <c r="I1134">
        <v>1</v>
      </c>
      <c r="J1134">
        <v>1</v>
      </c>
    </row>
    <row r="1135" spans="1:10" x14ac:dyDescent="0.35">
      <c r="A1135" s="12" t="s">
        <v>1408</v>
      </c>
      <c r="B1135" t="s">
        <v>1405</v>
      </c>
      <c r="C1135" s="98">
        <v>10.69</v>
      </c>
      <c r="D1135" s="99">
        <v>2.0152000000000001</v>
      </c>
      <c r="E1135" s="99">
        <v>3.3144999999999998</v>
      </c>
      <c r="F1135" t="s">
        <v>255</v>
      </c>
      <c r="G1135">
        <v>1</v>
      </c>
      <c r="H1135">
        <v>1</v>
      </c>
      <c r="I1135">
        <v>1</v>
      </c>
      <c r="J1135">
        <v>1</v>
      </c>
    </row>
    <row r="1136" spans="1:10" x14ac:dyDescent="0.35">
      <c r="A1136" s="12" t="s">
        <v>1409</v>
      </c>
      <c r="B1136" t="s">
        <v>2803</v>
      </c>
      <c r="C1136" s="98">
        <v>2.29</v>
      </c>
      <c r="D1136" s="99">
        <v>0.36909999999999998</v>
      </c>
      <c r="E1136" s="99">
        <v>0.60709999999999997</v>
      </c>
      <c r="F1136" t="s">
        <v>255</v>
      </c>
      <c r="G1136">
        <v>1</v>
      </c>
      <c r="H1136">
        <v>1</v>
      </c>
      <c r="I1136">
        <v>1</v>
      </c>
      <c r="J1136">
        <v>1</v>
      </c>
    </row>
    <row r="1137" spans="1:10" x14ac:dyDescent="0.35">
      <c r="A1137" s="12" t="s">
        <v>1410</v>
      </c>
      <c r="B1137" t="s">
        <v>2803</v>
      </c>
      <c r="C1137" s="98">
        <v>2.99</v>
      </c>
      <c r="D1137" s="99">
        <v>0.55379999999999996</v>
      </c>
      <c r="E1137" s="99">
        <v>0.91090000000000004</v>
      </c>
      <c r="F1137" t="s">
        <v>255</v>
      </c>
      <c r="G1137">
        <v>1</v>
      </c>
      <c r="H1137">
        <v>1</v>
      </c>
      <c r="I1137">
        <v>1</v>
      </c>
      <c r="J1137">
        <v>1</v>
      </c>
    </row>
    <row r="1138" spans="1:10" x14ac:dyDescent="0.35">
      <c r="A1138" s="12" t="s">
        <v>1411</v>
      </c>
      <c r="B1138" t="s">
        <v>2803</v>
      </c>
      <c r="C1138" s="98">
        <v>4.1500000000000004</v>
      </c>
      <c r="D1138" s="99">
        <v>0.75480000000000003</v>
      </c>
      <c r="E1138" s="99">
        <v>1.2414000000000001</v>
      </c>
      <c r="F1138" t="s">
        <v>255</v>
      </c>
      <c r="G1138">
        <v>1</v>
      </c>
      <c r="H1138">
        <v>1</v>
      </c>
      <c r="I1138">
        <v>1</v>
      </c>
      <c r="J1138">
        <v>1</v>
      </c>
    </row>
    <row r="1139" spans="1:10" x14ac:dyDescent="0.35">
      <c r="A1139" s="12" t="s">
        <v>1412</v>
      </c>
      <c r="B1139" t="s">
        <v>2803</v>
      </c>
      <c r="C1139" s="98">
        <v>6.11</v>
      </c>
      <c r="D1139" s="99">
        <v>1.0954999999999999</v>
      </c>
      <c r="E1139" s="99">
        <v>1.8018000000000001</v>
      </c>
      <c r="F1139" t="s">
        <v>255</v>
      </c>
      <c r="G1139">
        <v>1</v>
      </c>
      <c r="H1139">
        <v>1</v>
      </c>
      <c r="I1139">
        <v>1</v>
      </c>
      <c r="J1139">
        <v>1</v>
      </c>
    </row>
    <row r="1140" spans="1:10" x14ac:dyDescent="0.35">
      <c r="A1140" s="12" t="s">
        <v>1413</v>
      </c>
      <c r="B1140" t="s">
        <v>1414</v>
      </c>
      <c r="C1140" s="98">
        <v>2.13</v>
      </c>
      <c r="D1140" s="99">
        <v>0.35410000000000003</v>
      </c>
      <c r="E1140" s="99">
        <v>0.58240000000000003</v>
      </c>
      <c r="F1140" t="s">
        <v>255</v>
      </c>
      <c r="G1140">
        <v>1</v>
      </c>
      <c r="H1140">
        <v>1</v>
      </c>
      <c r="I1140">
        <v>1</v>
      </c>
      <c r="J1140">
        <v>1</v>
      </c>
    </row>
    <row r="1141" spans="1:10" x14ac:dyDescent="0.35">
      <c r="A1141" s="12" t="s">
        <v>1415</v>
      </c>
      <c r="B1141" t="s">
        <v>1414</v>
      </c>
      <c r="C1141" s="98">
        <v>2.89</v>
      </c>
      <c r="D1141" s="99">
        <v>0.50519999999999998</v>
      </c>
      <c r="E1141" s="99">
        <v>0.83089999999999997</v>
      </c>
      <c r="F1141" t="s">
        <v>255</v>
      </c>
      <c r="G1141">
        <v>1</v>
      </c>
      <c r="H1141">
        <v>1</v>
      </c>
      <c r="I1141">
        <v>1</v>
      </c>
      <c r="J1141">
        <v>1</v>
      </c>
    </row>
    <row r="1142" spans="1:10" x14ac:dyDescent="0.35">
      <c r="A1142" s="12" t="s">
        <v>1416</v>
      </c>
      <c r="B1142" t="s">
        <v>1414</v>
      </c>
      <c r="C1142" s="98">
        <v>4.58</v>
      </c>
      <c r="D1142" s="99">
        <v>0.7581</v>
      </c>
      <c r="E1142" s="99">
        <v>1.2468999999999999</v>
      </c>
      <c r="F1142" t="s">
        <v>255</v>
      </c>
      <c r="G1142">
        <v>1</v>
      </c>
      <c r="H1142">
        <v>1</v>
      </c>
      <c r="I1142">
        <v>1</v>
      </c>
      <c r="J1142">
        <v>1</v>
      </c>
    </row>
    <row r="1143" spans="1:10" x14ac:dyDescent="0.35">
      <c r="A1143" s="12" t="s">
        <v>1417</v>
      </c>
      <c r="B1143" t="s">
        <v>1414</v>
      </c>
      <c r="C1143" s="98">
        <v>9.58</v>
      </c>
      <c r="D1143" s="99">
        <v>1.4975000000000001</v>
      </c>
      <c r="E1143" s="99">
        <v>2.4630000000000001</v>
      </c>
      <c r="F1143" t="s">
        <v>255</v>
      </c>
      <c r="G1143">
        <v>1</v>
      </c>
      <c r="H1143">
        <v>1</v>
      </c>
      <c r="I1143">
        <v>1</v>
      </c>
      <c r="J1143">
        <v>1</v>
      </c>
    </row>
    <row r="1144" spans="1:10" x14ac:dyDescent="0.35">
      <c r="A1144" s="12" t="s">
        <v>1418</v>
      </c>
      <c r="B1144" t="s">
        <v>2804</v>
      </c>
      <c r="C1144" s="98">
        <v>3.88</v>
      </c>
      <c r="D1144" s="99">
        <v>0.54430000000000001</v>
      </c>
      <c r="E1144" s="99">
        <v>0.8952</v>
      </c>
      <c r="F1144" t="s">
        <v>255</v>
      </c>
      <c r="G1144">
        <v>1</v>
      </c>
      <c r="H1144">
        <v>1</v>
      </c>
      <c r="I1144">
        <v>1</v>
      </c>
      <c r="J1144">
        <v>1</v>
      </c>
    </row>
    <row r="1145" spans="1:10" x14ac:dyDescent="0.35">
      <c r="A1145" s="12" t="s">
        <v>1419</v>
      </c>
      <c r="B1145" t="s">
        <v>2804</v>
      </c>
      <c r="C1145" s="98">
        <v>4.45</v>
      </c>
      <c r="D1145" s="99">
        <v>0.65210000000000001</v>
      </c>
      <c r="E1145" s="99">
        <v>1.0725</v>
      </c>
      <c r="F1145" t="s">
        <v>255</v>
      </c>
      <c r="G1145">
        <v>1</v>
      </c>
      <c r="H1145">
        <v>1</v>
      </c>
      <c r="I1145">
        <v>1</v>
      </c>
      <c r="J1145">
        <v>1</v>
      </c>
    </row>
    <row r="1146" spans="1:10" x14ac:dyDescent="0.35">
      <c r="A1146" s="12" t="s">
        <v>1420</v>
      </c>
      <c r="B1146" t="s">
        <v>2804</v>
      </c>
      <c r="C1146" s="98">
        <v>6.84</v>
      </c>
      <c r="D1146" s="99">
        <v>1.0880000000000001</v>
      </c>
      <c r="E1146" s="99">
        <v>1.7895000000000001</v>
      </c>
      <c r="F1146" t="s">
        <v>255</v>
      </c>
      <c r="G1146">
        <v>1</v>
      </c>
      <c r="H1146">
        <v>1</v>
      </c>
      <c r="I1146">
        <v>1</v>
      </c>
      <c r="J1146">
        <v>1</v>
      </c>
    </row>
    <row r="1147" spans="1:10" x14ac:dyDescent="0.35">
      <c r="A1147" s="12" t="s">
        <v>1421</v>
      </c>
      <c r="B1147" t="s">
        <v>2804</v>
      </c>
      <c r="C1147" s="98">
        <v>11.94</v>
      </c>
      <c r="D1147" s="99">
        <v>2.1922000000000001</v>
      </c>
      <c r="E1147" s="99">
        <v>3.6055999999999999</v>
      </c>
      <c r="F1147" t="s">
        <v>255</v>
      </c>
      <c r="G1147">
        <v>1</v>
      </c>
      <c r="H1147">
        <v>1</v>
      </c>
      <c r="I1147">
        <v>1</v>
      </c>
      <c r="J1147">
        <v>1</v>
      </c>
    </row>
    <row r="1148" spans="1:10" x14ac:dyDescent="0.35">
      <c r="A1148" s="12" t="s">
        <v>1422</v>
      </c>
      <c r="B1148" t="s">
        <v>2805</v>
      </c>
      <c r="C1148" s="98">
        <v>4.03</v>
      </c>
      <c r="D1148" s="99">
        <v>1.1172</v>
      </c>
      <c r="E1148" s="99">
        <v>1.8374999999999999</v>
      </c>
      <c r="F1148" t="s">
        <v>1423</v>
      </c>
      <c r="G1148">
        <v>1</v>
      </c>
      <c r="H1148">
        <v>1</v>
      </c>
      <c r="I1148">
        <v>1</v>
      </c>
      <c r="J1148">
        <v>1</v>
      </c>
    </row>
    <row r="1149" spans="1:10" x14ac:dyDescent="0.35">
      <c r="A1149" s="12" t="s">
        <v>1424</v>
      </c>
      <c r="B1149" t="s">
        <v>2805</v>
      </c>
      <c r="C1149" s="98">
        <v>9.32</v>
      </c>
      <c r="D1149" s="99">
        <v>1.7185999999999999</v>
      </c>
      <c r="E1149" s="99">
        <v>2.8267000000000002</v>
      </c>
      <c r="F1149" t="s">
        <v>1423</v>
      </c>
      <c r="G1149">
        <v>1</v>
      </c>
      <c r="H1149">
        <v>1</v>
      </c>
      <c r="I1149">
        <v>1</v>
      </c>
      <c r="J1149">
        <v>1</v>
      </c>
    </row>
    <row r="1150" spans="1:10" x14ac:dyDescent="0.35">
      <c r="A1150" s="12" t="s">
        <v>1425</v>
      </c>
      <c r="B1150" t="s">
        <v>2805</v>
      </c>
      <c r="C1150" s="98">
        <v>21.58</v>
      </c>
      <c r="D1150" s="99">
        <v>2.3201000000000001</v>
      </c>
      <c r="E1150" s="99">
        <v>3.8159999999999998</v>
      </c>
      <c r="F1150" t="s">
        <v>1423</v>
      </c>
      <c r="G1150">
        <v>1</v>
      </c>
      <c r="H1150">
        <v>1</v>
      </c>
      <c r="I1150">
        <v>1</v>
      </c>
      <c r="J1150">
        <v>1</v>
      </c>
    </row>
    <row r="1151" spans="1:10" x14ac:dyDescent="0.35">
      <c r="A1151" s="12" t="s">
        <v>1426</v>
      </c>
      <c r="B1151" t="s">
        <v>2805</v>
      </c>
      <c r="C1151" s="98">
        <v>45.82</v>
      </c>
      <c r="D1151" s="99">
        <v>5.5410000000000004</v>
      </c>
      <c r="E1151" s="99">
        <v>9.1135000000000002</v>
      </c>
      <c r="F1151" t="s">
        <v>1423</v>
      </c>
      <c r="G1151">
        <v>1</v>
      </c>
      <c r="H1151">
        <v>1</v>
      </c>
      <c r="I1151">
        <v>1</v>
      </c>
      <c r="J1151">
        <v>1</v>
      </c>
    </row>
    <row r="1152" spans="1:10" x14ac:dyDescent="0.35">
      <c r="A1152" s="12" t="s">
        <v>1427</v>
      </c>
      <c r="B1152" t="s">
        <v>1428</v>
      </c>
      <c r="C1152" s="98">
        <v>8.92</v>
      </c>
      <c r="D1152" s="99">
        <v>0.51570000000000005</v>
      </c>
      <c r="E1152" s="99">
        <v>0.84819999999999995</v>
      </c>
      <c r="F1152" t="s">
        <v>1423</v>
      </c>
      <c r="G1152">
        <v>1</v>
      </c>
      <c r="H1152">
        <v>1</v>
      </c>
      <c r="I1152">
        <v>1</v>
      </c>
      <c r="J1152">
        <v>1</v>
      </c>
    </row>
    <row r="1153" spans="1:10" x14ac:dyDescent="0.35">
      <c r="A1153" s="12" t="s">
        <v>1429</v>
      </c>
      <c r="B1153" t="s">
        <v>1428</v>
      </c>
      <c r="C1153" s="98">
        <v>11.29</v>
      </c>
      <c r="D1153" s="99">
        <v>0.64280000000000004</v>
      </c>
      <c r="E1153" s="99">
        <v>1.0571999999999999</v>
      </c>
      <c r="F1153" t="s">
        <v>1423</v>
      </c>
      <c r="G1153">
        <v>1</v>
      </c>
      <c r="H1153">
        <v>1</v>
      </c>
      <c r="I1153">
        <v>1</v>
      </c>
      <c r="J1153">
        <v>1</v>
      </c>
    </row>
    <row r="1154" spans="1:10" x14ac:dyDescent="0.35">
      <c r="A1154" s="12" t="s">
        <v>1430</v>
      </c>
      <c r="B1154" t="s">
        <v>1428</v>
      </c>
      <c r="C1154" s="98">
        <v>17.39</v>
      </c>
      <c r="D1154" s="99">
        <v>1.0760000000000001</v>
      </c>
      <c r="E1154" s="99">
        <v>1.7697000000000001</v>
      </c>
      <c r="F1154" t="s">
        <v>1423</v>
      </c>
      <c r="G1154">
        <v>1</v>
      </c>
      <c r="H1154">
        <v>1</v>
      </c>
      <c r="I1154">
        <v>1</v>
      </c>
      <c r="J1154">
        <v>1</v>
      </c>
    </row>
    <row r="1155" spans="1:10" x14ac:dyDescent="0.35">
      <c r="A1155" s="12" t="s">
        <v>1431</v>
      </c>
      <c r="B1155" t="s">
        <v>1428</v>
      </c>
      <c r="C1155" s="98">
        <v>33.32</v>
      </c>
      <c r="D1155" s="99">
        <v>2.4331999999999998</v>
      </c>
      <c r="E1155" s="99">
        <v>4.0019999999999998</v>
      </c>
      <c r="F1155" t="s">
        <v>1423</v>
      </c>
      <c r="G1155">
        <v>1</v>
      </c>
      <c r="H1155">
        <v>1</v>
      </c>
      <c r="I1155">
        <v>1</v>
      </c>
      <c r="J1155">
        <v>1</v>
      </c>
    </row>
    <row r="1156" spans="1:10" x14ac:dyDescent="0.35">
      <c r="A1156" s="12" t="s">
        <v>1432</v>
      </c>
      <c r="B1156" t="s">
        <v>2806</v>
      </c>
      <c r="C1156" s="98">
        <v>5.16</v>
      </c>
      <c r="D1156" s="99">
        <v>0.35489999999999999</v>
      </c>
      <c r="E1156" s="99">
        <v>0.5837</v>
      </c>
      <c r="F1156" t="s">
        <v>1423</v>
      </c>
      <c r="G1156">
        <v>1</v>
      </c>
      <c r="H1156">
        <v>1</v>
      </c>
      <c r="I1156">
        <v>1</v>
      </c>
      <c r="J1156">
        <v>1</v>
      </c>
    </row>
    <row r="1157" spans="1:10" x14ac:dyDescent="0.35">
      <c r="A1157" s="12" t="s">
        <v>1433</v>
      </c>
      <c r="B1157" t="s">
        <v>2806</v>
      </c>
      <c r="C1157" s="98">
        <v>7.15</v>
      </c>
      <c r="D1157" s="99">
        <v>0.47789999999999999</v>
      </c>
      <c r="E1157" s="99">
        <v>0.78600000000000003</v>
      </c>
      <c r="F1157" t="s">
        <v>1423</v>
      </c>
      <c r="G1157">
        <v>1</v>
      </c>
      <c r="H1157">
        <v>1</v>
      </c>
      <c r="I1157">
        <v>1</v>
      </c>
      <c r="J1157">
        <v>1</v>
      </c>
    </row>
    <row r="1158" spans="1:10" x14ac:dyDescent="0.35">
      <c r="A1158" s="12" t="s">
        <v>1434</v>
      </c>
      <c r="B1158" t="s">
        <v>2806</v>
      </c>
      <c r="C1158" s="98">
        <v>11.9</v>
      </c>
      <c r="D1158" s="99">
        <v>0.87890000000000001</v>
      </c>
      <c r="E1158" s="99">
        <v>1.4456</v>
      </c>
      <c r="F1158" t="s">
        <v>1423</v>
      </c>
      <c r="G1158">
        <v>1</v>
      </c>
      <c r="H1158">
        <v>1</v>
      </c>
      <c r="I1158">
        <v>1</v>
      </c>
      <c r="J1158">
        <v>1</v>
      </c>
    </row>
    <row r="1159" spans="1:10" x14ac:dyDescent="0.35">
      <c r="A1159" s="12" t="s">
        <v>1435</v>
      </c>
      <c r="B1159" t="s">
        <v>2806</v>
      </c>
      <c r="C1159" s="98">
        <v>22.4</v>
      </c>
      <c r="D1159" s="99">
        <v>1.7876000000000001</v>
      </c>
      <c r="E1159" s="99">
        <v>2.9401000000000002</v>
      </c>
      <c r="F1159" t="s">
        <v>1423</v>
      </c>
      <c r="G1159">
        <v>1</v>
      </c>
      <c r="H1159">
        <v>1</v>
      </c>
      <c r="I1159">
        <v>1</v>
      </c>
      <c r="J1159">
        <v>1</v>
      </c>
    </row>
    <row r="1160" spans="1:10" x14ac:dyDescent="0.35">
      <c r="A1160" s="12" t="s">
        <v>1436</v>
      </c>
      <c r="B1160" t="s">
        <v>2807</v>
      </c>
      <c r="C1160" s="98">
        <v>3.91</v>
      </c>
      <c r="D1160" s="99">
        <v>0.28420000000000001</v>
      </c>
      <c r="E1160" s="99">
        <v>0.46739999999999998</v>
      </c>
      <c r="F1160" t="s">
        <v>1423</v>
      </c>
      <c r="G1160">
        <v>1</v>
      </c>
      <c r="H1160">
        <v>1</v>
      </c>
      <c r="I1160">
        <v>1</v>
      </c>
      <c r="J1160">
        <v>1</v>
      </c>
    </row>
    <row r="1161" spans="1:10" x14ac:dyDescent="0.35">
      <c r="A1161" s="12" t="s">
        <v>1437</v>
      </c>
      <c r="B1161" t="s">
        <v>2807</v>
      </c>
      <c r="C1161" s="98">
        <v>5.87</v>
      </c>
      <c r="D1161" s="99">
        <v>0.40039999999999998</v>
      </c>
      <c r="E1161" s="99">
        <v>0.65859999999999996</v>
      </c>
      <c r="F1161" t="s">
        <v>1423</v>
      </c>
      <c r="G1161">
        <v>1</v>
      </c>
      <c r="H1161">
        <v>1</v>
      </c>
      <c r="I1161">
        <v>1</v>
      </c>
      <c r="J1161">
        <v>1</v>
      </c>
    </row>
    <row r="1162" spans="1:10" x14ac:dyDescent="0.35">
      <c r="A1162" s="12" t="s">
        <v>1438</v>
      </c>
      <c r="B1162" t="s">
        <v>2807</v>
      </c>
      <c r="C1162" s="98">
        <v>13.49</v>
      </c>
      <c r="D1162" s="99">
        <v>0.91779999999999995</v>
      </c>
      <c r="E1162" s="99">
        <v>1.5095000000000001</v>
      </c>
      <c r="F1162" t="s">
        <v>1423</v>
      </c>
      <c r="G1162">
        <v>1</v>
      </c>
      <c r="H1162">
        <v>1</v>
      </c>
      <c r="I1162">
        <v>1</v>
      </c>
      <c r="J1162">
        <v>1</v>
      </c>
    </row>
    <row r="1163" spans="1:10" x14ac:dyDescent="0.35">
      <c r="A1163" s="12" t="s">
        <v>1439</v>
      </c>
      <c r="B1163" t="s">
        <v>2807</v>
      </c>
      <c r="C1163" s="98">
        <v>13.49</v>
      </c>
      <c r="D1163" s="99">
        <v>3.6335999999999999</v>
      </c>
      <c r="E1163" s="99">
        <v>5.9763000000000002</v>
      </c>
      <c r="F1163" t="s">
        <v>1423</v>
      </c>
      <c r="G1163">
        <v>1</v>
      </c>
      <c r="H1163">
        <v>1</v>
      </c>
      <c r="I1163">
        <v>1</v>
      </c>
      <c r="J1163">
        <v>1</v>
      </c>
    </row>
    <row r="1164" spans="1:10" x14ac:dyDescent="0.35">
      <c r="A1164" s="12" t="s">
        <v>1440</v>
      </c>
      <c r="B1164" t="s">
        <v>1441</v>
      </c>
      <c r="C1164" s="98">
        <v>5.79</v>
      </c>
      <c r="D1164" s="99">
        <v>0.38779999999999998</v>
      </c>
      <c r="E1164" s="99">
        <v>0.63780000000000003</v>
      </c>
      <c r="F1164" t="s">
        <v>1423</v>
      </c>
      <c r="G1164">
        <v>1</v>
      </c>
      <c r="H1164">
        <v>1</v>
      </c>
      <c r="I1164">
        <v>1</v>
      </c>
      <c r="J1164">
        <v>1</v>
      </c>
    </row>
    <row r="1165" spans="1:10" x14ac:dyDescent="0.35">
      <c r="A1165" s="12" t="s">
        <v>1442</v>
      </c>
      <c r="B1165" t="s">
        <v>1441</v>
      </c>
      <c r="C1165" s="98">
        <v>8.1199999999999992</v>
      </c>
      <c r="D1165" s="99">
        <v>0.52380000000000004</v>
      </c>
      <c r="E1165" s="99">
        <v>0.86150000000000004</v>
      </c>
      <c r="F1165" t="s">
        <v>1423</v>
      </c>
      <c r="G1165">
        <v>1</v>
      </c>
      <c r="H1165">
        <v>1</v>
      </c>
      <c r="I1165">
        <v>1</v>
      </c>
      <c r="J1165">
        <v>1</v>
      </c>
    </row>
    <row r="1166" spans="1:10" x14ac:dyDescent="0.35">
      <c r="A1166" s="12" t="s">
        <v>1443</v>
      </c>
      <c r="B1166" t="s">
        <v>1441</v>
      </c>
      <c r="C1166" s="98">
        <v>13.54</v>
      </c>
      <c r="D1166" s="99">
        <v>0.92779999999999996</v>
      </c>
      <c r="E1166" s="99">
        <v>1.526</v>
      </c>
      <c r="F1166" t="s">
        <v>1423</v>
      </c>
      <c r="G1166">
        <v>1</v>
      </c>
      <c r="H1166">
        <v>1</v>
      </c>
      <c r="I1166">
        <v>1</v>
      </c>
      <c r="J1166">
        <v>1</v>
      </c>
    </row>
    <row r="1167" spans="1:10" x14ac:dyDescent="0.35">
      <c r="A1167" s="12" t="s">
        <v>1444</v>
      </c>
      <c r="B1167" t="s">
        <v>1441</v>
      </c>
      <c r="C1167" s="98">
        <v>23.53</v>
      </c>
      <c r="D1167" s="99">
        <v>1.7604</v>
      </c>
      <c r="E1167" s="99">
        <v>2.8954</v>
      </c>
      <c r="F1167" t="s">
        <v>1423</v>
      </c>
      <c r="G1167">
        <v>1</v>
      </c>
      <c r="H1167">
        <v>1</v>
      </c>
      <c r="I1167">
        <v>1</v>
      </c>
      <c r="J1167">
        <v>1</v>
      </c>
    </row>
    <row r="1168" spans="1:10" x14ac:dyDescent="0.35">
      <c r="A1168" s="12" t="s">
        <v>1445</v>
      </c>
      <c r="B1168" t="s">
        <v>1446</v>
      </c>
      <c r="C1168" s="98">
        <v>4.4000000000000004</v>
      </c>
      <c r="D1168" s="99">
        <v>0.31519999999999998</v>
      </c>
      <c r="E1168" s="99">
        <v>0.51839999999999997</v>
      </c>
      <c r="F1168" t="s">
        <v>1423</v>
      </c>
      <c r="G1168">
        <v>1</v>
      </c>
      <c r="H1168">
        <v>1</v>
      </c>
      <c r="I1168">
        <v>1</v>
      </c>
      <c r="J1168">
        <v>1</v>
      </c>
    </row>
    <row r="1169" spans="1:10" x14ac:dyDescent="0.35">
      <c r="A1169" s="12" t="s">
        <v>1447</v>
      </c>
      <c r="B1169" t="s">
        <v>1446</v>
      </c>
      <c r="C1169" s="98">
        <v>6.06</v>
      </c>
      <c r="D1169" s="99">
        <v>0.42170000000000002</v>
      </c>
      <c r="E1169" s="99">
        <v>0.69359999999999999</v>
      </c>
      <c r="F1169" t="s">
        <v>1423</v>
      </c>
      <c r="G1169">
        <v>1</v>
      </c>
      <c r="H1169">
        <v>1</v>
      </c>
      <c r="I1169">
        <v>1</v>
      </c>
      <c r="J1169">
        <v>1</v>
      </c>
    </row>
    <row r="1170" spans="1:10" x14ac:dyDescent="0.35">
      <c r="A1170" s="12" t="s">
        <v>1448</v>
      </c>
      <c r="B1170" t="s">
        <v>1446</v>
      </c>
      <c r="C1170" s="98">
        <v>8.91</v>
      </c>
      <c r="D1170" s="99">
        <v>0.66900000000000004</v>
      </c>
      <c r="E1170" s="99">
        <v>1.1003000000000001</v>
      </c>
      <c r="F1170" t="s">
        <v>1423</v>
      </c>
      <c r="G1170">
        <v>1</v>
      </c>
      <c r="H1170">
        <v>1</v>
      </c>
      <c r="I1170">
        <v>1</v>
      </c>
      <c r="J1170">
        <v>1</v>
      </c>
    </row>
    <row r="1171" spans="1:10" x14ac:dyDescent="0.35">
      <c r="A1171" s="12" t="s">
        <v>1449</v>
      </c>
      <c r="B1171" t="s">
        <v>1446</v>
      </c>
      <c r="C1171" s="98">
        <v>19.28</v>
      </c>
      <c r="D1171" s="99">
        <v>1.4148000000000001</v>
      </c>
      <c r="E1171" s="99">
        <v>2.327</v>
      </c>
      <c r="F1171" t="s">
        <v>1423</v>
      </c>
      <c r="G1171">
        <v>1</v>
      </c>
      <c r="H1171">
        <v>1</v>
      </c>
      <c r="I1171">
        <v>1</v>
      </c>
      <c r="J1171">
        <v>1</v>
      </c>
    </row>
    <row r="1172" spans="1:10" x14ac:dyDescent="0.35">
      <c r="A1172" s="12" t="s">
        <v>1450</v>
      </c>
      <c r="B1172" t="s">
        <v>2808</v>
      </c>
      <c r="C1172" s="98">
        <v>3.72</v>
      </c>
      <c r="D1172" s="99">
        <v>0.28670000000000001</v>
      </c>
      <c r="E1172" s="99">
        <v>0.47149999999999997</v>
      </c>
      <c r="F1172" t="s">
        <v>1423</v>
      </c>
      <c r="G1172">
        <v>1</v>
      </c>
      <c r="H1172">
        <v>1</v>
      </c>
      <c r="I1172">
        <v>1</v>
      </c>
      <c r="J1172">
        <v>1</v>
      </c>
    </row>
    <row r="1173" spans="1:10" x14ac:dyDescent="0.35">
      <c r="A1173" s="12" t="s">
        <v>1451</v>
      </c>
      <c r="B1173" t="s">
        <v>2808</v>
      </c>
      <c r="C1173" s="98">
        <v>5.71</v>
      </c>
      <c r="D1173" s="99">
        <v>0.42030000000000001</v>
      </c>
      <c r="E1173" s="99">
        <v>0.69130000000000003</v>
      </c>
      <c r="F1173" t="s">
        <v>1423</v>
      </c>
      <c r="G1173">
        <v>1</v>
      </c>
      <c r="H1173">
        <v>1</v>
      </c>
      <c r="I1173">
        <v>1</v>
      </c>
      <c r="J1173">
        <v>1</v>
      </c>
    </row>
    <row r="1174" spans="1:10" x14ac:dyDescent="0.35">
      <c r="A1174" s="12" t="s">
        <v>1452</v>
      </c>
      <c r="B1174" t="s">
        <v>2808</v>
      </c>
      <c r="C1174" s="98">
        <v>9.08</v>
      </c>
      <c r="D1174" s="99">
        <v>0.65890000000000004</v>
      </c>
      <c r="E1174" s="99">
        <v>1.0837000000000001</v>
      </c>
      <c r="F1174" t="s">
        <v>1423</v>
      </c>
      <c r="G1174">
        <v>1</v>
      </c>
      <c r="H1174">
        <v>1</v>
      </c>
      <c r="I1174">
        <v>1</v>
      </c>
      <c r="J1174">
        <v>1</v>
      </c>
    </row>
    <row r="1175" spans="1:10" x14ac:dyDescent="0.35">
      <c r="A1175" s="12" t="s">
        <v>1453</v>
      </c>
      <c r="B1175" t="s">
        <v>2808</v>
      </c>
      <c r="C1175" s="98">
        <v>14.0532378</v>
      </c>
      <c r="D1175" s="99">
        <v>1.1357999999999999</v>
      </c>
      <c r="E1175" s="99">
        <v>1.8681000000000001</v>
      </c>
      <c r="F1175" t="s">
        <v>1423</v>
      </c>
      <c r="G1175">
        <v>1</v>
      </c>
      <c r="H1175">
        <v>1</v>
      </c>
      <c r="I1175">
        <v>1</v>
      </c>
      <c r="J1175">
        <v>1</v>
      </c>
    </row>
    <row r="1176" spans="1:10" x14ac:dyDescent="0.35">
      <c r="A1176" s="12" t="s">
        <v>1454</v>
      </c>
      <c r="B1176" t="s">
        <v>2809</v>
      </c>
      <c r="C1176" s="98">
        <v>3.31</v>
      </c>
      <c r="D1176" s="99">
        <v>0.42659999999999998</v>
      </c>
      <c r="E1176" s="99">
        <v>0.7016</v>
      </c>
      <c r="F1176" t="s">
        <v>1423</v>
      </c>
      <c r="G1176">
        <v>1</v>
      </c>
      <c r="H1176">
        <v>1</v>
      </c>
      <c r="I1176">
        <v>1</v>
      </c>
      <c r="J1176">
        <v>1</v>
      </c>
    </row>
    <row r="1177" spans="1:10" x14ac:dyDescent="0.35">
      <c r="A1177" s="12" t="s">
        <v>1455</v>
      </c>
      <c r="B1177" t="s">
        <v>2809</v>
      </c>
      <c r="C1177" s="98">
        <v>4.0599999999999996</v>
      </c>
      <c r="D1177" s="99">
        <v>0.55789999999999995</v>
      </c>
      <c r="E1177" s="99">
        <v>0.91759999999999997</v>
      </c>
      <c r="F1177" t="s">
        <v>1423</v>
      </c>
      <c r="G1177">
        <v>1</v>
      </c>
      <c r="H1177">
        <v>1</v>
      </c>
      <c r="I1177">
        <v>1</v>
      </c>
      <c r="J1177">
        <v>1</v>
      </c>
    </row>
    <row r="1178" spans="1:10" x14ac:dyDescent="0.35">
      <c r="A1178" s="12" t="s">
        <v>1456</v>
      </c>
      <c r="B1178" t="s">
        <v>2809</v>
      </c>
      <c r="C1178" s="98">
        <v>4.83</v>
      </c>
      <c r="D1178" s="99">
        <v>0.57830000000000004</v>
      </c>
      <c r="E1178" s="99">
        <v>0.95120000000000005</v>
      </c>
      <c r="F1178" t="s">
        <v>1423</v>
      </c>
      <c r="G1178">
        <v>1</v>
      </c>
      <c r="H1178">
        <v>1</v>
      </c>
      <c r="I1178">
        <v>1</v>
      </c>
      <c r="J1178">
        <v>1</v>
      </c>
    </row>
    <row r="1179" spans="1:10" x14ac:dyDescent="0.35">
      <c r="A1179" s="12" t="s">
        <v>1457</v>
      </c>
      <c r="B1179" t="s">
        <v>2809</v>
      </c>
      <c r="C1179" s="98">
        <v>7.28</v>
      </c>
      <c r="D1179" s="99">
        <v>1.1951000000000001</v>
      </c>
      <c r="E1179" s="99">
        <v>1.9656</v>
      </c>
      <c r="F1179" t="s">
        <v>1423</v>
      </c>
      <c r="G1179">
        <v>1</v>
      </c>
      <c r="H1179">
        <v>1</v>
      </c>
      <c r="I1179">
        <v>1</v>
      </c>
      <c r="J1179">
        <v>1</v>
      </c>
    </row>
    <row r="1180" spans="1:10" x14ac:dyDescent="0.35">
      <c r="A1180" s="12" t="s">
        <v>1458</v>
      </c>
      <c r="B1180" t="s">
        <v>1459</v>
      </c>
      <c r="C1180" s="98">
        <v>6.32</v>
      </c>
      <c r="D1180" s="99">
        <v>0.43630000000000002</v>
      </c>
      <c r="E1180" s="99">
        <v>0.71760000000000002</v>
      </c>
      <c r="F1180" t="s">
        <v>1423</v>
      </c>
      <c r="G1180">
        <v>1</v>
      </c>
      <c r="H1180">
        <v>1</v>
      </c>
      <c r="I1180">
        <v>1</v>
      </c>
      <c r="J1180">
        <v>1</v>
      </c>
    </row>
    <row r="1181" spans="1:10" x14ac:dyDescent="0.35">
      <c r="A1181" s="12" t="s">
        <v>1460</v>
      </c>
      <c r="B1181" t="s">
        <v>1459</v>
      </c>
      <c r="C1181" s="98">
        <v>9.15</v>
      </c>
      <c r="D1181" s="99">
        <v>0.59109999999999996</v>
      </c>
      <c r="E1181" s="99">
        <v>0.97219999999999995</v>
      </c>
      <c r="F1181" t="s">
        <v>1423</v>
      </c>
      <c r="G1181">
        <v>1</v>
      </c>
      <c r="H1181">
        <v>1</v>
      </c>
      <c r="I1181">
        <v>1</v>
      </c>
      <c r="J1181">
        <v>1</v>
      </c>
    </row>
    <row r="1182" spans="1:10" x14ac:dyDescent="0.35">
      <c r="A1182" s="12" t="s">
        <v>1461</v>
      </c>
      <c r="B1182" t="s">
        <v>1459</v>
      </c>
      <c r="C1182" s="98">
        <v>11.05</v>
      </c>
      <c r="D1182" s="99">
        <v>0.90259999999999996</v>
      </c>
      <c r="E1182" s="99">
        <v>1.4844999999999999</v>
      </c>
      <c r="F1182" t="s">
        <v>1423</v>
      </c>
      <c r="G1182">
        <v>1</v>
      </c>
      <c r="H1182">
        <v>1</v>
      </c>
      <c r="I1182">
        <v>1</v>
      </c>
      <c r="J1182">
        <v>1</v>
      </c>
    </row>
    <row r="1183" spans="1:10" x14ac:dyDescent="0.35">
      <c r="A1183" s="12" t="s">
        <v>1462</v>
      </c>
      <c r="B1183" t="s">
        <v>1459</v>
      </c>
      <c r="C1183" s="98">
        <v>24.38</v>
      </c>
      <c r="D1183" s="99">
        <v>2.0828000000000002</v>
      </c>
      <c r="E1183" s="99">
        <v>3.4257</v>
      </c>
      <c r="F1183" t="s">
        <v>1423</v>
      </c>
      <c r="G1183">
        <v>1</v>
      </c>
      <c r="H1183">
        <v>1</v>
      </c>
      <c r="I1183">
        <v>1</v>
      </c>
      <c r="J1183">
        <v>1</v>
      </c>
    </row>
    <row r="1184" spans="1:10" x14ac:dyDescent="0.35">
      <c r="A1184" s="12" t="s">
        <v>1463</v>
      </c>
      <c r="B1184" t="s">
        <v>1464</v>
      </c>
      <c r="C1184" s="98">
        <v>5.59</v>
      </c>
      <c r="D1184" s="99">
        <v>0.36320000000000002</v>
      </c>
      <c r="E1184" s="99">
        <v>0.59740000000000004</v>
      </c>
      <c r="F1184" t="s">
        <v>1423</v>
      </c>
      <c r="G1184">
        <v>1</v>
      </c>
      <c r="H1184">
        <v>1</v>
      </c>
      <c r="I1184">
        <v>1</v>
      </c>
      <c r="J1184">
        <v>1</v>
      </c>
    </row>
    <row r="1185" spans="1:10" x14ac:dyDescent="0.35">
      <c r="A1185" s="12" t="s">
        <v>1465</v>
      </c>
      <c r="B1185" t="s">
        <v>1464</v>
      </c>
      <c r="C1185" s="98">
        <v>6.93</v>
      </c>
      <c r="D1185" s="99">
        <v>0.44919999999999999</v>
      </c>
      <c r="E1185" s="99">
        <v>0.73880000000000001</v>
      </c>
      <c r="F1185" t="s">
        <v>1423</v>
      </c>
      <c r="G1185">
        <v>1</v>
      </c>
      <c r="H1185">
        <v>1</v>
      </c>
      <c r="I1185">
        <v>1</v>
      </c>
      <c r="J1185">
        <v>1</v>
      </c>
    </row>
    <row r="1186" spans="1:10" x14ac:dyDescent="0.35">
      <c r="A1186" s="12" t="s">
        <v>1466</v>
      </c>
      <c r="B1186" t="s">
        <v>1464</v>
      </c>
      <c r="C1186" s="98">
        <v>13.76</v>
      </c>
      <c r="D1186" s="99">
        <v>0.78339999999999999</v>
      </c>
      <c r="E1186" s="99">
        <v>1.2885</v>
      </c>
      <c r="F1186" t="s">
        <v>1423</v>
      </c>
      <c r="G1186">
        <v>1</v>
      </c>
      <c r="H1186">
        <v>1</v>
      </c>
      <c r="I1186">
        <v>1</v>
      </c>
      <c r="J1186">
        <v>1</v>
      </c>
    </row>
    <row r="1187" spans="1:10" x14ac:dyDescent="0.35">
      <c r="A1187" s="12" t="s">
        <v>1467</v>
      </c>
      <c r="B1187" t="s">
        <v>1464</v>
      </c>
      <c r="C1187" s="98">
        <v>13.76</v>
      </c>
      <c r="D1187" s="99">
        <v>1.0339</v>
      </c>
      <c r="E1187" s="99">
        <v>1.7004999999999999</v>
      </c>
      <c r="F1187" t="s">
        <v>1423</v>
      </c>
      <c r="G1187">
        <v>1</v>
      </c>
      <c r="H1187">
        <v>1</v>
      </c>
      <c r="I1187">
        <v>1</v>
      </c>
      <c r="J1187">
        <v>1</v>
      </c>
    </row>
    <row r="1188" spans="1:10" x14ac:dyDescent="0.35">
      <c r="A1188" s="12" t="s">
        <v>1468</v>
      </c>
      <c r="B1188" t="s">
        <v>1469</v>
      </c>
      <c r="C1188" s="98">
        <v>7.39</v>
      </c>
      <c r="D1188" s="99">
        <v>0.57969999999999999</v>
      </c>
      <c r="E1188" s="99">
        <v>0.95350000000000001</v>
      </c>
      <c r="F1188" t="s">
        <v>1423</v>
      </c>
      <c r="G1188">
        <v>1</v>
      </c>
      <c r="H1188">
        <v>1</v>
      </c>
      <c r="I1188">
        <v>1</v>
      </c>
      <c r="J1188">
        <v>1</v>
      </c>
    </row>
    <row r="1189" spans="1:10" x14ac:dyDescent="0.35">
      <c r="A1189" s="12" t="s">
        <v>1470</v>
      </c>
      <c r="B1189" t="s">
        <v>1469</v>
      </c>
      <c r="C1189" s="98">
        <v>12.35</v>
      </c>
      <c r="D1189" s="99">
        <v>0.90720000000000001</v>
      </c>
      <c r="E1189" s="99">
        <v>1.4921</v>
      </c>
      <c r="F1189" t="s">
        <v>1423</v>
      </c>
      <c r="G1189">
        <v>1</v>
      </c>
      <c r="H1189">
        <v>1</v>
      </c>
      <c r="I1189">
        <v>1</v>
      </c>
      <c r="J1189">
        <v>1</v>
      </c>
    </row>
    <row r="1190" spans="1:10" x14ac:dyDescent="0.35">
      <c r="A1190" s="12" t="s">
        <v>1471</v>
      </c>
      <c r="B1190" t="s">
        <v>1469</v>
      </c>
      <c r="C1190" s="98">
        <v>13.9</v>
      </c>
      <c r="D1190" s="99">
        <v>1.2551000000000001</v>
      </c>
      <c r="E1190" s="99">
        <v>2.0642999999999998</v>
      </c>
      <c r="F1190" t="s">
        <v>1423</v>
      </c>
      <c r="G1190">
        <v>1</v>
      </c>
      <c r="H1190">
        <v>1</v>
      </c>
      <c r="I1190">
        <v>1</v>
      </c>
      <c r="J1190">
        <v>1</v>
      </c>
    </row>
    <row r="1191" spans="1:10" x14ac:dyDescent="0.35">
      <c r="A1191" s="12" t="s">
        <v>1472</v>
      </c>
      <c r="B1191" t="s">
        <v>1469</v>
      </c>
      <c r="C1191" s="98">
        <v>45.41</v>
      </c>
      <c r="D1191" s="99">
        <v>5.1849999999999996</v>
      </c>
      <c r="E1191" s="99">
        <v>8.5280000000000005</v>
      </c>
      <c r="F1191" t="s">
        <v>1423</v>
      </c>
      <c r="G1191">
        <v>1</v>
      </c>
      <c r="H1191">
        <v>1</v>
      </c>
      <c r="I1191">
        <v>1</v>
      </c>
      <c r="J1191">
        <v>1</v>
      </c>
    </row>
    <row r="1192" spans="1:10" x14ac:dyDescent="0.35">
      <c r="A1192" s="12" t="s">
        <v>1473</v>
      </c>
      <c r="B1192" t="s">
        <v>1474</v>
      </c>
      <c r="C1192" s="98">
        <v>5.9</v>
      </c>
      <c r="D1192" s="99">
        <v>0.50409999999999999</v>
      </c>
      <c r="E1192" s="99">
        <v>0.82909999999999995</v>
      </c>
      <c r="F1192" t="s">
        <v>1423</v>
      </c>
      <c r="G1192">
        <v>1</v>
      </c>
      <c r="H1192">
        <v>1</v>
      </c>
      <c r="I1192">
        <v>1</v>
      </c>
      <c r="J1192">
        <v>1</v>
      </c>
    </row>
    <row r="1193" spans="1:10" x14ac:dyDescent="0.35">
      <c r="A1193" s="12" t="s">
        <v>1475</v>
      </c>
      <c r="B1193" t="s">
        <v>1474</v>
      </c>
      <c r="C1193" s="98">
        <v>7.73</v>
      </c>
      <c r="D1193" s="99">
        <v>0.61950000000000005</v>
      </c>
      <c r="E1193" s="99">
        <v>1.0188999999999999</v>
      </c>
      <c r="F1193" t="s">
        <v>1423</v>
      </c>
      <c r="G1193">
        <v>1</v>
      </c>
      <c r="H1193">
        <v>1</v>
      </c>
      <c r="I1193">
        <v>1</v>
      </c>
      <c r="J1193">
        <v>1</v>
      </c>
    </row>
    <row r="1194" spans="1:10" x14ac:dyDescent="0.35">
      <c r="A1194" s="12" t="s">
        <v>1476</v>
      </c>
      <c r="B1194" t="s">
        <v>1474</v>
      </c>
      <c r="C1194" s="98">
        <v>8.3800000000000008</v>
      </c>
      <c r="D1194" s="99">
        <v>0.8669</v>
      </c>
      <c r="E1194" s="99">
        <v>1.4258</v>
      </c>
      <c r="F1194" t="s">
        <v>1423</v>
      </c>
      <c r="G1194">
        <v>1</v>
      </c>
      <c r="H1194">
        <v>1</v>
      </c>
      <c r="I1194">
        <v>1</v>
      </c>
      <c r="J1194">
        <v>1</v>
      </c>
    </row>
    <row r="1195" spans="1:10" x14ac:dyDescent="0.35">
      <c r="A1195" s="12" t="s">
        <v>1477</v>
      </c>
      <c r="B1195" t="s">
        <v>1474</v>
      </c>
      <c r="C1195" s="98">
        <v>14.88</v>
      </c>
      <c r="D1195" s="99">
        <v>1.4539</v>
      </c>
      <c r="E1195" s="99">
        <v>2.3913000000000002</v>
      </c>
      <c r="F1195" t="s">
        <v>1423</v>
      </c>
      <c r="G1195">
        <v>1</v>
      </c>
      <c r="H1195">
        <v>1</v>
      </c>
      <c r="I1195">
        <v>1</v>
      </c>
      <c r="J1195">
        <v>1</v>
      </c>
    </row>
    <row r="1196" spans="1:10" x14ac:dyDescent="0.35">
      <c r="A1196" s="12" t="s">
        <v>1478</v>
      </c>
      <c r="B1196" t="s">
        <v>2810</v>
      </c>
      <c r="C1196" s="98">
        <v>2.21</v>
      </c>
      <c r="D1196" s="99">
        <v>0.24629999999999999</v>
      </c>
      <c r="E1196" s="99">
        <v>0.40510000000000002</v>
      </c>
      <c r="F1196" t="s">
        <v>255</v>
      </c>
      <c r="G1196">
        <v>1</v>
      </c>
      <c r="H1196">
        <v>1</v>
      </c>
      <c r="I1196">
        <v>1</v>
      </c>
      <c r="J1196">
        <v>1</v>
      </c>
    </row>
    <row r="1197" spans="1:10" x14ac:dyDescent="0.35">
      <c r="A1197" s="12" t="s">
        <v>1479</v>
      </c>
      <c r="B1197" t="s">
        <v>2810</v>
      </c>
      <c r="C1197" s="98">
        <v>2.37</v>
      </c>
      <c r="D1197" s="99">
        <v>0.37680000000000002</v>
      </c>
      <c r="E1197" s="99">
        <v>0.61970000000000003</v>
      </c>
      <c r="F1197" t="s">
        <v>255</v>
      </c>
      <c r="G1197">
        <v>1</v>
      </c>
      <c r="H1197">
        <v>1</v>
      </c>
      <c r="I1197">
        <v>1</v>
      </c>
      <c r="J1197">
        <v>1</v>
      </c>
    </row>
    <row r="1198" spans="1:10" x14ac:dyDescent="0.35">
      <c r="A1198" s="12" t="s">
        <v>1480</v>
      </c>
      <c r="B1198" t="s">
        <v>2810</v>
      </c>
      <c r="C1198" s="98">
        <v>3.14</v>
      </c>
      <c r="D1198" s="99">
        <v>0.59689999999999999</v>
      </c>
      <c r="E1198" s="99">
        <v>0.98170000000000002</v>
      </c>
      <c r="F1198" t="s">
        <v>255</v>
      </c>
      <c r="G1198">
        <v>1</v>
      </c>
      <c r="H1198">
        <v>1</v>
      </c>
      <c r="I1198">
        <v>1</v>
      </c>
      <c r="J1198">
        <v>1</v>
      </c>
    </row>
    <row r="1199" spans="1:10" x14ac:dyDescent="0.35">
      <c r="A1199" s="12" t="s">
        <v>1481</v>
      </c>
      <c r="B1199" t="s">
        <v>2810</v>
      </c>
      <c r="C1199" s="98">
        <v>5.6</v>
      </c>
      <c r="D1199" s="99">
        <v>1.2153</v>
      </c>
      <c r="E1199" s="99">
        <v>1.9988999999999999</v>
      </c>
      <c r="F1199" t="s">
        <v>255</v>
      </c>
      <c r="G1199">
        <v>1</v>
      </c>
      <c r="H1199">
        <v>1</v>
      </c>
      <c r="I1199">
        <v>1</v>
      </c>
      <c r="J1199">
        <v>1</v>
      </c>
    </row>
    <row r="1200" spans="1:10" x14ac:dyDescent="0.35">
      <c r="A1200" s="12" t="s">
        <v>1482</v>
      </c>
      <c r="B1200" t="s">
        <v>2811</v>
      </c>
      <c r="C1200" s="98">
        <v>9.2899999999999991</v>
      </c>
      <c r="D1200" s="99">
        <v>0.4481</v>
      </c>
      <c r="E1200" s="99">
        <v>0.73699999999999999</v>
      </c>
      <c r="F1200" t="s">
        <v>255</v>
      </c>
      <c r="G1200">
        <v>1</v>
      </c>
      <c r="H1200">
        <v>1</v>
      </c>
      <c r="I1200">
        <v>1</v>
      </c>
      <c r="J1200">
        <v>1</v>
      </c>
    </row>
    <row r="1201" spans="1:10" x14ac:dyDescent="0.35">
      <c r="A1201" s="12" t="s">
        <v>1483</v>
      </c>
      <c r="B1201" t="s">
        <v>2811</v>
      </c>
      <c r="C1201" s="98">
        <v>11.02</v>
      </c>
      <c r="D1201" s="99">
        <v>0.55100000000000005</v>
      </c>
      <c r="E1201" s="99">
        <v>0.90629999999999999</v>
      </c>
      <c r="F1201" t="s">
        <v>255</v>
      </c>
      <c r="G1201">
        <v>1</v>
      </c>
      <c r="H1201">
        <v>1</v>
      </c>
      <c r="I1201">
        <v>1</v>
      </c>
      <c r="J1201">
        <v>1</v>
      </c>
    </row>
    <row r="1202" spans="1:10" x14ac:dyDescent="0.35">
      <c r="A1202" s="12" t="s">
        <v>1484</v>
      </c>
      <c r="B1202" t="s">
        <v>2811</v>
      </c>
      <c r="C1202" s="98">
        <v>13.90439245</v>
      </c>
      <c r="D1202" s="99">
        <v>0.67469999999999997</v>
      </c>
      <c r="E1202" s="99">
        <v>1.1096999999999999</v>
      </c>
      <c r="F1202" t="s">
        <v>255</v>
      </c>
      <c r="G1202">
        <v>1</v>
      </c>
      <c r="H1202">
        <v>1</v>
      </c>
      <c r="I1202">
        <v>1</v>
      </c>
      <c r="J1202">
        <v>1</v>
      </c>
    </row>
    <row r="1203" spans="1:10" x14ac:dyDescent="0.35">
      <c r="A1203" s="12" t="s">
        <v>1485</v>
      </c>
      <c r="B1203" t="s">
        <v>2811</v>
      </c>
      <c r="C1203" s="98">
        <v>14.11</v>
      </c>
      <c r="D1203" s="99">
        <v>1.7814000000000001</v>
      </c>
      <c r="E1203" s="99">
        <v>2.9298999999999999</v>
      </c>
      <c r="F1203" t="s">
        <v>255</v>
      </c>
      <c r="G1203">
        <v>1</v>
      </c>
      <c r="H1203">
        <v>1</v>
      </c>
      <c r="I1203">
        <v>1</v>
      </c>
      <c r="J1203">
        <v>1</v>
      </c>
    </row>
    <row r="1204" spans="1:10" x14ac:dyDescent="0.35">
      <c r="A1204" s="12" t="s">
        <v>1486</v>
      </c>
      <c r="B1204" t="s">
        <v>2812</v>
      </c>
      <c r="C1204" s="98">
        <v>3.68</v>
      </c>
      <c r="D1204" s="99">
        <v>0.27889999999999998</v>
      </c>
      <c r="E1204" s="99">
        <v>0.4587</v>
      </c>
      <c r="F1204" t="s">
        <v>255</v>
      </c>
      <c r="G1204">
        <v>1</v>
      </c>
      <c r="H1204">
        <v>1</v>
      </c>
      <c r="I1204">
        <v>1</v>
      </c>
      <c r="J1204">
        <v>1</v>
      </c>
    </row>
    <row r="1205" spans="1:10" x14ac:dyDescent="0.35">
      <c r="A1205" s="12" t="s">
        <v>1487</v>
      </c>
      <c r="B1205" t="s">
        <v>2812</v>
      </c>
      <c r="C1205" s="98">
        <v>4.45</v>
      </c>
      <c r="D1205" s="99">
        <v>0.3982</v>
      </c>
      <c r="E1205" s="99">
        <v>0.65490000000000004</v>
      </c>
      <c r="F1205" t="s">
        <v>255</v>
      </c>
      <c r="G1205">
        <v>1</v>
      </c>
      <c r="H1205">
        <v>1</v>
      </c>
      <c r="I1205">
        <v>1</v>
      </c>
      <c r="J1205">
        <v>1</v>
      </c>
    </row>
    <row r="1206" spans="1:10" x14ac:dyDescent="0.35">
      <c r="A1206" s="12" t="s">
        <v>1488</v>
      </c>
      <c r="B1206" t="s">
        <v>2812</v>
      </c>
      <c r="C1206" s="98">
        <v>5.0999999999999996</v>
      </c>
      <c r="D1206" s="99">
        <v>0.7389</v>
      </c>
      <c r="E1206" s="99">
        <v>1.2153</v>
      </c>
      <c r="F1206" t="s">
        <v>255</v>
      </c>
      <c r="G1206">
        <v>1</v>
      </c>
      <c r="H1206">
        <v>1</v>
      </c>
      <c r="I1206">
        <v>1</v>
      </c>
      <c r="J1206">
        <v>1</v>
      </c>
    </row>
    <row r="1207" spans="1:10" x14ac:dyDescent="0.35">
      <c r="A1207" s="12" t="s">
        <v>1489</v>
      </c>
      <c r="B1207" t="s">
        <v>2812</v>
      </c>
      <c r="C1207" s="98">
        <v>8.76</v>
      </c>
      <c r="D1207" s="99">
        <v>1.6321000000000001</v>
      </c>
      <c r="E1207" s="99">
        <v>2.6844000000000001</v>
      </c>
      <c r="F1207" t="s">
        <v>255</v>
      </c>
      <c r="G1207">
        <v>1</v>
      </c>
      <c r="H1207">
        <v>1</v>
      </c>
      <c r="I1207">
        <v>1</v>
      </c>
      <c r="J1207">
        <v>1</v>
      </c>
    </row>
    <row r="1208" spans="1:10" x14ac:dyDescent="0.35">
      <c r="A1208" s="12" t="s">
        <v>1490</v>
      </c>
      <c r="B1208" t="s">
        <v>2813</v>
      </c>
      <c r="C1208" s="98">
        <v>4.08</v>
      </c>
      <c r="D1208" s="99">
        <v>0.31469999999999998</v>
      </c>
      <c r="E1208" s="99">
        <v>0.51759999999999995</v>
      </c>
      <c r="F1208" t="s">
        <v>255</v>
      </c>
      <c r="G1208">
        <v>1</v>
      </c>
      <c r="H1208">
        <v>1</v>
      </c>
      <c r="I1208">
        <v>1</v>
      </c>
      <c r="J1208">
        <v>1</v>
      </c>
    </row>
    <row r="1209" spans="1:10" x14ac:dyDescent="0.35">
      <c r="A1209" s="12" t="s">
        <v>1491</v>
      </c>
      <c r="B1209" t="s">
        <v>2813</v>
      </c>
      <c r="C1209" s="98">
        <v>4.32</v>
      </c>
      <c r="D1209" s="99">
        <v>0.38140000000000002</v>
      </c>
      <c r="E1209" s="99">
        <v>0.62729999999999997</v>
      </c>
      <c r="F1209" t="s">
        <v>255</v>
      </c>
      <c r="G1209">
        <v>1</v>
      </c>
      <c r="H1209">
        <v>1</v>
      </c>
      <c r="I1209">
        <v>1</v>
      </c>
      <c r="J1209">
        <v>1</v>
      </c>
    </row>
    <row r="1210" spans="1:10" x14ac:dyDescent="0.35">
      <c r="A1210" s="12" t="s">
        <v>1492</v>
      </c>
      <c r="B1210" t="s">
        <v>2813</v>
      </c>
      <c r="C1210" s="98">
        <v>4.83</v>
      </c>
      <c r="D1210" s="99">
        <v>0.69399999999999995</v>
      </c>
      <c r="E1210" s="99">
        <v>1.1414</v>
      </c>
      <c r="F1210" t="s">
        <v>255</v>
      </c>
      <c r="G1210">
        <v>1</v>
      </c>
      <c r="H1210">
        <v>1</v>
      </c>
      <c r="I1210">
        <v>1</v>
      </c>
      <c r="J1210">
        <v>1</v>
      </c>
    </row>
    <row r="1211" spans="1:10" x14ac:dyDescent="0.35">
      <c r="A1211" s="12" t="s">
        <v>1493</v>
      </c>
      <c r="B1211" t="s">
        <v>2813</v>
      </c>
      <c r="C1211" s="98">
        <v>8.8000000000000007</v>
      </c>
      <c r="D1211" s="99">
        <v>1.6255999999999999</v>
      </c>
      <c r="E1211" s="99">
        <v>2.6737000000000002</v>
      </c>
      <c r="F1211" t="s">
        <v>255</v>
      </c>
      <c r="G1211">
        <v>1</v>
      </c>
      <c r="H1211">
        <v>1</v>
      </c>
      <c r="I1211">
        <v>1</v>
      </c>
      <c r="J1211">
        <v>1</v>
      </c>
    </row>
    <row r="1212" spans="1:10" x14ac:dyDescent="0.35">
      <c r="A1212" s="12" t="s">
        <v>1494</v>
      </c>
      <c r="B1212" t="s">
        <v>2814</v>
      </c>
      <c r="C1212" s="98">
        <v>3.26</v>
      </c>
      <c r="D1212" s="99">
        <v>0.36799999999999999</v>
      </c>
      <c r="E1212" s="99">
        <v>0.60529999999999995</v>
      </c>
      <c r="F1212" t="s">
        <v>255</v>
      </c>
      <c r="G1212">
        <v>1</v>
      </c>
      <c r="H1212">
        <v>1</v>
      </c>
      <c r="I1212">
        <v>1</v>
      </c>
      <c r="J1212">
        <v>1</v>
      </c>
    </row>
    <row r="1213" spans="1:10" x14ac:dyDescent="0.35">
      <c r="A1213" s="12" t="s">
        <v>1495</v>
      </c>
      <c r="B1213" t="s">
        <v>2814</v>
      </c>
      <c r="C1213" s="98">
        <v>3.79</v>
      </c>
      <c r="D1213" s="99">
        <v>0.50409999999999999</v>
      </c>
      <c r="E1213" s="99">
        <v>0.82909999999999995</v>
      </c>
      <c r="F1213" t="s">
        <v>255</v>
      </c>
      <c r="G1213">
        <v>1</v>
      </c>
      <c r="H1213">
        <v>1</v>
      </c>
      <c r="I1213">
        <v>1</v>
      </c>
      <c r="J1213">
        <v>1</v>
      </c>
    </row>
    <row r="1214" spans="1:10" x14ac:dyDescent="0.35">
      <c r="A1214" s="12" t="s">
        <v>1496</v>
      </c>
      <c r="B1214" t="s">
        <v>2814</v>
      </c>
      <c r="C1214" s="98">
        <v>5.57</v>
      </c>
      <c r="D1214" s="99">
        <v>0.85780000000000001</v>
      </c>
      <c r="E1214" s="99">
        <v>1.4109</v>
      </c>
      <c r="F1214" t="s">
        <v>255</v>
      </c>
      <c r="G1214">
        <v>1</v>
      </c>
      <c r="H1214">
        <v>1</v>
      </c>
      <c r="I1214">
        <v>1</v>
      </c>
      <c r="J1214">
        <v>1</v>
      </c>
    </row>
    <row r="1215" spans="1:10" x14ac:dyDescent="0.35">
      <c r="A1215" s="12" t="s">
        <v>1497</v>
      </c>
      <c r="B1215" t="s">
        <v>2814</v>
      </c>
      <c r="C1215" s="98">
        <v>10.4</v>
      </c>
      <c r="D1215" s="99">
        <v>1.9003000000000001</v>
      </c>
      <c r="E1215" s="99">
        <v>3.1255000000000002</v>
      </c>
      <c r="F1215" t="s">
        <v>255</v>
      </c>
      <c r="G1215">
        <v>1</v>
      </c>
      <c r="H1215">
        <v>1</v>
      </c>
      <c r="I1215">
        <v>1</v>
      </c>
      <c r="J1215">
        <v>1</v>
      </c>
    </row>
    <row r="1216" spans="1:10" x14ac:dyDescent="0.35">
      <c r="A1216" s="12" t="s">
        <v>1498</v>
      </c>
      <c r="B1216" t="s">
        <v>2815</v>
      </c>
      <c r="C1216" s="98">
        <v>4.7974947999999999</v>
      </c>
      <c r="D1216" s="99">
        <v>0.38579999999999998</v>
      </c>
      <c r="E1216" s="99">
        <v>0.63449999999999995</v>
      </c>
      <c r="F1216" t="s">
        <v>255</v>
      </c>
      <c r="G1216">
        <v>1</v>
      </c>
      <c r="H1216">
        <v>1</v>
      </c>
      <c r="I1216">
        <v>1</v>
      </c>
      <c r="J1216">
        <v>1</v>
      </c>
    </row>
    <row r="1217" spans="1:10" x14ac:dyDescent="0.35">
      <c r="A1217" s="12" t="s">
        <v>1499</v>
      </c>
      <c r="B1217" t="s">
        <v>2815</v>
      </c>
      <c r="C1217" s="98">
        <v>4.84</v>
      </c>
      <c r="D1217" s="99">
        <v>0.42280000000000001</v>
      </c>
      <c r="E1217" s="99">
        <v>0.69540000000000002</v>
      </c>
      <c r="F1217" t="s">
        <v>255</v>
      </c>
      <c r="G1217">
        <v>1</v>
      </c>
      <c r="H1217">
        <v>1</v>
      </c>
      <c r="I1217">
        <v>1</v>
      </c>
      <c r="J1217">
        <v>1</v>
      </c>
    </row>
    <row r="1218" spans="1:10" x14ac:dyDescent="0.35">
      <c r="A1218" s="12" t="s">
        <v>1500</v>
      </c>
      <c r="B1218" t="s">
        <v>2815</v>
      </c>
      <c r="C1218" s="98">
        <v>5.05</v>
      </c>
      <c r="D1218" s="99">
        <v>0.73929999999999996</v>
      </c>
      <c r="E1218" s="99">
        <v>1.216</v>
      </c>
      <c r="F1218" t="s">
        <v>255</v>
      </c>
      <c r="G1218">
        <v>1</v>
      </c>
      <c r="H1218">
        <v>1</v>
      </c>
      <c r="I1218">
        <v>1</v>
      </c>
      <c r="J1218">
        <v>1</v>
      </c>
    </row>
    <row r="1219" spans="1:10" x14ac:dyDescent="0.35">
      <c r="A1219" s="12" t="s">
        <v>1501</v>
      </c>
      <c r="B1219" t="s">
        <v>2815</v>
      </c>
      <c r="C1219" s="98">
        <v>6.34</v>
      </c>
      <c r="D1219" s="99">
        <v>1.2784</v>
      </c>
      <c r="E1219" s="99">
        <v>2.1025999999999998</v>
      </c>
      <c r="F1219" t="s">
        <v>255</v>
      </c>
      <c r="G1219">
        <v>1</v>
      </c>
      <c r="H1219">
        <v>1</v>
      </c>
      <c r="I1219">
        <v>1</v>
      </c>
      <c r="J1219">
        <v>1</v>
      </c>
    </row>
    <row r="1220" spans="1:10" x14ac:dyDescent="0.35">
      <c r="A1220" s="12" t="s">
        <v>1502</v>
      </c>
      <c r="B1220" t="s">
        <v>2816</v>
      </c>
      <c r="C1220" s="98">
        <v>3.46</v>
      </c>
      <c r="D1220" s="99">
        <v>1.3389</v>
      </c>
      <c r="E1220" s="99">
        <v>2.2021000000000002</v>
      </c>
      <c r="F1220" t="s">
        <v>255</v>
      </c>
      <c r="G1220">
        <v>1</v>
      </c>
      <c r="H1220">
        <v>1</v>
      </c>
      <c r="I1220">
        <v>1</v>
      </c>
      <c r="J1220">
        <v>1</v>
      </c>
    </row>
    <row r="1221" spans="1:10" x14ac:dyDescent="0.35">
      <c r="A1221" s="12" t="s">
        <v>1503</v>
      </c>
      <c r="B1221" t="s">
        <v>2816</v>
      </c>
      <c r="C1221" s="98">
        <v>5.47</v>
      </c>
      <c r="D1221" s="99">
        <v>1.6936</v>
      </c>
      <c r="E1221" s="99">
        <v>2.7854999999999999</v>
      </c>
      <c r="F1221" t="s">
        <v>255</v>
      </c>
      <c r="G1221">
        <v>1</v>
      </c>
      <c r="H1221">
        <v>1</v>
      </c>
      <c r="I1221">
        <v>1</v>
      </c>
      <c r="J1221">
        <v>1</v>
      </c>
    </row>
    <row r="1222" spans="1:10" x14ac:dyDescent="0.35">
      <c r="A1222" s="12" t="s">
        <v>1504</v>
      </c>
      <c r="B1222" t="s">
        <v>2816</v>
      </c>
      <c r="C1222" s="98">
        <v>9.33</v>
      </c>
      <c r="D1222" s="99">
        <v>2.5232999999999999</v>
      </c>
      <c r="E1222" s="99">
        <v>4.1501999999999999</v>
      </c>
      <c r="F1222" t="s">
        <v>255</v>
      </c>
      <c r="G1222">
        <v>1</v>
      </c>
      <c r="H1222">
        <v>1</v>
      </c>
      <c r="I1222">
        <v>1</v>
      </c>
      <c r="J1222">
        <v>1</v>
      </c>
    </row>
    <row r="1223" spans="1:10" x14ac:dyDescent="0.35">
      <c r="A1223" s="12" t="s">
        <v>1505</v>
      </c>
      <c r="B1223" t="s">
        <v>2816</v>
      </c>
      <c r="C1223" s="98">
        <v>17.68</v>
      </c>
      <c r="D1223" s="99">
        <v>4.7366999999999999</v>
      </c>
      <c r="E1223" s="99">
        <v>7.7906000000000004</v>
      </c>
      <c r="F1223" t="s">
        <v>255</v>
      </c>
      <c r="G1223">
        <v>1</v>
      </c>
      <c r="H1223">
        <v>1</v>
      </c>
      <c r="I1223">
        <v>1</v>
      </c>
      <c r="J1223">
        <v>1</v>
      </c>
    </row>
    <row r="1224" spans="1:10" x14ac:dyDescent="0.35">
      <c r="A1224" s="12" t="s">
        <v>1506</v>
      </c>
      <c r="B1224" t="s">
        <v>2817</v>
      </c>
      <c r="C1224" s="98">
        <v>3.43</v>
      </c>
      <c r="D1224" s="99">
        <v>0.97250000000000003</v>
      </c>
      <c r="E1224" s="99">
        <v>1.5994999999999999</v>
      </c>
      <c r="F1224" t="s">
        <v>255</v>
      </c>
      <c r="G1224">
        <v>1</v>
      </c>
      <c r="H1224">
        <v>1</v>
      </c>
      <c r="I1224">
        <v>1</v>
      </c>
      <c r="J1224">
        <v>1</v>
      </c>
    </row>
    <row r="1225" spans="1:10" x14ac:dyDescent="0.35">
      <c r="A1225" s="12" t="s">
        <v>1507</v>
      </c>
      <c r="B1225" t="s">
        <v>2817</v>
      </c>
      <c r="C1225" s="98">
        <v>5.27</v>
      </c>
      <c r="D1225" s="99">
        <v>1.2899</v>
      </c>
      <c r="E1225" s="99">
        <v>2.1215999999999999</v>
      </c>
      <c r="F1225" t="s">
        <v>255</v>
      </c>
      <c r="G1225">
        <v>1</v>
      </c>
      <c r="H1225">
        <v>1</v>
      </c>
      <c r="I1225">
        <v>1</v>
      </c>
      <c r="J1225">
        <v>1</v>
      </c>
    </row>
    <row r="1226" spans="1:10" x14ac:dyDescent="0.35">
      <c r="A1226" s="12" t="s">
        <v>1508</v>
      </c>
      <c r="B1226" t="s">
        <v>2817</v>
      </c>
      <c r="C1226" s="98">
        <v>8.8699999999999992</v>
      </c>
      <c r="D1226" s="99">
        <v>1.9115</v>
      </c>
      <c r="E1226" s="99">
        <v>3.1438999999999999</v>
      </c>
      <c r="F1226" t="s">
        <v>255</v>
      </c>
      <c r="G1226">
        <v>1</v>
      </c>
      <c r="H1226">
        <v>1</v>
      </c>
      <c r="I1226">
        <v>1</v>
      </c>
      <c r="J1226">
        <v>1</v>
      </c>
    </row>
    <row r="1227" spans="1:10" x14ac:dyDescent="0.35">
      <c r="A1227" s="12" t="s">
        <v>1509</v>
      </c>
      <c r="B1227" t="s">
        <v>2817</v>
      </c>
      <c r="C1227" s="98">
        <v>14.93</v>
      </c>
      <c r="D1227" s="99">
        <v>3.7296999999999998</v>
      </c>
      <c r="E1227" s="99">
        <v>6.1344000000000003</v>
      </c>
      <c r="F1227" t="s">
        <v>255</v>
      </c>
      <c r="G1227">
        <v>1</v>
      </c>
      <c r="H1227">
        <v>1</v>
      </c>
      <c r="I1227">
        <v>1</v>
      </c>
      <c r="J1227">
        <v>1</v>
      </c>
    </row>
    <row r="1228" spans="1:10" x14ac:dyDescent="0.35">
      <c r="A1228" s="12" t="s">
        <v>1510</v>
      </c>
      <c r="B1228" t="s">
        <v>2818</v>
      </c>
      <c r="C1228" s="98">
        <v>2.84</v>
      </c>
      <c r="D1228" s="99">
        <v>0.83089999999999997</v>
      </c>
      <c r="E1228" s="99">
        <v>1.3666</v>
      </c>
      <c r="F1228" t="s">
        <v>255</v>
      </c>
      <c r="G1228">
        <v>1</v>
      </c>
      <c r="H1228">
        <v>1</v>
      </c>
      <c r="I1228">
        <v>1</v>
      </c>
      <c r="J1228">
        <v>1</v>
      </c>
    </row>
    <row r="1229" spans="1:10" x14ac:dyDescent="0.35">
      <c r="A1229" s="12" t="s">
        <v>1511</v>
      </c>
      <c r="B1229" t="s">
        <v>2818</v>
      </c>
      <c r="C1229" s="98">
        <v>4.2</v>
      </c>
      <c r="D1229" s="99">
        <v>1.0680000000000001</v>
      </c>
      <c r="E1229" s="99">
        <v>1.7565999999999999</v>
      </c>
      <c r="F1229" t="s">
        <v>255</v>
      </c>
      <c r="G1229">
        <v>1</v>
      </c>
      <c r="H1229">
        <v>1</v>
      </c>
      <c r="I1229">
        <v>1</v>
      </c>
      <c r="J1229">
        <v>1</v>
      </c>
    </row>
    <row r="1230" spans="1:10" x14ac:dyDescent="0.35">
      <c r="A1230" s="12" t="s">
        <v>1512</v>
      </c>
      <c r="B1230" t="s">
        <v>2818</v>
      </c>
      <c r="C1230" s="98">
        <v>6.93</v>
      </c>
      <c r="D1230" s="99">
        <v>1.5539000000000001</v>
      </c>
      <c r="E1230" s="99">
        <v>2.5558000000000001</v>
      </c>
      <c r="F1230" t="s">
        <v>255</v>
      </c>
      <c r="G1230">
        <v>1</v>
      </c>
      <c r="H1230">
        <v>1</v>
      </c>
      <c r="I1230">
        <v>1</v>
      </c>
      <c r="J1230">
        <v>1</v>
      </c>
    </row>
    <row r="1231" spans="1:10" x14ac:dyDescent="0.35">
      <c r="A1231" s="12" t="s">
        <v>1513</v>
      </c>
      <c r="B1231" t="s">
        <v>2818</v>
      </c>
      <c r="C1231" s="98">
        <v>11.53</v>
      </c>
      <c r="D1231" s="99">
        <v>2.7810999999999999</v>
      </c>
      <c r="E1231" s="99">
        <v>4.5742000000000003</v>
      </c>
      <c r="F1231" t="s">
        <v>255</v>
      </c>
      <c r="G1231">
        <v>1</v>
      </c>
      <c r="H1231">
        <v>1</v>
      </c>
      <c r="I1231">
        <v>1</v>
      </c>
      <c r="J1231">
        <v>1</v>
      </c>
    </row>
    <row r="1232" spans="1:10" x14ac:dyDescent="0.35">
      <c r="A1232" s="12" t="s">
        <v>1514</v>
      </c>
      <c r="B1232" t="s">
        <v>1515</v>
      </c>
      <c r="C1232" s="98">
        <v>1.96</v>
      </c>
      <c r="D1232" s="99">
        <v>0.44209999999999999</v>
      </c>
      <c r="E1232" s="99">
        <v>0.72709999999999997</v>
      </c>
      <c r="F1232" t="s">
        <v>255</v>
      </c>
      <c r="G1232">
        <v>1</v>
      </c>
      <c r="H1232">
        <v>1</v>
      </c>
      <c r="I1232">
        <v>1</v>
      </c>
      <c r="J1232">
        <v>1</v>
      </c>
    </row>
    <row r="1233" spans="1:10" x14ac:dyDescent="0.35">
      <c r="A1233" s="12" t="s">
        <v>1516</v>
      </c>
      <c r="B1233" t="s">
        <v>1515</v>
      </c>
      <c r="C1233" s="98">
        <v>2.83</v>
      </c>
      <c r="D1233" s="99">
        <v>0.6169</v>
      </c>
      <c r="E1233" s="99">
        <v>1.0145999999999999</v>
      </c>
      <c r="F1233" t="s">
        <v>255</v>
      </c>
      <c r="G1233">
        <v>1</v>
      </c>
      <c r="H1233">
        <v>1</v>
      </c>
      <c r="I1233">
        <v>1</v>
      </c>
      <c r="J1233">
        <v>1</v>
      </c>
    </row>
    <row r="1234" spans="1:10" x14ac:dyDescent="0.35">
      <c r="A1234" s="12" t="s">
        <v>1517</v>
      </c>
      <c r="B1234" t="s">
        <v>1515</v>
      </c>
      <c r="C1234" s="98">
        <v>4.29</v>
      </c>
      <c r="D1234" s="99">
        <v>0.96950000000000003</v>
      </c>
      <c r="E1234" s="99">
        <v>1.5946</v>
      </c>
      <c r="F1234" t="s">
        <v>255</v>
      </c>
      <c r="G1234">
        <v>1</v>
      </c>
      <c r="H1234">
        <v>1</v>
      </c>
      <c r="I1234">
        <v>1</v>
      </c>
      <c r="J1234">
        <v>1</v>
      </c>
    </row>
    <row r="1235" spans="1:10" x14ac:dyDescent="0.35">
      <c r="A1235" s="12" t="s">
        <v>1518</v>
      </c>
      <c r="B1235" t="s">
        <v>1515</v>
      </c>
      <c r="C1235" s="98">
        <v>8.4700000000000006</v>
      </c>
      <c r="D1235" s="99">
        <v>1.9948999999999999</v>
      </c>
      <c r="E1235" s="99">
        <v>3.2810999999999999</v>
      </c>
      <c r="F1235" t="s">
        <v>255</v>
      </c>
      <c r="G1235">
        <v>1</v>
      </c>
      <c r="H1235">
        <v>1</v>
      </c>
      <c r="I1235">
        <v>1</v>
      </c>
      <c r="J1235">
        <v>1</v>
      </c>
    </row>
    <row r="1236" spans="1:10" x14ac:dyDescent="0.35">
      <c r="A1236" s="12" t="s">
        <v>1519</v>
      </c>
      <c r="B1236" t="s">
        <v>1520</v>
      </c>
      <c r="C1236" s="98">
        <v>1.59</v>
      </c>
      <c r="D1236" s="99">
        <v>0.31259999999999999</v>
      </c>
      <c r="E1236" s="99">
        <v>0.5141</v>
      </c>
      <c r="F1236" t="s">
        <v>255</v>
      </c>
      <c r="G1236">
        <v>1</v>
      </c>
      <c r="H1236">
        <v>1</v>
      </c>
      <c r="I1236">
        <v>1</v>
      </c>
      <c r="J1236">
        <v>1</v>
      </c>
    </row>
    <row r="1237" spans="1:10" x14ac:dyDescent="0.35">
      <c r="A1237" s="12" t="s">
        <v>1521</v>
      </c>
      <c r="B1237" t="s">
        <v>1520</v>
      </c>
      <c r="C1237" s="98">
        <v>2.29</v>
      </c>
      <c r="D1237" s="99">
        <v>0.46500000000000002</v>
      </c>
      <c r="E1237" s="99">
        <v>0.76480000000000004</v>
      </c>
      <c r="F1237" t="s">
        <v>255</v>
      </c>
      <c r="G1237">
        <v>1</v>
      </c>
      <c r="H1237">
        <v>1</v>
      </c>
      <c r="I1237">
        <v>1</v>
      </c>
      <c r="J1237">
        <v>1</v>
      </c>
    </row>
    <row r="1238" spans="1:10" x14ac:dyDescent="0.35">
      <c r="A1238" s="12" t="s">
        <v>1522</v>
      </c>
      <c r="B1238" t="s">
        <v>1520</v>
      </c>
      <c r="C1238" s="98">
        <v>3.79</v>
      </c>
      <c r="D1238" s="99">
        <v>0.89419999999999999</v>
      </c>
      <c r="E1238" s="99">
        <v>1.4706999999999999</v>
      </c>
      <c r="F1238" t="s">
        <v>255</v>
      </c>
      <c r="G1238">
        <v>1</v>
      </c>
      <c r="H1238">
        <v>1</v>
      </c>
      <c r="I1238">
        <v>1</v>
      </c>
      <c r="J1238">
        <v>1</v>
      </c>
    </row>
    <row r="1239" spans="1:10" x14ac:dyDescent="0.35">
      <c r="A1239" s="12" t="s">
        <v>1523</v>
      </c>
      <c r="B1239" t="s">
        <v>1520</v>
      </c>
      <c r="C1239" s="98">
        <v>7.25</v>
      </c>
      <c r="D1239" s="99">
        <v>1.7473000000000001</v>
      </c>
      <c r="E1239" s="99">
        <v>2.8738999999999999</v>
      </c>
      <c r="F1239" t="s">
        <v>255</v>
      </c>
      <c r="G1239">
        <v>1</v>
      </c>
      <c r="H1239">
        <v>1</v>
      </c>
      <c r="I1239">
        <v>1</v>
      </c>
      <c r="J1239">
        <v>1</v>
      </c>
    </row>
    <row r="1240" spans="1:10" x14ac:dyDescent="0.35">
      <c r="A1240" s="12" t="s">
        <v>1524</v>
      </c>
      <c r="B1240" t="s">
        <v>1525</v>
      </c>
      <c r="C1240" s="98">
        <v>1.83</v>
      </c>
      <c r="D1240" s="99">
        <v>0.34510000000000002</v>
      </c>
      <c r="E1240" s="99">
        <v>0.56759999999999999</v>
      </c>
      <c r="F1240" t="s">
        <v>255</v>
      </c>
      <c r="G1240">
        <v>1</v>
      </c>
      <c r="H1240">
        <v>1</v>
      </c>
      <c r="I1240">
        <v>1</v>
      </c>
      <c r="J1240">
        <v>1</v>
      </c>
    </row>
    <row r="1241" spans="1:10" x14ac:dyDescent="0.35">
      <c r="A1241" s="12" t="s">
        <v>1526</v>
      </c>
      <c r="B1241" t="s">
        <v>1525</v>
      </c>
      <c r="C1241" s="98">
        <v>2.63</v>
      </c>
      <c r="D1241" s="99">
        <v>0.4924</v>
      </c>
      <c r="E1241" s="99">
        <v>0.80989999999999995</v>
      </c>
      <c r="F1241" t="s">
        <v>255</v>
      </c>
      <c r="G1241">
        <v>1</v>
      </c>
      <c r="H1241">
        <v>1</v>
      </c>
      <c r="I1241">
        <v>1</v>
      </c>
      <c r="J1241">
        <v>1</v>
      </c>
    </row>
    <row r="1242" spans="1:10" x14ac:dyDescent="0.35">
      <c r="A1242" s="12" t="s">
        <v>1527</v>
      </c>
      <c r="B1242" t="s">
        <v>1525</v>
      </c>
      <c r="C1242" s="98">
        <v>3.71</v>
      </c>
      <c r="D1242" s="99">
        <v>0.72140000000000004</v>
      </c>
      <c r="E1242" s="99">
        <v>1.1865000000000001</v>
      </c>
      <c r="F1242" t="s">
        <v>255</v>
      </c>
      <c r="G1242">
        <v>1</v>
      </c>
      <c r="H1242">
        <v>1</v>
      </c>
      <c r="I1242">
        <v>1</v>
      </c>
      <c r="J1242">
        <v>1</v>
      </c>
    </row>
    <row r="1243" spans="1:10" x14ac:dyDescent="0.35">
      <c r="A1243" s="12" t="s">
        <v>1528</v>
      </c>
      <c r="B1243" t="s">
        <v>1525</v>
      </c>
      <c r="C1243" s="98">
        <v>5.59</v>
      </c>
      <c r="D1243" s="99">
        <v>1.2833000000000001</v>
      </c>
      <c r="E1243" s="99">
        <v>2.1107</v>
      </c>
      <c r="F1243" t="s">
        <v>255</v>
      </c>
      <c r="G1243">
        <v>1</v>
      </c>
      <c r="H1243">
        <v>1</v>
      </c>
      <c r="I1243">
        <v>1</v>
      </c>
      <c r="J1243">
        <v>1</v>
      </c>
    </row>
    <row r="1244" spans="1:10" x14ac:dyDescent="0.35">
      <c r="A1244" s="12" t="s">
        <v>1529</v>
      </c>
      <c r="B1244" t="s">
        <v>1530</v>
      </c>
      <c r="C1244" s="98">
        <v>2.95</v>
      </c>
      <c r="D1244" s="99">
        <v>0.53659999999999997</v>
      </c>
      <c r="E1244" s="99">
        <v>0.88260000000000005</v>
      </c>
      <c r="F1244" t="s">
        <v>255</v>
      </c>
      <c r="G1244">
        <v>1</v>
      </c>
      <c r="H1244">
        <v>1</v>
      </c>
      <c r="I1244">
        <v>1</v>
      </c>
      <c r="J1244">
        <v>1</v>
      </c>
    </row>
    <row r="1245" spans="1:10" x14ac:dyDescent="0.35">
      <c r="A1245" s="12" t="s">
        <v>1531</v>
      </c>
      <c r="B1245" t="s">
        <v>1530</v>
      </c>
      <c r="C1245" s="98">
        <v>3.76</v>
      </c>
      <c r="D1245" s="99">
        <v>0.66100000000000003</v>
      </c>
      <c r="E1245" s="99">
        <v>1.0871999999999999</v>
      </c>
      <c r="F1245" t="s">
        <v>255</v>
      </c>
      <c r="G1245">
        <v>1</v>
      </c>
      <c r="H1245">
        <v>1</v>
      </c>
      <c r="I1245">
        <v>1</v>
      </c>
      <c r="J1245">
        <v>1</v>
      </c>
    </row>
    <row r="1246" spans="1:10" x14ac:dyDescent="0.35">
      <c r="A1246" s="12" t="s">
        <v>1532</v>
      </c>
      <c r="B1246" t="s">
        <v>1530</v>
      </c>
      <c r="C1246" s="98">
        <v>5.47</v>
      </c>
      <c r="D1246" s="99">
        <v>0.95860000000000001</v>
      </c>
      <c r="E1246" s="99">
        <v>1.5766</v>
      </c>
      <c r="F1246" t="s">
        <v>255</v>
      </c>
      <c r="G1246">
        <v>1</v>
      </c>
      <c r="H1246">
        <v>1</v>
      </c>
      <c r="I1246">
        <v>1</v>
      </c>
      <c r="J1246">
        <v>1</v>
      </c>
    </row>
    <row r="1247" spans="1:10" x14ac:dyDescent="0.35">
      <c r="A1247" s="12" t="s">
        <v>1533</v>
      </c>
      <c r="B1247" t="s">
        <v>1530</v>
      </c>
      <c r="C1247" s="98">
        <v>9.2200000000000006</v>
      </c>
      <c r="D1247" s="99">
        <v>1.7181999999999999</v>
      </c>
      <c r="E1247" s="99">
        <v>2.8260000000000001</v>
      </c>
      <c r="F1247" t="s">
        <v>255</v>
      </c>
      <c r="G1247">
        <v>1</v>
      </c>
      <c r="H1247">
        <v>1</v>
      </c>
      <c r="I1247">
        <v>1</v>
      </c>
      <c r="J1247">
        <v>1</v>
      </c>
    </row>
    <row r="1248" spans="1:10" x14ac:dyDescent="0.35">
      <c r="A1248" s="12" t="s">
        <v>1534</v>
      </c>
      <c r="B1248" t="s">
        <v>2819</v>
      </c>
      <c r="C1248" s="98">
        <v>2.42</v>
      </c>
      <c r="D1248" s="99">
        <v>0.37519999999999998</v>
      </c>
      <c r="E1248" s="99">
        <v>0.61709999999999998</v>
      </c>
      <c r="F1248" t="s">
        <v>255</v>
      </c>
      <c r="G1248">
        <v>1</v>
      </c>
      <c r="H1248">
        <v>1</v>
      </c>
      <c r="I1248">
        <v>1</v>
      </c>
      <c r="J1248">
        <v>1</v>
      </c>
    </row>
    <row r="1249" spans="1:10" x14ac:dyDescent="0.35">
      <c r="A1249" s="12" t="s">
        <v>1535</v>
      </c>
      <c r="B1249" t="s">
        <v>2819</v>
      </c>
      <c r="C1249" s="98">
        <v>3.5</v>
      </c>
      <c r="D1249" s="99">
        <v>0.53420000000000001</v>
      </c>
      <c r="E1249" s="99">
        <v>0.87860000000000005</v>
      </c>
      <c r="F1249" t="s">
        <v>255</v>
      </c>
      <c r="G1249">
        <v>1</v>
      </c>
      <c r="H1249">
        <v>1</v>
      </c>
      <c r="I1249">
        <v>1</v>
      </c>
      <c r="J1249">
        <v>1</v>
      </c>
    </row>
    <row r="1250" spans="1:10" x14ac:dyDescent="0.35">
      <c r="A1250" s="12" t="s">
        <v>1536</v>
      </c>
      <c r="B1250" t="s">
        <v>2819</v>
      </c>
      <c r="C1250" s="98">
        <v>6.07</v>
      </c>
      <c r="D1250" s="99">
        <v>0.87529999999999997</v>
      </c>
      <c r="E1250" s="99">
        <v>1.4396</v>
      </c>
      <c r="F1250" t="s">
        <v>255</v>
      </c>
      <c r="G1250">
        <v>1</v>
      </c>
      <c r="H1250">
        <v>1</v>
      </c>
      <c r="I1250">
        <v>1</v>
      </c>
      <c r="J1250">
        <v>1</v>
      </c>
    </row>
    <row r="1251" spans="1:10" x14ac:dyDescent="0.35">
      <c r="A1251" s="12" t="s">
        <v>1537</v>
      </c>
      <c r="B1251" t="s">
        <v>2819</v>
      </c>
      <c r="C1251" s="98">
        <v>8.7799999999999994</v>
      </c>
      <c r="D1251" s="99">
        <v>1.8382000000000001</v>
      </c>
      <c r="E1251" s="99">
        <v>3.0234000000000001</v>
      </c>
      <c r="F1251" t="s">
        <v>255</v>
      </c>
      <c r="G1251">
        <v>1</v>
      </c>
      <c r="H1251">
        <v>1</v>
      </c>
      <c r="I1251">
        <v>1</v>
      </c>
      <c r="J1251">
        <v>1</v>
      </c>
    </row>
    <row r="1252" spans="1:10" x14ac:dyDescent="0.35">
      <c r="A1252" s="12" t="s">
        <v>1538</v>
      </c>
      <c r="B1252" t="s">
        <v>1539</v>
      </c>
      <c r="C1252" s="98">
        <v>1.83</v>
      </c>
      <c r="D1252" s="99">
        <v>0.50749999999999995</v>
      </c>
      <c r="E1252" s="99">
        <v>0.8347</v>
      </c>
      <c r="F1252" t="s">
        <v>255</v>
      </c>
      <c r="G1252">
        <v>1</v>
      </c>
      <c r="H1252">
        <v>1</v>
      </c>
      <c r="I1252">
        <v>1</v>
      </c>
      <c r="J1252">
        <v>1</v>
      </c>
    </row>
    <row r="1253" spans="1:10" x14ac:dyDescent="0.35">
      <c r="A1253" s="12" t="s">
        <v>1540</v>
      </c>
      <c r="B1253" t="s">
        <v>1539</v>
      </c>
      <c r="C1253" s="98">
        <v>2.52</v>
      </c>
      <c r="D1253" s="99">
        <v>0.5373</v>
      </c>
      <c r="E1253" s="99">
        <v>0.88370000000000004</v>
      </c>
      <c r="F1253" t="s">
        <v>255</v>
      </c>
      <c r="G1253">
        <v>1</v>
      </c>
      <c r="H1253">
        <v>1</v>
      </c>
      <c r="I1253">
        <v>1</v>
      </c>
      <c r="J1253">
        <v>1</v>
      </c>
    </row>
    <row r="1254" spans="1:10" x14ac:dyDescent="0.35">
      <c r="A1254" s="12" t="s">
        <v>1541</v>
      </c>
      <c r="B1254" t="s">
        <v>1539</v>
      </c>
      <c r="C1254" s="98">
        <v>3.45</v>
      </c>
      <c r="D1254" s="99">
        <v>0.71009999999999995</v>
      </c>
      <c r="E1254" s="99">
        <v>1.1678999999999999</v>
      </c>
      <c r="F1254" t="s">
        <v>255</v>
      </c>
      <c r="G1254">
        <v>1</v>
      </c>
      <c r="H1254">
        <v>1</v>
      </c>
      <c r="I1254">
        <v>1</v>
      </c>
      <c r="J1254">
        <v>1</v>
      </c>
    </row>
    <row r="1255" spans="1:10" x14ac:dyDescent="0.35">
      <c r="A1255" s="12" t="s">
        <v>1542</v>
      </c>
      <c r="B1255" t="s">
        <v>1539</v>
      </c>
      <c r="C1255" s="98">
        <v>5.47</v>
      </c>
      <c r="D1255" s="99">
        <v>1.2816000000000001</v>
      </c>
      <c r="E1255" s="99">
        <v>2.1078999999999999</v>
      </c>
      <c r="F1255" t="s">
        <v>255</v>
      </c>
      <c r="G1255">
        <v>1</v>
      </c>
      <c r="H1255">
        <v>1</v>
      </c>
      <c r="I1255">
        <v>1</v>
      </c>
      <c r="J1255">
        <v>1</v>
      </c>
    </row>
    <row r="1256" spans="1:10" x14ac:dyDescent="0.35">
      <c r="A1256" s="12" t="s">
        <v>1543</v>
      </c>
      <c r="B1256" t="s">
        <v>2820</v>
      </c>
      <c r="C1256" s="98">
        <v>2.33</v>
      </c>
      <c r="D1256" s="99">
        <v>0.3755</v>
      </c>
      <c r="E1256" s="99">
        <v>0.61760000000000004</v>
      </c>
      <c r="F1256" t="s">
        <v>255</v>
      </c>
      <c r="G1256">
        <v>1</v>
      </c>
      <c r="H1256">
        <v>1</v>
      </c>
      <c r="I1256">
        <v>1</v>
      </c>
      <c r="J1256">
        <v>1</v>
      </c>
    </row>
    <row r="1257" spans="1:10" x14ac:dyDescent="0.35">
      <c r="A1257" s="12" t="s">
        <v>1544</v>
      </c>
      <c r="B1257" t="s">
        <v>2820</v>
      </c>
      <c r="C1257" s="98">
        <v>3.2</v>
      </c>
      <c r="D1257" s="99">
        <v>0.47339999999999999</v>
      </c>
      <c r="E1257" s="99">
        <v>0.77859999999999996</v>
      </c>
      <c r="F1257" t="s">
        <v>255</v>
      </c>
      <c r="G1257">
        <v>1</v>
      </c>
      <c r="H1257">
        <v>1</v>
      </c>
      <c r="I1257">
        <v>1</v>
      </c>
      <c r="J1257">
        <v>1</v>
      </c>
    </row>
    <row r="1258" spans="1:10" x14ac:dyDescent="0.35">
      <c r="A1258" s="12" t="s">
        <v>1545</v>
      </c>
      <c r="B1258" t="s">
        <v>2820</v>
      </c>
      <c r="C1258" s="98">
        <v>4.29</v>
      </c>
      <c r="D1258" s="99">
        <v>0.76919999999999999</v>
      </c>
      <c r="E1258" s="99">
        <v>1.2650999999999999</v>
      </c>
      <c r="F1258" t="s">
        <v>255</v>
      </c>
      <c r="G1258">
        <v>1</v>
      </c>
      <c r="H1258">
        <v>1</v>
      </c>
      <c r="I1258">
        <v>1</v>
      </c>
      <c r="J1258">
        <v>1</v>
      </c>
    </row>
    <row r="1259" spans="1:10" x14ac:dyDescent="0.35">
      <c r="A1259" s="12" t="s">
        <v>1546</v>
      </c>
      <c r="B1259" t="s">
        <v>2820</v>
      </c>
      <c r="C1259" s="98">
        <v>6.22</v>
      </c>
      <c r="D1259" s="99">
        <v>1.3964000000000001</v>
      </c>
      <c r="E1259" s="99">
        <v>2.2967</v>
      </c>
      <c r="F1259" t="s">
        <v>255</v>
      </c>
      <c r="G1259">
        <v>1</v>
      </c>
      <c r="H1259">
        <v>1</v>
      </c>
      <c r="I1259">
        <v>1</v>
      </c>
      <c r="J1259">
        <v>1</v>
      </c>
    </row>
    <row r="1260" spans="1:10" x14ac:dyDescent="0.35">
      <c r="A1260" s="12" t="s">
        <v>1547</v>
      </c>
      <c r="B1260" t="s">
        <v>2821</v>
      </c>
      <c r="C1260" s="98">
        <v>22.96</v>
      </c>
      <c r="D1260" s="99">
        <v>1.5487</v>
      </c>
      <c r="E1260" s="99">
        <v>2.5472000000000001</v>
      </c>
      <c r="F1260" t="s">
        <v>1548</v>
      </c>
      <c r="G1260">
        <v>1</v>
      </c>
      <c r="H1260">
        <v>2.91</v>
      </c>
      <c r="I1260">
        <v>2.76</v>
      </c>
      <c r="J1260">
        <v>1</v>
      </c>
    </row>
    <row r="1261" spans="1:10" x14ac:dyDescent="0.35">
      <c r="A1261" s="12" t="s">
        <v>1549</v>
      </c>
      <c r="B1261" t="s">
        <v>2821</v>
      </c>
      <c r="C1261" s="98">
        <v>22.96</v>
      </c>
      <c r="D1261" s="99">
        <v>1.7628999999999999</v>
      </c>
      <c r="E1261" s="99">
        <v>2.8995000000000002</v>
      </c>
      <c r="F1261" t="s">
        <v>1548</v>
      </c>
      <c r="G1261">
        <v>1</v>
      </c>
      <c r="H1261">
        <v>2.91</v>
      </c>
      <c r="I1261">
        <v>2.76</v>
      </c>
      <c r="J1261">
        <v>1</v>
      </c>
    </row>
    <row r="1262" spans="1:10" x14ac:dyDescent="0.35">
      <c r="A1262" s="12" t="s">
        <v>1550</v>
      </c>
      <c r="B1262" t="s">
        <v>2821</v>
      </c>
      <c r="C1262" s="98">
        <v>22.96</v>
      </c>
      <c r="D1262" s="99">
        <v>6.0217999999999998</v>
      </c>
      <c r="E1262" s="99">
        <v>9.9042999999999992</v>
      </c>
      <c r="F1262" t="s">
        <v>1548</v>
      </c>
      <c r="G1262">
        <v>1</v>
      </c>
      <c r="H1262">
        <v>2.91</v>
      </c>
      <c r="I1262">
        <v>2.76</v>
      </c>
      <c r="J1262">
        <v>1</v>
      </c>
    </row>
    <row r="1263" spans="1:10" x14ac:dyDescent="0.35">
      <c r="A1263" s="12" t="s">
        <v>1551</v>
      </c>
      <c r="B1263" t="s">
        <v>2821</v>
      </c>
      <c r="C1263" s="98">
        <v>44.32</v>
      </c>
      <c r="D1263" s="99">
        <v>16.4087</v>
      </c>
      <c r="E1263" s="99">
        <v>26.988</v>
      </c>
      <c r="F1263" t="s">
        <v>1548</v>
      </c>
      <c r="G1263">
        <v>1</v>
      </c>
      <c r="H1263">
        <v>2.91</v>
      </c>
      <c r="I1263">
        <v>2.76</v>
      </c>
      <c r="J1263">
        <v>1</v>
      </c>
    </row>
    <row r="1264" spans="1:10" x14ac:dyDescent="0.35">
      <c r="A1264" s="12" t="s">
        <v>1552</v>
      </c>
      <c r="B1264" t="s">
        <v>2822</v>
      </c>
      <c r="C1264" s="98">
        <v>4.4400000000000004</v>
      </c>
      <c r="D1264" s="99">
        <v>1.1688000000000001</v>
      </c>
      <c r="E1264" s="99">
        <v>1.9224000000000001</v>
      </c>
      <c r="F1264" t="s">
        <v>1548</v>
      </c>
      <c r="G1264">
        <v>1</v>
      </c>
      <c r="H1264">
        <v>2.91</v>
      </c>
      <c r="I1264">
        <v>2.76</v>
      </c>
      <c r="J1264">
        <v>1</v>
      </c>
    </row>
    <row r="1265" spans="1:10" x14ac:dyDescent="0.35">
      <c r="A1265" s="12" t="s">
        <v>1553</v>
      </c>
      <c r="B1265" t="s">
        <v>2822</v>
      </c>
      <c r="C1265" s="98">
        <v>8.25</v>
      </c>
      <c r="D1265" s="99">
        <v>1.8129</v>
      </c>
      <c r="E1265" s="99">
        <v>2.9817</v>
      </c>
      <c r="F1265" t="s">
        <v>1548</v>
      </c>
      <c r="G1265">
        <v>1</v>
      </c>
      <c r="H1265">
        <v>2.91</v>
      </c>
      <c r="I1265">
        <v>2.76</v>
      </c>
      <c r="J1265">
        <v>1</v>
      </c>
    </row>
    <row r="1266" spans="1:10" x14ac:dyDescent="0.35">
      <c r="A1266" s="12" t="s">
        <v>1554</v>
      </c>
      <c r="B1266" t="s">
        <v>2822</v>
      </c>
      <c r="C1266" s="98">
        <v>15.49</v>
      </c>
      <c r="D1266" s="99">
        <v>3.4198</v>
      </c>
      <c r="E1266" s="99">
        <v>5.6246999999999998</v>
      </c>
      <c r="F1266" t="s">
        <v>1548</v>
      </c>
      <c r="G1266">
        <v>1</v>
      </c>
      <c r="H1266">
        <v>2.91</v>
      </c>
      <c r="I1266">
        <v>2.76</v>
      </c>
      <c r="J1266">
        <v>1</v>
      </c>
    </row>
    <row r="1267" spans="1:10" x14ac:dyDescent="0.35">
      <c r="A1267" s="12" t="s">
        <v>1555</v>
      </c>
      <c r="B1267" t="s">
        <v>2822</v>
      </c>
      <c r="C1267" s="98">
        <v>28.36</v>
      </c>
      <c r="D1267" s="99">
        <v>8.2925000000000004</v>
      </c>
      <c r="E1267" s="99">
        <v>13.638999999999999</v>
      </c>
      <c r="F1267" t="s">
        <v>1548</v>
      </c>
      <c r="G1267">
        <v>1</v>
      </c>
      <c r="H1267">
        <v>2.91</v>
      </c>
      <c r="I1267">
        <v>2.76</v>
      </c>
      <c r="J1267">
        <v>1</v>
      </c>
    </row>
    <row r="1268" spans="1:10" x14ac:dyDescent="0.35">
      <c r="A1268" s="12" t="s">
        <v>1556</v>
      </c>
      <c r="B1268" t="s">
        <v>2823</v>
      </c>
      <c r="C1268" s="98">
        <v>3.08</v>
      </c>
      <c r="D1268" s="99">
        <v>0.45019999999999999</v>
      </c>
      <c r="E1268" s="99">
        <v>0.74050000000000005</v>
      </c>
      <c r="F1268" t="s">
        <v>1548</v>
      </c>
      <c r="G1268">
        <v>1</v>
      </c>
      <c r="H1268">
        <v>2.91</v>
      </c>
      <c r="I1268">
        <v>2.76</v>
      </c>
      <c r="J1268">
        <v>1</v>
      </c>
    </row>
    <row r="1269" spans="1:10" x14ac:dyDescent="0.35">
      <c r="A1269" s="12" t="s">
        <v>1557</v>
      </c>
      <c r="B1269" t="s">
        <v>2823</v>
      </c>
      <c r="C1269" s="98">
        <v>4.83</v>
      </c>
      <c r="D1269" s="99">
        <v>0.69089999999999996</v>
      </c>
      <c r="E1269" s="99">
        <v>1.1364000000000001</v>
      </c>
      <c r="F1269" t="s">
        <v>1548</v>
      </c>
      <c r="G1269">
        <v>1</v>
      </c>
      <c r="H1269">
        <v>2.91</v>
      </c>
      <c r="I1269">
        <v>2.76</v>
      </c>
      <c r="J1269">
        <v>1</v>
      </c>
    </row>
    <row r="1270" spans="1:10" x14ac:dyDescent="0.35">
      <c r="A1270" s="12" t="s">
        <v>1558</v>
      </c>
      <c r="B1270" t="s">
        <v>2823</v>
      </c>
      <c r="C1270" s="98">
        <v>6.43</v>
      </c>
      <c r="D1270" s="99">
        <v>0.93620000000000003</v>
      </c>
      <c r="E1270" s="99">
        <v>1.5398000000000001</v>
      </c>
      <c r="F1270" t="s">
        <v>1548</v>
      </c>
      <c r="G1270">
        <v>1</v>
      </c>
      <c r="H1270">
        <v>2.91</v>
      </c>
      <c r="I1270">
        <v>2.76</v>
      </c>
      <c r="J1270">
        <v>1</v>
      </c>
    </row>
    <row r="1271" spans="1:10" x14ac:dyDescent="0.35">
      <c r="A1271" s="12" t="s">
        <v>1559</v>
      </c>
      <c r="B1271" t="s">
        <v>2823</v>
      </c>
      <c r="C1271" s="98">
        <v>7.69</v>
      </c>
      <c r="D1271" s="99">
        <v>1.9278999999999999</v>
      </c>
      <c r="E1271" s="99">
        <v>3.1709000000000001</v>
      </c>
      <c r="F1271" t="s">
        <v>1548</v>
      </c>
      <c r="G1271">
        <v>1</v>
      </c>
      <c r="H1271">
        <v>2.91</v>
      </c>
      <c r="I1271">
        <v>2.76</v>
      </c>
      <c r="J1271">
        <v>1</v>
      </c>
    </row>
    <row r="1272" spans="1:10" x14ac:dyDescent="0.35">
      <c r="A1272" s="12" t="s">
        <v>1560</v>
      </c>
      <c r="B1272" t="s">
        <v>2824</v>
      </c>
      <c r="C1272" s="98">
        <v>2.4700000000000002</v>
      </c>
      <c r="D1272" s="99">
        <v>0.35410000000000003</v>
      </c>
      <c r="E1272" s="99">
        <v>0.58240000000000003</v>
      </c>
      <c r="F1272" t="s">
        <v>1548</v>
      </c>
      <c r="G1272">
        <v>1</v>
      </c>
      <c r="H1272">
        <v>2.91</v>
      </c>
      <c r="I1272">
        <v>2.76</v>
      </c>
      <c r="J1272">
        <v>1</v>
      </c>
    </row>
    <row r="1273" spans="1:10" x14ac:dyDescent="0.35">
      <c r="A1273" s="12" t="s">
        <v>1561</v>
      </c>
      <c r="B1273" t="s">
        <v>2824</v>
      </c>
      <c r="C1273" s="98">
        <v>3.86</v>
      </c>
      <c r="D1273" s="99">
        <v>0.57379999999999998</v>
      </c>
      <c r="E1273" s="99">
        <v>0.94379999999999997</v>
      </c>
      <c r="F1273" t="s">
        <v>1548</v>
      </c>
      <c r="G1273">
        <v>1</v>
      </c>
      <c r="H1273">
        <v>2.91</v>
      </c>
      <c r="I1273">
        <v>2.76</v>
      </c>
      <c r="J1273">
        <v>1</v>
      </c>
    </row>
    <row r="1274" spans="1:10" x14ac:dyDescent="0.35">
      <c r="A1274" s="12" t="s">
        <v>1562</v>
      </c>
      <c r="B1274" t="s">
        <v>2824</v>
      </c>
      <c r="C1274" s="98">
        <v>6.03</v>
      </c>
      <c r="D1274" s="99">
        <v>0.98619999999999997</v>
      </c>
      <c r="E1274" s="99">
        <v>1.6220000000000001</v>
      </c>
      <c r="F1274" t="s">
        <v>1548</v>
      </c>
      <c r="G1274">
        <v>1</v>
      </c>
      <c r="H1274">
        <v>2.91</v>
      </c>
      <c r="I1274">
        <v>2.76</v>
      </c>
      <c r="J1274">
        <v>1</v>
      </c>
    </row>
    <row r="1275" spans="1:10" x14ac:dyDescent="0.35">
      <c r="A1275" s="12" t="s">
        <v>1563</v>
      </c>
      <c r="B1275" t="s">
        <v>2824</v>
      </c>
      <c r="C1275" s="98">
        <v>11.98</v>
      </c>
      <c r="D1275" s="99">
        <v>2.2774000000000001</v>
      </c>
      <c r="E1275" s="99">
        <v>3.7456999999999998</v>
      </c>
      <c r="F1275" t="s">
        <v>1548</v>
      </c>
      <c r="G1275">
        <v>1</v>
      </c>
      <c r="H1275">
        <v>2.91</v>
      </c>
      <c r="I1275">
        <v>2.76</v>
      </c>
      <c r="J1275">
        <v>1</v>
      </c>
    </row>
    <row r="1276" spans="1:10" x14ac:dyDescent="0.35">
      <c r="A1276" s="12" t="s">
        <v>1564</v>
      </c>
      <c r="B1276" t="s">
        <v>2825</v>
      </c>
      <c r="C1276" s="98">
        <v>2.96</v>
      </c>
      <c r="D1276" s="99">
        <v>1.6359999999999999</v>
      </c>
      <c r="E1276" s="99">
        <v>2.6907999999999999</v>
      </c>
      <c r="F1276" t="s">
        <v>255</v>
      </c>
      <c r="G1276">
        <v>1</v>
      </c>
      <c r="H1276">
        <v>1</v>
      </c>
      <c r="I1276">
        <v>1</v>
      </c>
      <c r="J1276">
        <v>1</v>
      </c>
    </row>
    <row r="1277" spans="1:10" x14ac:dyDescent="0.35">
      <c r="A1277" s="12" t="s">
        <v>1565</v>
      </c>
      <c r="B1277" t="s">
        <v>2825</v>
      </c>
      <c r="C1277" s="98">
        <v>4.88</v>
      </c>
      <c r="D1277" s="99">
        <v>2.2189000000000001</v>
      </c>
      <c r="E1277" s="99">
        <v>3.6495000000000002</v>
      </c>
      <c r="F1277" t="s">
        <v>255</v>
      </c>
      <c r="G1277">
        <v>1</v>
      </c>
      <c r="H1277">
        <v>1</v>
      </c>
      <c r="I1277">
        <v>1</v>
      </c>
      <c r="J1277">
        <v>1</v>
      </c>
    </row>
    <row r="1278" spans="1:10" x14ac:dyDescent="0.35">
      <c r="A1278" s="12" t="s">
        <v>1566</v>
      </c>
      <c r="B1278" t="s">
        <v>2825</v>
      </c>
      <c r="C1278" s="98">
        <v>11.88</v>
      </c>
      <c r="D1278" s="99">
        <v>2.7201</v>
      </c>
      <c r="E1278" s="99">
        <v>4.4739000000000004</v>
      </c>
      <c r="F1278" t="s">
        <v>255</v>
      </c>
      <c r="G1278">
        <v>1</v>
      </c>
      <c r="H1278">
        <v>1</v>
      </c>
      <c r="I1278">
        <v>1</v>
      </c>
      <c r="J1278">
        <v>1</v>
      </c>
    </row>
    <row r="1279" spans="1:10" x14ac:dyDescent="0.35">
      <c r="A1279" s="12" t="s">
        <v>1567</v>
      </c>
      <c r="B1279" t="s">
        <v>2825</v>
      </c>
      <c r="C1279" s="98">
        <v>29.17</v>
      </c>
      <c r="D1279" s="99">
        <v>5.7789999999999999</v>
      </c>
      <c r="E1279" s="99">
        <v>9.5050000000000008</v>
      </c>
      <c r="F1279" t="s">
        <v>255</v>
      </c>
      <c r="G1279">
        <v>1</v>
      </c>
      <c r="H1279">
        <v>1</v>
      </c>
      <c r="I1279">
        <v>1</v>
      </c>
      <c r="J1279">
        <v>1</v>
      </c>
    </row>
    <row r="1280" spans="1:10" x14ac:dyDescent="0.35">
      <c r="A1280" s="12" t="s">
        <v>1568</v>
      </c>
      <c r="B1280" t="s">
        <v>1569</v>
      </c>
      <c r="C1280" s="98">
        <v>10.55</v>
      </c>
      <c r="D1280" s="99">
        <v>0.95250000000000001</v>
      </c>
      <c r="E1280" s="99">
        <v>1.5666</v>
      </c>
      <c r="F1280" t="s">
        <v>1570</v>
      </c>
      <c r="G1280">
        <v>1</v>
      </c>
      <c r="H1280">
        <v>1</v>
      </c>
      <c r="I1280">
        <v>1</v>
      </c>
      <c r="J1280">
        <v>1</v>
      </c>
    </row>
    <row r="1281" spans="1:10" x14ac:dyDescent="0.35">
      <c r="A1281" s="12" t="s">
        <v>1571</v>
      </c>
      <c r="B1281" t="s">
        <v>1569</v>
      </c>
      <c r="C1281" s="98">
        <v>12.39</v>
      </c>
      <c r="D1281" s="99">
        <v>1.1676</v>
      </c>
      <c r="E1281" s="99">
        <v>1.9204000000000001</v>
      </c>
      <c r="F1281" t="s">
        <v>1570</v>
      </c>
      <c r="G1281">
        <v>1</v>
      </c>
      <c r="H1281">
        <v>1</v>
      </c>
      <c r="I1281">
        <v>1</v>
      </c>
      <c r="J1281">
        <v>1</v>
      </c>
    </row>
    <row r="1282" spans="1:10" x14ac:dyDescent="0.35">
      <c r="A1282" s="12" t="s">
        <v>1572</v>
      </c>
      <c r="B1282" t="s">
        <v>1569</v>
      </c>
      <c r="C1282" s="98">
        <v>14.67</v>
      </c>
      <c r="D1282" s="99">
        <v>1.4871000000000001</v>
      </c>
      <c r="E1282" s="99">
        <v>2.4459</v>
      </c>
      <c r="F1282" t="s">
        <v>1570</v>
      </c>
      <c r="G1282">
        <v>1</v>
      </c>
      <c r="H1282">
        <v>1</v>
      </c>
      <c r="I1282">
        <v>1</v>
      </c>
      <c r="J1282">
        <v>1</v>
      </c>
    </row>
    <row r="1283" spans="1:10" x14ac:dyDescent="0.35">
      <c r="A1283" s="12" t="s">
        <v>1573</v>
      </c>
      <c r="B1283" t="s">
        <v>1569</v>
      </c>
      <c r="C1283" s="98">
        <v>16.760000000000002</v>
      </c>
      <c r="D1283" s="99">
        <v>1.8217000000000001</v>
      </c>
      <c r="E1283" s="99">
        <v>2.9962</v>
      </c>
      <c r="F1283" t="s">
        <v>1570</v>
      </c>
      <c r="G1283">
        <v>1</v>
      </c>
      <c r="H1283">
        <v>1</v>
      </c>
      <c r="I1283">
        <v>1</v>
      </c>
      <c r="J1283">
        <v>1</v>
      </c>
    </row>
    <row r="1284" spans="1:10" x14ac:dyDescent="0.35">
      <c r="A1284" s="12" t="s">
        <v>1574</v>
      </c>
      <c r="B1284" t="s">
        <v>2826</v>
      </c>
      <c r="C1284" s="98">
        <v>3.04</v>
      </c>
      <c r="D1284" s="99">
        <v>0.33879999999999999</v>
      </c>
      <c r="E1284" s="99">
        <v>0.55720000000000003</v>
      </c>
      <c r="F1284" t="s">
        <v>255</v>
      </c>
      <c r="G1284">
        <v>1</v>
      </c>
      <c r="H1284">
        <v>1</v>
      </c>
      <c r="I1284">
        <v>1</v>
      </c>
      <c r="J1284">
        <v>1</v>
      </c>
    </row>
    <row r="1285" spans="1:10" x14ac:dyDescent="0.35">
      <c r="A1285" s="12" t="s">
        <v>1575</v>
      </c>
      <c r="B1285" t="s">
        <v>2826</v>
      </c>
      <c r="C1285" s="98">
        <v>4.5999999999999996</v>
      </c>
      <c r="D1285" s="99">
        <v>0.58720000000000006</v>
      </c>
      <c r="E1285" s="99">
        <v>0.96579999999999999</v>
      </c>
      <c r="F1285" t="s">
        <v>255</v>
      </c>
      <c r="G1285">
        <v>1</v>
      </c>
      <c r="H1285">
        <v>1</v>
      </c>
      <c r="I1285">
        <v>1</v>
      </c>
      <c r="J1285">
        <v>1</v>
      </c>
    </row>
    <row r="1286" spans="1:10" x14ac:dyDescent="0.35">
      <c r="A1286" s="12" t="s">
        <v>1576</v>
      </c>
      <c r="B1286" t="s">
        <v>2826</v>
      </c>
      <c r="C1286" s="98">
        <v>6.77</v>
      </c>
      <c r="D1286" s="99">
        <v>0.82150000000000001</v>
      </c>
      <c r="E1286" s="99">
        <v>1.3512</v>
      </c>
      <c r="F1286" t="s">
        <v>255</v>
      </c>
      <c r="G1286">
        <v>1</v>
      </c>
      <c r="H1286">
        <v>1</v>
      </c>
      <c r="I1286">
        <v>1</v>
      </c>
      <c r="J1286">
        <v>1</v>
      </c>
    </row>
    <row r="1287" spans="1:10" x14ac:dyDescent="0.35">
      <c r="A1287" s="12" t="s">
        <v>1577</v>
      </c>
      <c r="B1287" t="s">
        <v>2826</v>
      </c>
      <c r="C1287" s="98">
        <v>8.76</v>
      </c>
      <c r="D1287" s="99">
        <v>0.88729999999999998</v>
      </c>
      <c r="E1287" s="99">
        <v>1.4594</v>
      </c>
      <c r="F1287" t="s">
        <v>255</v>
      </c>
      <c r="G1287">
        <v>1</v>
      </c>
      <c r="H1287">
        <v>1</v>
      </c>
      <c r="I1287">
        <v>1</v>
      </c>
      <c r="J1287">
        <v>1</v>
      </c>
    </row>
    <row r="1288" spans="1:10" x14ac:dyDescent="0.35">
      <c r="A1288" s="12" t="s">
        <v>1578</v>
      </c>
      <c r="B1288" t="s">
        <v>2827</v>
      </c>
      <c r="C1288" s="98">
        <v>7.94</v>
      </c>
      <c r="D1288" s="99">
        <v>0.45910000000000001</v>
      </c>
      <c r="E1288" s="99">
        <v>0.75509999999999999</v>
      </c>
      <c r="F1288" t="s">
        <v>255</v>
      </c>
      <c r="G1288">
        <v>1</v>
      </c>
      <c r="H1288">
        <v>1</v>
      </c>
      <c r="I1288">
        <v>1</v>
      </c>
      <c r="J1288">
        <v>1</v>
      </c>
    </row>
    <row r="1289" spans="1:10" x14ac:dyDescent="0.35">
      <c r="A1289" s="12" t="s">
        <v>1579</v>
      </c>
      <c r="B1289" t="s">
        <v>2827</v>
      </c>
      <c r="C1289" s="98">
        <v>10.9</v>
      </c>
      <c r="D1289" s="99">
        <v>0.66900000000000004</v>
      </c>
      <c r="E1289" s="99">
        <v>1.1003000000000001</v>
      </c>
      <c r="F1289" t="s">
        <v>255</v>
      </c>
      <c r="G1289">
        <v>1</v>
      </c>
      <c r="H1289">
        <v>1</v>
      </c>
      <c r="I1289">
        <v>1</v>
      </c>
      <c r="J1289">
        <v>1</v>
      </c>
    </row>
    <row r="1290" spans="1:10" x14ac:dyDescent="0.35">
      <c r="A1290" s="12" t="s">
        <v>1580</v>
      </c>
      <c r="B1290" t="s">
        <v>2827</v>
      </c>
      <c r="C1290" s="98">
        <v>12.44688623</v>
      </c>
      <c r="D1290" s="99">
        <v>0.74750000000000005</v>
      </c>
      <c r="E1290" s="99">
        <v>1.2294</v>
      </c>
      <c r="F1290" t="s">
        <v>255</v>
      </c>
      <c r="G1290">
        <v>1</v>
      </c>
      <c r="H1290">
        <v>1</v>
      </c>
      <c r="I1290">
        <v>1</v>
      </c>
      <c r="J1290">
        <v>1</v>
      </c>
    </row>
    <row r="1291" spans="1:10" x14ac:dyDescent="0.35">
      <c r="A1291" s="12" t="s">
        <v>1581</v>
      </c>
      <c r="B1291" t="s">
        <v>2827</v>
      </c>
      <c r="C1291" s="98">
        <v>12.723628740000001</v>
      </c>
      <c r="D1291" s="99">
        <v>0.78490000000000004</v>
      </c>
      <c r="E1291" s="99">
        <v>1.2909999999999999</v>
      </c>
      <c r="F1291" t="s">
        <v>255</v>
      </c>
      <c r="G1291">
        <v>1</v>
      </c>
      <c r="H1291">
        <v>1</v>
      </c>
      <c r="I1291">
        <v>1</v>
      </c>
      <c r="J1291">
        <v>1</v>
      </c>
    </row>
    <row r="1292" spans="1:10" x14ac:dyDescent="0.35">
      <c r="A1292" s="12" t="s">
        <v>1582</v>
      </c>
      <c r="B1292" t="s">
        <v>1583</v>
      </c>
      <c r="C1292" s="98">
        <v>9.43</v>
      </c>
      <c r="D1292" s="99">
        <v>0.84250000000000003</v>
      </c>
      <c r="E1292" s="99">
        <v>1.3856999999999999</v>
      </c>
      <c r="F1292" t="s">
        <v>255</v>
      </c>
      <c r="G1292">
        <v>1</v>
      </c>
      <c r="H1292">
        <v>1</v>
      </c>
      <c r="I1292">
        <v>1</v>
      </c>
      <c r="J1292">
        <v>1</v>
      </c>
    </row>
    <row r="1293" spans="1:10" x14ac:dyDescent="0.35">
      <c r="A1293" s="12" t="s">
        <v>1584</v>
      </c>
      <c r="B1293" t="s">
        <v>1583</v>
      </c>
      <c r="C1293" s="98">
        <v>18.84</v>
      </c>
      <c r="D1293" s="99">
        <v>2.1432000000000002</v>
      </c>
      <c r="E1293" s="99">
        <v>3.5249999999999999</v>
      </c>
      <c r="F1293" t="s">
        <v>255</v>
      </c>
      <c r="G1293">
        <v>1</v>
      </c>
      <c r="H1293">
        <v>1</v>
      </c>
      <c r="I1293">
        <v>1</v>
      </c>
      <c r="J1293">
        <v>1</v>
      </c>
    </row>
    <row r="1294" spans="1:10" x14ac:dyDescent="0.35">
      <c r="A1294" s="12" t="s">
        <v>1585</v>
      </c>
      <c r="B1294" t="s">
        <v>1583</v>
      </c>
      <c r="C1294" s="98">
        <v>32.67</v>
      </c>
      <c r="D1294" s="99">
        <v>4.1771000000000003</v>
      </c>
      <c r="E1294" s="99">
        <v>6.8701999999999996</v>
      </c>
      <c r="F1294" t="s">
        <v>255</v>
      </c>
      <c r="G1294">
        <v>1</v>
      </c>
      <c r="H1294">
        <v>1</v>
      </c>
      <c r="I1294">
        <v>1</v>
      </c>
      <c r="J1294">
        <v>1</v>
      </c>
    </row>
    <row r="1295" spans="1:10" x14ac:dyDescent="0.35">
      <c r="A1295" s="12" t="s">
        <v>1586</v>
      </c>
      <c r="B1295" t="s">
        <v>1583</v>
      </c>
      <c r="C1295" s="98">
        <v>44.19</v>
      </c>
      <c r="D1295" s="99">
        <v>6.5101000000000004</v>
      </c>
      <c r="E1295" s="99">
        <v>10.7074</v>
      </c>
      <c r="F1295" t="s">
        <v>255</v>
      </c>
      <c r="G1295">
        <v>1</v>
      </c>
      <c r="H1295">
        <v>1</v>
      </c>
      <c r="I1295">
        <v>1</v>
      </c>
      <c r="J1295">
        <v>1</v>
      </c>
    </row>
    <row r="1296" spans="1:10" x14ac:dyDescent="0.35">
      <c r="A1296" s="12" t="s">
        <v>1587</v>
      </c>
      <c r="B1296" t="s">
        <v>2828</v>
      </c>
      <c r="C1296" s="98">
        <v>5.03</v>
      </c>
      <c r="D1296" s="99">
        <v>0.79990000000000006</v>
      </c>
      <c r="E1296" s="99">
        <v>1.3156000000000001</v>
      </c>
      <c r="F1296" t="s">
        <v>255</v>
      </c>
      <c r="G1296">
        <v>1</v>
      </c>
      <c r="H1296">
        <v>1</v>
      </c>
      <c r="I1296">
        <v>1</v>
      </c>
      <c r="J1296">
        <v>1</v>
      </c>
    </row>
    <row r="1297" spans="1:10" x14ac:dyDescent="0.35">
      <c r="A1297" s="12" t="s">
        <v>1588</v>
      </c>
      <c r="B1297" t="s">
        <v>2828</v>
      </c>
      <c r="C1297" s="98">
        <v>5.03</v>
      </c>
      <c r="D1297" s="99">
        <v>0.84199999999999997</v>
      </c>
      <c r="E1297" s="99">
        <v>1.3849</v>
      </c>
      <c r="F1297" t="s">
        <v>255</v>
      </c>
      <c r="G1297">
        <v>1</v>
      </c>
      <c r="H1297">
        <v>1</v>
      </c>
      <c r="I1297">
        <v>1</v>
      </c>
      <c r="J1297">
        <v>1</v>
      </c>
    </row>
    <row r="1298" spans="1:10" x14ac:dyDescent="0.35">
      <c r="A1298" s="12" t="s">
        <v>1589</v>
      </c>
      <c r="B1298" t="s">
        <v>2828</v>
      </c>
      <c r="C1298" s="98">
        <v>8.01</v>
      </c>
      <c r="D1298" s="99">
        <v>1.2561</v>
      </c>
      <c r="E1298" s="99">
        <v>2.0659999999999998</v>
      </c>
      <c r="F1298" t="s">
        <v>255</v>
      </c>
      <c r="G1298">
        <v>1</v>
      </c>
      <c r="H1298">
        <v>1</v>
      </c>
      <c r="I1298">
        <v>1</v>
      </c>
      <c r="J1298">
        <v>1</v>
      </c>
    </row>
    <row r="1299" spans="1:10" x14ac:dyDescent="0.35">
      <c r="A1299" s="12" t="s">
        <v>1590</v>
      </c>
      <c r="B1299" t="s">
        <v>2828</v>
      </c>
      <c r="C1299" s="98">
        <v>12.94</v>
      </c>
      <c r="D1299" s="99">
        <v>2.4001999999999999</v>
      </c>
      <c r="E1299" s="99">
        <v>3.9477000000000002</v>
      </c>
      <c r="F1299" t="s">
        <v>255</v>
      </c>
      <c r="G1299">
        <v>1</v>
      </c>
      <c r="H1299">
        <v>1</v>
      </c>
      <c r="I1299">
        <v>1</v>
      </c>
      <c r="J1299">
        <v>1</v>
      </c>
    </row>
    <row r="1300" spans="1:10" x14ac:dyDescent="0.35">
      <c r="A1300" s="12" t="s">
        <v>1591</v>
      </c>
      <c r="B1300" t="s">
        <v>2829</v>
      </c>
      <c r="C1300" s="98">
        <v>3.96</v>
      </c>
      <c r="D1300" s="99">
        <v>0.67090000000000005</v>
      </c>
      <c r="E1300" s="99">
        <v>1.1034999999999999</v>
      </c>
      <c r="F1300" t="s">
        <v>255</v>
      </c>
      <c r="G1300">
        <v>1</v>
      </c>
      <c r="H1300">
        <v>1</v>
      </c>
      <c r="I1300">
        <v>1</v>
      </c>
      <c r="J1300">
        <v>1</v>
      </c>
    </row>
    <row r="1301" spans="1:10" x14ac:dyDescent="0.35">
      <c r="A1301" s="12" t="s">
        <v>1592</v>
      </c>
      <c r="B1301" t="s">
        <v>2829</v>
      </c>
      <c r="C1301" s="98">
        <v>4.38</v>
      </c>
      <c r="D1301" s="99">
        <v>0.7127</v>
      </c>
      <c r="E1301" s="99">
        <v>1.1721999999999999</v>
      </c>
      <c r="F1301" t="s">
        <v>255</v>
      </c>
      <c r="G1301">
        <v>1</v>
      </c>
      <c r="H1301">
        <v>1</v>
      </c>
      <c r="I1301">
        <v>1</v>
      </c>
      <c r="J1301">
        <v>1</v>
      </c>
    </row>
    <row r="1302" spans="1:10" x14ac:dyDescent="0.35">
      <c r="A1302" s="12" t="s">
        <v>1593</v>
      </c>
      <c r="B1302" t="s">
        <v>2829</v>
      </c>
      <c r="C1302" s="98">
        <v>6.07</v>
      </c>
      <c r="D1302" s="99">
        <v>0.98740000000000006</v>
      </c>
      <c r="E1302" s="99">
        <v>1.6240000000000001</v>
      </c>
      <c r="F1302" t="s">
        <v>255</v>
      </c>
      <c r="G1302">
        <v>1</v>
      </c>
      <c r="H1302">
        <v>1</v>
      </c>
      <c r="I1302">
        <v>1</v>
      </c>
      <c r="J1302">
        <v>1</v>
      </c>
    </row>
    <row r="1303" spans="1:10" x14ac:dyDescent="0.35">
      <c r="A1303" s="12" t="s">
        <v>1594</v>
      </c>
      <c r="B1303" t="s">
        <v>2829</v>
      </c>
      <c r="C1303" s="98">
        <v>9.32</v>
      </c>
      <c r="D1303" s="99">
        <v>1.5358000000000001</v>
      </c>
      <c r="E1303" s="99">
        <v>2.5259999999999998</v>
      </c>
      <c r="F1303" t="s">
        <v>255</v>
      </c>
      <c r="G1303">
        <v>1</v>
      </c>
      <c r="H1303">
        <v>1</v>
      </c>
      <c r="I1303">
        <v>1</v>
      </c>
      <c r="J1303">
        <v>1</v>
      </c>
    </row>
    <row r="1304" spans="1:10" x14ac:dyDescent="0.35">
      <c r="A1304" s="12" t="s">
        <v>1595</v>
      </c>
      <c r="B1304" t="s">
        <v>2830</v>
      </c>
      <c r="C1304" s="98">
        <v>4.4400000000000004</v>
      </c>
      <c r="D1304" s="99">
        <v>0.73899999999999999</v>
      </c>
      <c r="E1304" s="99">
        <v>1.2155</v>
      </c>
      <c r="F1304" t="s">
        <v>255</v>
      </c>
      <c r="G1304">
        <v>1</v>
      </c>
      <c r="H1304">
        <v>1</v>
      </c>
      <c r="I1304">
        <v>1</v>
      </c>
      <c r="J1304">
        <v>1</v>
      </c>
    </row>
    <row r="1305" spans="1:10" x14ac:dyDescent="0.35">
      <c r="A1305" s="12" t="s">
        <v>1596</v>
      </c>
      <c r="B1305" t="s">
        <v>2830</v>
      </c>
      <c r="C1305" s="98">
        <v>4.96</v>
      </c>
      <c r="D1305" s="99">
        <v>0.80049999999999999</v>
      </c>
      <c r="E1305" s="99">
        <v>1.3166</v>
      </c>
      <c r="F1305" t="s">
        <v>255</v>
      </c>
      <c r="G1305">
        <v>1</v>
      </c>
      <c r="H1305">
        <v>1</v>
      </c>
      <c r="I1305">
        <v>1</v>
      </c>
      <c r="J1305">
        <v>1</v>
      </c>
    </row>
    <row r="1306" spans="1:10" x14ac:dyDescent="0.35">
      <c r="A1306" s="12" t="s">
        <v>1597</v>
      </c>
      <c r="B1306" t="s">
        <v>2830</v>
      </c>
      <c r="C1306" s="98">
        <v>7.18</v>
      </c>
      <c r="D1306" s="99">
        <v>1.1173</v>
      </c>
      <c r="E1306" s="99">
        <v>1.8376999999999999</v>
      </c>
      <c r="F1306" t="s">
        <v>255</v>
      </c>
      <c r="G1306">
        <v>1</v>
      </c>
      <c r="H1306">
        <v>1</v>
      </c>
      <c r="I1306">
        <v>1</v>
      </c>
      <c r="J1306">
        <v>1</v>
      </c>
    </row>
    <row r="1307" spans="1:10" x14ac:dyDescent="0.35">
      <c r="A1307" s="12" t="s">
        <v>1598</v>
      </c>
      <c r="B1307" t="s">
        <v>2830</v>
      </c>
      <c r="C1307" s="98">
        <v>9.2899999999999991</v>
      </c>
      <c r="D1307" s="99">
        <v>1.7057</v>
      </c>
      <c r="E1307" s="99">
        <v>2.8054000000000001</v>
      </c>
      <c r="F1307" t="s">
        <v>255</v>
      </c>
      <c r="G1307">
        <v>1</v>
      </c>
      <c r="H1307">
        <v>1</v>
      </c>
      <c r="I1307">
        <v>1</v>
      </c>
      <c r="J1307">
        <v>1</v>
      </c>
    </row>
    <row r="1308" spans="1:10" x14ac:dyDescent="0.35">
      <c r="A1308" s="12" t="s">
        <v>1599</v>
      </c>
      <c r="B1308" t="s">
        <v>2831</v>
      </c>
      <c r="C1308" s="98">
        <v>3.39</v>
      </c>
      <c r="D1308" s="99">
        <v>0.54479999999999995</v>
      </c>
      <c r="E1308" s="99">
        <v>0.89610000000000001</v>
      </c>
      <c r="F1308" t="s">
        <v>255</v>
      </c>
      <c r="G1308">
        <v>1</v>
      </c>
      <c r="H1308">
        <v>1</v>
      </c>
      <c r="I1308">
        <v>1</v>
      </c>
      <c r="J1308">
        <v>1</v>
      </c>
    </row>
    <row r="1309" spans="1:10" x14ac:dyDescent="0.35">
      <c r="A1309" s="12" t="s">
        <v>1600</v>
      </c>
      <c r="B1309" t="s">
        <v>2831</v>
      </c>
      <c r="C1309" s="98">
        <v>4.01</v>
      </c>
      <c r="D1309" s="99">
        <v>0.68179999999999996</v>
      </c>
      <c r="E1309" s="99">
        <v>1.1214</v>
      </c>
      <c r="F1309" t="s">
        <v>255</v>
      </c>
      <c r="G1309">
        <v>1</v>
      </c>
      <c r="H1309">
        <v>1</v>
      </c>
      <c r="I1309">
        <v>1</v>
      </c>
      <c r="J1309">
        <v>1</v>
      </c>
    </row>
    <row r="1310" spans="1:10" x14ac:dyDescent="0.35">
      <c r="A1310" s="12" t="s">
        <v>1601</v>
      </c>
      <c r="B1310" t="s">
        <v>2831</v>
      </c>
      <c r="C1310" s="98">
        <v>5.67</v>
      </c>
      <c r="D1310" s="99">
        <v>0.98640000000000005</v>
      </c>
      <c r="E1310" s="99">
        <v>1.6224000000000001</v>
      </c>
      <c r="F1310" t="s">
        <v>255</v>
      </c>
      <c r="G1310">
        <v>1</v>
      </c>
      <c r="H1310">
        <v>1</v>
      </c>
      <c r="I1310">
        <v>1</v>
      </c>
      <c r="J1310">
        <v>1</v>
      </c>
    </row>
    <row r="1311" spans="1:10" x14ac:dyDescent="0.35">
      <c r="A1311" s="12" t="s">
        <v>1602</v>
      </c>
      <c r="B1311" t="s">
        <v>2831</v>
      </c>
      <c r="C1311" s="98">
        <v>8.44</v>
      </c>
      <c r="D1311" s="99">
        <v>1.5246</v>
      </c>
      <c r="E1311" s="99">
        <v>2.5076000000000001</v>
      </c>
      <c r="F1311" t="s">
        <v>255</v>
      </c>
      <c r="G1311">
        <v>1</v>
      </c>
      <c r="H1311">
        <v>1</v>
      </c>
      <c r="I1311">
        <v>1</v>
      </c>
      <c r="J1311">
        <v>1</v>
      </c>
    </row>
    <row r="1312" spans="1:10" x14ac:dyDescent="0.35">
      <c r="A1312" s="12" t="s">
        <v>1603</v>
      </c>
      <c r="B1312" t="s">
        <v>1604</v>
      </c>
      <c r="C1312" s="98">
        <v>6.52</v>
      </c>
      <c r="D1312" s="99">
        <v>2.9750000000000001</v>
      </c>
      <c r="E1312" s="99">
        <v>4.8930999999999996</v>
      </c>
      <c r="F1312" t="s">
        <v>283</v>
      </c>
      <c r="G1312">
        <v>1</v>
      </c>
      <c r="H1312">
        <v>2.91</v>
      </c>
      <c r="I1312">
        <v>2.76</v>
      </c>
      <c r="J1312">
        <v>1</v>
      </c>
    </row>
    <row r="1313" spans="1:10" s="178" customFormat="1" x14ac:dyDescent="0.35">
      <c r="A1313" s="12" t="s">
        <v>1605</v>
      </c>
      <c r="B1313" s="178" t="s">
        <v>1604</v>
      </c>
      <c r="C1313" s="98">
        <v>6.52</v>
      </c>
      <c r="D1313" s="99">
        <v>3.4032</v>
      </c>
      <c r="E1313" s="99">
        <v>5.5974000000000004</v>
      </c>
      <c r="F1313" s="178" t="s">
        <v>283</v>
      </c>
      <c r="G1313" s="178">
        <v>1</v>
      </c>
      <c r="H1313" s="178">
        <v>2.91</v>
      </c>
      <c r="I1313" s="178">
        <v>2.76</v>
      </c>
      <c r="J1313" s="178">
        <v>1</v>
      </c>
    </row>
    <row r="1314" spans="1:10" s="178" customFormat="1" x14ac:dyDescent="0.35">
      <c r="A1314" s="12" t="s">
        <v>1606</v>
      </c>
      <c r="B1314" s="178" t="s">
        <v>1604</v>
      </c>
      <c r="C1314" s="98">
        <v>10.77</v>
      </c>
      <c r="D1314" s="99">
        <v>3.8313999999999999</v>
      </c>
      <c r="E1314" s="99">
        <v>6.3017000000000003</v>
      </c>
      <c r="F1314" s="178" t="s">
        <v>283</v>
      </c>
      <c r="G1314" s="178">
        <v>1</v>
      </c>
      <c r="H1314" s="178">
        <v>2.91</v>
      </c>
      <c r="I1314" s="178">
        <v>2.76</v>
      </c>
      <c r="J1314" s="178">
        <v>1</v>
      </c>
    </row>
    <row r="1315" spans="1:10" s="178" customFormat="1" x14ac:dyDescent="0.35">
      <c r="A1315" s="12" t="s">
        <v>1607</v>
      </c>
      <c r="B1315" s="178" t="s">
        <v>1604</v>
      </c>
      <c r="C1315" s="98">
        <v>16.059999999999999</v>
      </c>
      <c r="D1315" s="99">
        <v>6.4302000000000001</v>
      </c>
      <c r="E1315" s="99">
        <v>10.576000000000001</v>
      </c>
      <c r="F1315" s="178" t="s">
        <v>283</v>
      </c>
      <c r="G1315" s="178">
        <v>1</v>
      </c>
      <c r="H1315" s="178">
        <v>2.91</v>
      </c>
      <c r="I1315" s="178">
        <v>2.76</v>
      </c>
      <c r="J1315" s="178">
        <v>1</v>
      </c>
    </row>
    <row r="1316" spans="1:10" s="178" customFormat="1" x14ac:dyDescent="0.35">
      <c r="A1316" s="12" t="s">
        <v>1608</v>
      </c>
      <c r="B1316" s="178" t="s">
        <v>2832</v>
      </c>
      <c r="C1316" s="98">
        <v>5.81</v>
      </c>
      <c r="D1316" s="99">
        <v>1.5491999999999999</v>
      </c>
      <c r="E1316" s="99">
        <v>2.548</v>
      </c>
      <c r="F1316" s="178" t="s">
        <v>283</v>
      </c>
      <c r="G1316" s="178">
        <v>1</v>
      </c>
      <c r="H1316" s="178">
        <v>2.91</v>
      </c>
      <c r="I1316" s="178">
        <v>2.76</v>
      </c>
      <c r="J1316" s="178">
        <v>1</v>
      </c>
    </row>
    <row r="1317" spans="1:10" s="178" customFormat="1" x14ac:dyDescent="0.35">
      <c r="A1317" s="12" t="s">
        <v>1609</v>
      </c>
      <c r="B1317" s="178" t="s">
        <v>2832</v>
      </c>
      <c r="C1317" s="98">
        <v>5.81</v>
      </c>
      <c r="D1317" s="99">
        <v>2.0987</v>
      </c>
      <c r="E1317" s="99">
        <v>3.4518</v>
      </c>
      <c r="F1317" s="178" t="s">
        <v>283</v>
      </c>
      <c r="G1317" s="178">
        <v>1</v>
      </c>
      <c r="H1317" s="178">
        <v>2.91</v>
      </c>
      <c r="I1317" s="178">
        <v>2.76</v>
      </c>
      <c r="J1317" s="178">
        <v>1</v>
      </c>
    </row>
    <row r="1318" spans="1:10" s="178" customFormat="1" x14ac:dyDescent="0.35">
      <c r="A1318" s="12" t="s">
        <v>1610</v>
      </c>
      <c r="B1318" s="178" t="s">
        <v>2832</v>
      </c>
      <c r="C1318" s="98">
        <v>8.11</v>
      </c>
      <c r="D1318" s="99">
        <v>2.8589000000000002</v>
      </c>
      <c r="E1318" s="99">
        <v>4.7020999999999997</v>
      </c>
      <c r="F1318" s="178" t="s">
        <v>283</v>
      </c>
      <c r="G1318" s="178">
        <v>1</v>
      </c>
      <c r="H1318" s="178">
        <v>2.91</v>
      </c>
      <c r="I1318" s="178">
        <v>2.76</v>
      </c>
      <c r="J1318" s="178">
        <v>1</v>
      </c>
    </row>
    <row r="1319" spans="1:10" s="178" customFormat="1" x14ac:dyDescent="0.35">
      <c r="A1319" s="12" t="s">
        <v>1611</v>
      </c>
      <c r="B1319" s="178" t="s">
        <v>2832</v>
      </c>
      <c r="C1319" s="98">
        <v>15.95</v>
      </c>
      <c r="D1319" s="99">
        <v>6.0749000000000004</v>
      </c>
      <c r="E1319" s="99">
        <v>9.9916</v>
      </c>
      <c r="F1319" s="178" t="s">
        <v>283</v>
      </c>
      <c r="G1319" s="178">
        <v>1</v>
      </c>
      <c r="H1319" s="178">
        <v>2.91</v>
      </c>
      <c r="I1319" s="178">
        <v>2.76</v>
      </c>
      <c r="J1319" s="178">
        <v>1</v>
      </c>
    </row>
    <row r="1320" spans="1:10" s="178" customFormat="1" x14ac:dyDescent="0.35">
      <c r="A1320" s="12" t="s">
        <v>1612</v>
      </c>
      <c r="B1320" s="178" t="s">
        <v>2833</v>
      </c>
      <c r="C1320" s="98">
        <v>5.32</v>
      </c>
      <c r="D1320" s="99">
        <v>2.0670000000000002</v>
      </c>
      <c r="E1320" s="99">
        <v>3.3997000000000002</v>
      </c>
      <c r="F1320" s="178" t="s">
        <v>283</v>
      </c>
      <c r="G1320" s="178">
        <v>1</v>
      </c>
      <c r="H1320" s="178">
        <v>2.91</v>
      </c>
      <c r="I1320" s="178">
        <v>2.76</v>
      </c>
      <c r="J1320" s="178">
        <v>1</v>
      </c>
    </row>
    <row r="1321" spans="1:10" s="178" customFormat="1" x14ac:dyDescent="0.35">
      <c r="A1321" s="12" t="s">
        <v>1613</v>
      </c>
      <c r="B1321" s="178" t="s">
        <v>2833</v>
      </c>
      <c r="C1321" s="98">
        <v>5.41</v>
      </c>
      <c r="D1321" s="99">
        <v>2.0962999999999998</v>
      </c>
      <c r="E1321" s="99">
        <v>3.4479000000000002</v>
      </c>
      <c r="F1321" s="178" t="s">
        <v>283</v>
      </c>
      <c r="G1321" s="178">
        <v>1</v>
      </c>
      <c r="H1321" s="178">
        <v>2.91</v>
      </c>
      <c r="I1321" s="178">
        <v>2.76</v>
      </c>
      <c r="J1321" s="178">
        <v>1</v>
      </c>
    </row>
    <row r="1322" spans="1:10" s="178" customFormat="1" x14ac:dyDescent="0.35">
      <c r="A1322" s="12" t="s">
        <v>1614</v>
      </c>
      <c r="B1322" s="178" t="s">
        <v>2833</v>
      </c>
      <c r="C1322" s="98">
        <v>8.82</v>
      </c>
      <c r="D1322" s="99">
        <v>3.3241999999999998</v>
      </c>
      <c r="E1322" s="99">
        <v>5.4673999999999996</v>
      </c>
      <c r="F1322" s="178" t="s">
        <v>283</v>
      </c>
      <c r="G1322" s="178">
        <v>1</v>
      </c>
      <c r="H1322" s="178">
        <v>2.91</v>
      </c>
      <c r="I1322" s="178">
        <v>2.76</v>
      </c>
      <c r="J1322" s="178">
        <v>1</v>
      </c>
    </row>
    <row r="1323" spans="1:10" s="178" customFormat="1" x14ac:dyDescent="0.35">
      <c r="A1323" s="12" t="s">
        <v>1615</v>
      </c>
      <c r="B1323" s="178" t="s">
        <v>2833</v>
      </c>
      <c r="C1323" s="98">
        <v>15.63</v>
      </c>
      <c r="D1323" s="99">
        <v>5.9023000000000003</v>
      </c>
      <c r="E1323" s="99">
        <v>9.7077000000000009</v>
      </c>
      <c r="F1323" s="178" t="s">
        <v>283</v>
      </c>
      <c r="G1323" s="178">
        <v>1</v>
      </c>
      <c r="H1323" s="178">
        <v>2.91</v>
      </c>
      <c r="I1323" s="178">
        <v>2.76</v>
      </c>
      <c r="J1323" s="178">
        <v>1</v>
      </c>
    </row>
    <row r="1324" spans="1:10" s="178" customFormat="1" x14ac:dyDescent="0.35">
      <c r="A1324" s="12" t="s">
        <v>1616</v>
      </c>
      <c r="B1324" s="178" t="s">
        <v>2834</v>
      </c>
      <c r="C1324" s="98">
        <v>2.69</v>
      </c>
      <c r="D1324" s="99">
        <v>0.74790000000000001</v>
      </c>
      <c r="E1324" s="99">
        <v>1.2301</v>
      </c>
      <c r="F1324" s="178" t="s">
        <v>283</v>
      </c>
      <c r="G1324" s="178">
        <v>1</v>
      </c>
      <c r="H1324" s="178">
        <v>2.91</v>
      </c>
      <c r="I1324" s="178">
        <v>2.76</v>
      </c>
      <c r="J1324" s="178">
        <v>1</v>
      </c>
    </row>
    <row r="1325" spans="1:10" s="178" customFormat="1" x14ac:dyDescent="0.35">
      <c r="A1325" s="12" t="s">
        <v>1617</v>
      </c>
      <c r="B1325" s="178" t="s">
        <v>2834</v>
      </c>
      <c r="C1325" s="98">
        <v>3.61</v>
      </c>
      <c r="D1325" s="99">
        <v>0.90039999999999998</v>
      </c>
      <c r="E1325" s="99">
        <v>1.4809000000000001</v>
      </c>
      <c r="F1325" s="178" t="s">
        <v>283</v>
      </c>
      <c r="G1325" s="178">
        <v>1</v>
      </c>
      <c r="H1325" s="178">
        <v>2.91</v>
      </c>
      <c r="I1325" s="178">
        <v>2.76</v>
      </c>
      <c r="J1325" s="178">
        <v>1</v>
      </c>
    </row>
    <row r="1326" spans="1:10" s="178" customFormat="1" x14ac:dyDescent="0.35">
      <c r="A1326" s="12" t="s">
        <v>1618</v>
      </c>
      <c r="B1326" s="178" t="s">
        <v>2834</v>
      </c>
      <c r="C1326" s="98">
        <v>6.02</v>
      </c>
      <c r="D1326" s="99">
        <v>1.417</v>
      </c>
      <c r="E1326" s="99">
        <v>2.3306</v>
      </c>
      <c r="F1326" s="178" t="s">
        <v>283</v>
      </c>
      <c r="G1326" s="178">
        <v>1</v>
      </c>
      <c r="H1326" s="178">
        <v>2.91</v>
      </c>
      <c r="I1326" s="178">
        <v>2.76</v>
      </c>
      <c r="J1326" s="178">
        <v>1</v>
      </c>
    </row>
    <row r="1327" spans="1:10" s="178" customFormat="1" x14ac:dyDescent="0.35">
      <c r="A1327" s="12" t="s">
        <v>1619</v>
      </c>
      <c r="B1327" s="178" t="s">
        <v>2834</v>
      </c>
      <c r="C1327" s="98">
        <v>9.8000000000000007</v>
      </c>
      <c r="D1327" s="99">
        <v>2.7284000000000002</v>
      </c>
      <c r="E1327" s="99">
        <v>4.4874999999999998</v>
      </c>
      <c r="F1327" s="178" t="s">
        <v>283</v>
      </c>
      <c r="G1327" s="178">
        <v>1</v>
      </c>
      <c r="H1327" s="178">
        <v>2.91</v>
      </c>
      <c r="I1327" s="178">
        <v>2.76</v>
      </c>
      <c r="J1327" s="178">
        <v>1</v>
      </c>
    </row>
    <row r="1328" spans="1:10" s="178" customFormat="1" x14ac:dyDescent="0.35">
      <c r="A1328" s="12" t="s">
        <v>1620</v>
      </c>
      <c r="B1328" s="178" t="s">
        <v>2835</v>
      </c>
      <c r="C1328" s="98">
        <v>2.85</v>
      </c>
      <c r="D1328" s="99">
        <v>1.4104000000000001</v>
      </c>
      <c r="E1328" s="99">
        <v>2.3197000000000001</v>
      </c>
      <c r="F1328" s="178" t="s">
        <v>255</v>
      </c>
      <c r="G1328" s="178">
        <v>1</v>
      </c>
      <c r="H1328" s="178">
        <v>1</v>
      </c>
      <c r="I1328" s="178">
        <v>1</v>
      </c>
      <c r="J1328" s="178">
        <v>1</v>
      </c>
    </row>
    <row r="1329" spans="1:10" s="178" customFormat="1" x14ac:dyDescent="0.35">
      <c r="A1329" s="12" t="s">
        <v>1621</v>
      </c>
      <c r="B1329" s="178" t="s">
        <v>2835</v>
      </c>
      <c r="C1329" s="98">
        <v>5.75</v>
      </c>
      <c r="D1329" s="99">
        <v>1.9171</v>
      </c>
      <c r="E1329" s="99">
        <v>3.1530999999999998</v>
      </c>
      <c r="F1329" s="178" t="s">
        <v>255</v>
      </c>
      <c r="G1329" s="178">
        <v>1</v>
      </c>
      <c r="H1329" s="178">
        <v>1</v>
      </c>
      <c r="I1329" s="178">
        <v>1</v>
      </c>
      <c r="J1329" s="178">
        <v>1</v>
      </c>
    </row>
    <row r="1330" spans="1:10" s="178" customFormat="1" x14ac:dyDescent="0.35">
      <c r="A1330" s="12" t="s">
        <v>1622</v>
      </c>
      <c r="B1330" s="178" t="s">
        <v>2835</v>
      </c>
      <c r="C1330" s="98">
        <v>11</v>
      </c>
      <c r="D1330" s="99">
        <v>2.9026999999999998</v>
      </c>
      <c r="E1330" s="99">
        <v>4.7742000000000004</v>
      </c>
      <c r="F1330" s="178" t="s">
        <v>255</v>
      </c>
      <c r="G1330" s="178">
        <v>1</v>
      </c>
      <c r="H1330" s="178">
        <v>1</v>
      </c>
      <c r="I1330" s="178">
        <v>1</v>
      </c>
      <c r="J1330" s="178">
        <v>1</v>
      </c>
    </row>
    <row r="1331" spans="1:10" s="178" customFormat="1" x14ac:dyDescent="0.35">
      <c r="A1331" s="12" t="s">
        <v>1623</v>
      </c>
      <c r="B1331" s="178" t="s">
        <v>2835</v>
      </c>
      <c r="C1331" s="98">
        <v>20.010000000000002</v>
      </c>
      <c r="D1331" s="99">
        <v>5.2958999999999996</v>
      </c>
      <c r="E1331" s="99">
        <v>8.7103999999999999</v>
      </c>
      <c r="F1331" s="178" t="s">
        <v>255</v>
      </c>
      <c r="G1331" s="178">
        <v>1</v>
      </c>
      <c r="H1331" s="178">
        <v>1</v>
      </c>
      <c r="I1331" s="178">
        <v>1</v>
      </c>
      <c r="J1331" s="178">
        <v>1</v>
      </c>
    </row>
    <row r="1332" spans="1:10" s="178" customFormat="1" x14ac:dyDescent="0.35">
      <c r="A1332" s="12" t="s">
        <v>1624</v>
      </c>
      <c r="B1332" s="178" t="s">
        <v>2836</v>
      </c>
      <c r="C1332" s="98">
        <v>2.91</v>
      </c>
      <c r="D1332" s="99">
        <v>1.0736000000000001</v>
      </c>
      <c r="E1332" s="99">
        <v>1.7658</v>
      </c>
      <c r="F1332" s="178" t="s">
        <v>255</v>
      </c>
      <c r="G1332" s="178">
        <v>1</v>
      </c>
      <c r="H1332" s="178">
        <v>1</v>
      </c>
      <c r="I1332" s="178">
        <v>1</v>
      </c>
      <c r="J1332" s="178">
        <v>1</v>
      </c>
    </row>
    <row r="1333" spans="1:10" s="178" customFormat="1" x14ac:dyDescent="0.35">
      <c r="A1333" s="12" t="s">
        <v>1625</v>
      </c>
      <c r="B1333" s="178" t="s">
        <v>2836</v>
      </c>
      <c r="C1333" s="98">
        <v>5.51</v>
      </c>
      <c r="D1333" s="99">
        <v>1.4608000000000001</v>
      </c>
      <c r="E1333" s="99">
        <v>2.4026000000000001</v>
      </c>
      <c r="F1333" s="178" t="s">
        <v>255</v>
      </c>
      <c r="G1333" s="178">
        <v>1</v>
      </c>
      <c r="H1333" s="178">
        <v>1</v>
      </c>
      <c r="I1333" s="178">
        <v>1</v>
      </c>
      <c r="J1333" s="178">
        <v>1</v>
      </c>
    </row>
    <row r="1334" spans="1:10" s="178" customFormat="1" x14ac:dyDescent="0.35">
      <c r="A1334" s="12" t="s">
        <v>1626</v>
      </c>
      <c r="B1334" s="178" t="s">
        <v>2836</v>
      </c>
      <c r="C1334" s="98">
        <v>9.81</v>
      </c>
      <c r="D1334" s="99">
        <v>2.1958000000000002</v>
      </c>
      <c r="E1334" s="99">
        <v>3.6114999999999999</v>
      </c>
      <c r="F1334" s="178" t="s">
        <v>255</v>
      </c>
      <c r="G1334" s="178">
        <v>1</v>
      </c>
      <c r="H1334" s="178">
        <v>1</v>
      </c>
      <c r="I1334" s="178">
        <v>1</v>
      </c>
      <c r="J1334" s="178">
        <v>1</v>
      </c>
    </row>
    <row r="1335" spans="1:10" s="178" customFormat="1" x14ac:dyDescent="0.35">
      <c r="A1335" s="12" t="s">
        <v>1627</v>
      </c>
      <c r="B1335" s="178" t="s">
        <v>2836</v>
      </c>
      <c r="C1335" s="98">
        <v>17.02</v>
      </c>
      <c r="D1335" s="99">
        <v>3.9361999999999999</v>
      </c>
      <c r="E1335" s="99">
        <v>6.4740000000000002</v>
      </c>
      <c r="F1335" s="178" t="s">
        <v>255</v>
      </c>
      <c r="G1335" s="178">
        <v>1</v>
      </c>
      <c r="H1335" s="178">
        <v>1</v>
      </c>
      <c r="I1335" s="178">
        <v>1</v>
      </c>
      <c r="J1335" s="178">
        <v>1</v>
      </c>
    </row>
    <row r="1336" spans="1:10" s="178" customFormat="1" x14ac:dyDescent="0.35">
      <c r="A1336" s="12" t="s">
        <v>1628</v>
      </c>
      <c r="B1336" s="178" t="s">
        <v>2837</v>
      </c>
      <c r="C1336" s="98">
        <v>3.11</v>
      </c>
      <c r="D1336" s="99">
        <v>0.87690000000000001</v>
      </c>
      <c r="E1336" s="99">
        <v>1.4422999999999999</v>
      </c>
      <c r="F1336" s="178" t="s">
        <v>255</v>
      </c>
      <c r="G1336" s="178">
        <v>1</v>
      </c>
      <c r="H1336" s="178">
        <v>1</v>
      </c>
      <c r="I1336" s="178">
        <v>1</v>
      </c>
      <c r="J1336" s="178">
        <v>1</v>
      </c>
    </row>
    <row r="1337" spans="1:10" s="178" customFormat="1" x14ac:dyDescent="0.35">
      <c r="A1337" s="12" t="s">
        <v>1629</v>
      </c>
      <c r="B1337" s="178" t="s">
        <v>2837</v>
      </c>
      <c r="C1337" s="98">
        <v>5.1100000000000003</v>
      </c>
      <c r="D1337" s="99">
        <v>1.2077</v>
      </c>
      <c r="E1337" s="99">
        <v>1.9863999999999999</v>
      </c>
      <c r="F1337" s="178" t="s">
        <v>255</v>
      </c>
      <c r="G1337" s="178">
        <v>1</v>
      </c>
      <c r="H1337" s="178">
        <v>1</v>
      </c>
      <c r="I1337" s="178">
        <v>1</v>
      </c>
      <c r="J1337" s="178">
        <v>1</v>
      </c>
    </row>
    <row r="1338" spans="1:10" s="178" customFormat="1" x14ac:dyDescent="0.35">
      <c r="A1338" s="12" t="s">
        <v>1630</v>
      </c>
      <c r="B1338" s="178" t="s">
        <v>2837</v>
      </c>
      <c r="C1338" s="98">
        <v>9.15</v>
      </c>
      <c r="D1338" s="99">
        <v>1.9239999999999999</v>
      </c>
      <c r="E1338" s="99">
        <v>3.1644999999999999</v>
      </c>
      <c r="F1338" s="178" t="s">
        <v>255</v>
      </c>
      <c r="G1338" s="178">
        <v>1</v>
      </c>
      <c r="H1338" s="178">
        <v>1</v>
      </c>
      <c r="I1338" s="178">
        <v>1</v>
      </c>
      <c r="J1338" s="178">
        <v>1</v>
      </c>
    </row>
    <row r="1339" spans="1:10" s="178" customFormat="1" x14ac:dyDescent="0.35">
      <c r="A1339" s="12" t="s">
        <v>1631</v>
      </c>
      <c r="B1339" s="178" t="s">
        <v>2837</v>
      </c>
      <c r="C1339" s="98">
        <v>15.54</v>
      </c>
      <c r="D1339" s="99">
        <v>3.3841999999999999</v>
      </c>
      <c r="E1339" s="99">
        <v>5.5660999999999996</v>
      </c>
      <c r="F1339" s="178" t="s">
        <v>255</v>
      </c>
      <c r="G1339" s="178">
        <v>1</v>
      </c>
      <c r="H1339" s="178">
        <v>1</v>
      </c>
      <c r="I1339" s="178">
        <v>1</v>
      </c>
      <c r="J1339" s="178">
        <v>1</v>
      </c>
    </row>
    <row r="1340" spans="1:10" x14ac:dyDescent="0.35">
      <c r="A1340">
        <v>955</v>
      </c>
      <c r="B1340" t="s">
        <v>2838</v>
      </c>
      <c r="C1340">
        <v>0</v>
      </c>
      <c r="D1340">
        <v>0</v>
      </c>
      <c r="E1340">
        <v>0</v>
      </c>
      <c r="G1340">
        <v>0</v>
      </c>
      <c r="H1340">
        <v>0</v>
      </c>
      <c r="I1340">
        <v>0</v>
      </c>
      <c r="J1340">
        <v>0</v>
      </c>
    </row>
    <row r="1341" spans="1:10" x14ac:dyDescent="0.35">
      <c r="A1341">
        <v>956</v>
      </c>
      <c r="B1341" t="s">
        <v>2839</v>
      </c>
      <c r="C1341">
        <v>0</v>
      </c>
      <c r="D1341">
        <v>0</v>
      </c>
      <c r="E1341">
        <v>0</v>
      </c>
      <c r="G1341">
        <v>0</v>
      </c>
      <c r="H1341">
        <v>0</v>
      </c>
      <c r="I1341">
        <v>0</v>
      </c>
      <c r="J1341">
        <v>0</v>
      </c>
    </row>
  </sheetData>
  <sheetProtection algorithmName="SHA-512" hashValue="+YQHw1dtmRV+993AkwJ8l+n2BeEntGjZcxYP8Xosub4A7tdZiIR7RXWK3vMUegGuC7UBhQGi5n55B1IdmYjb7g==" saltValue="bxStD0qqLDr5nftdl9GE8A==" spinCount="100000" sheet="1" objects="1" scenario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69"/>
  <sheetViews>
    <sheetView workbookViewId="0">
      <selection activeCell="A28" sqref="A28"/>
    </sheetView>
  </sheetViews>
  <sheetFormatPr defaultRowHeight="14.5" x14ac:dyDescent="0.35"/>
  <cols>
    <col min="1" max="1" width="45.6328125" bestFit="1" customWidth="1"/>
    <col min="2" max="2" width="28.36328125" bestFit="1" customWidth="1"/>
  </cols>
  <sheetData>
    <row r="1" spans="1:2" x14ac:dyDescent="0.35">
      <c r="A1" t="s">
        <v>1632</v>
      </c>
      <c r="B1" t="s">
        <v>1633</v>
      </c>
    </row>
    <row r="2" spans="1:2" x14ac:dyDescent="0.35">
      <c r="A2" t="s">
        <v>1634</v>
      </c>
      <c r="B2" t="s">
        <v>1635</v>
      </c>
    </row>
    <row r="3" spans="1:2" x14ac:dyDescent="0.35">
      <c r="A3" t="s">
        <v>83</v>
      </c>
      <c r="B3" t="s">
        <v>1635</v>
      </c>
    </row>
    <row r="4" spans="1:2" x14ac:dyDescent="0.35">
      <c r="A4" t="s">
        <v>1636</v>
      </c>
      <c r="B4" t="s">
        <v>1635</v>
      </c>
    </row>
    <row r="5" spans="1:2" x14ac:dyDescent="0.35">
      <c r="A5" t="s">
        <v>1637</v>
      </c>
      <c r="B5" t="s">
        <v>1635</v>
      </c>
    </row>
    <row r="6" spans="1:2" x14ac:dyDescent="0.35">
      <c r="A6" t="s">
        <v>1638</v>
      </c>
      <c r="B6" t="s">
        <v>1635</v>
      </c>
    </row>
    <row r="7" spans="1:2" x14ac:dyDescent="0.35">
      <c r="A7" t="s">
        <v>1639</v>
      </c>
      <c r="B7" t="s">
        <v>1635</v>
      </c>
    </row>
    <row r="8" spans="1:2" x14ac:dyDescent="0.35">
      <c r="A8" t="s">
        <v>1640</v>
      </c>
      <c r="B8" t="s">
        <v>1635</v>
      </c>
    </row>
    <row r="9" spans="1:2" x14ac:dyDescent="0.35">
      <c r="A9" t="s">
        <v>1641</v>
      </c>
      <c r="B9" t="s">
        <v>1635</v>
      </c>
    </row>
    <row r="10" spans="1:2" x14ac:dyDescent="0.35">
      <c r="A10" t="s">
        <v>1642</v>
      </c>
      <c r="B10" t="s">
        <v>1635</v>
      </c>
    </row>
    <row r="11" spans="1:2" x14ac:dyDescent="0.35">
      <c r="A11" t="s">
        <v>1643</v>
      </c>
      <c r="B11" t="s">
        <v>1635</v>
      </c>
    </row>
    <row r="12" spans="1:2" x14ac:dyDescent="0.35">
      <c r="A12" t="s">
        <v>1644</v>
      </c>
      <c r="B12" t="s">
        <v>1635</v>
      </c>
    </row>
    <row r="13" spans="1:2" x14ac:dyDescent="0.35">
      <c r="A13" t="s">
        <v>1645</v>
      </c>
      <c r="B13" t="s">
        <v>1646</v>
      </c>
    </row>
    <row r="14" spans="1:2" x14ac:dyDescent="0.35">
      <c r="A14" t="s">
        <v>1647</v>
      </c>
      <c r="B14" t="s">
        <v>1648</v>
      </c>
    </row>
    <row r="15" spans="1:2" x14ac:dyDescent="0.35">
      <c r="A15" t="s">
        <v>1649</v>
      </c>
      <c r="B15" t="s">
        <v>1635</v>
      </c>
    </row>
    <row r="16" spans="1:2" x14ac:dyDescent="0.35">
      <c r="A16" t="s">
        <v>1650</v>
      </c>
      <c r="B16" t="s">
        <v>1423</v>
      </c>
    </row>
    <row r="18" spans="1:2" x14ac:dyDescent="0.35">
      <c r="A18" t="s">
        <v>1651</v>
      </c>
      <c r="B18" t="s">
        <v>1652</v>
      </c>
    </row>
    <row r="19" spans="1:2" x14ac:dyDescent="0.35">
      <c r="A19" t="s">
        <v>1653</v>
      </c>
      <c r="B19" t="s">
        <v>1654</v>
      </c>
    </row>
    <row r="20" spans="1:2" x14ac:dyDescent="0.35">
      <c r="A20" t="s">
        <v>1655</v>
      </c>
      <c r="B20" t="s">
        <v>1654</v>
      </c>
    </row>
    <row r="21" spans="1:2" x14ac:dyDescent="0.35">
      <c r="A21" t="s">
        <v>1656</v>
      </c>
      <c r="B21" t="s">
        <v>1654</v>
      </c>
    </row>
    <row r="22" spans="1:2" x14ac:dyDescent="0.35">
      <c r="A22" t="s">
        <v>1657</v>
      </c>
      <c r="B22" t="s">
        <v>1654</v>
      </c>
    </row>
    <row r="23" spans="1:2" x14ac:dyDescent="0.35">
      <c r="A23" t="s">
        <v>1658</v>
      </c>
      <c r="B23" t="s">
        <v>1654</v>
      </c>
    </row>
    <row r="24" spans="1:2" x14ac:dyDescent="0.35">
      <c r="A24" t="s">
        <v>1659</v>
      </c>
      <c r="B24" t="s">
        <v>1654</v>
      </c>
    </row>
    <row r="25" spans="1:2" x14ac:dyDescent="0.35">
      <c r="A25" t="s">
        <v>90</v>
      </c>
      <c r="B25" t="s">
        <v>1654</v>
      </c>
    </row>
    <row r="26" spans="1:2" x14ac:dyDescent="0.35">
      <c r="A26" t="s">
        <v>1660</v>
      </c>
      <c r="B26" t="s">
        <v>1654</v>
      </c>
    </row>
    <row r="27" spans="1:2" x14ac:dyDescent="0.35">
      <c r="A27" t="s">
        <v>1661</v>
      </c>
      <c r="B27" t="s">
        <v>1654</v>
      </c>
    </row>
    <row r="28" spans="1:2" x14ac:dyDescent="0.35">
      <c r="A28" t="s">
        <v>1662</v>
      </c>
      <c r="B28" t="s">
        <v>1654</v>
      </c>
    </row>
    <row r="29" spans="1:2" x14ac:dyDescent="0.35">
      <c r="A29" t="s">
        <v>1663</v>
      </c>
      <c r="B29" t="s">
        <v>1654</v>
      </c>
    </row>
    <row r="30" spans="1:2" x14ac:dyDescent="0.35">
      <c r="A30" t="s">
        <v>1664</v>
      </c>
      <c r="B30" t="s">
        <v>1665</v>
      </c>
    </row>
    <row r="31" spans="1:2" x14ac:dyDescent="0.35">
      <c r="A31" t="s">
        <v>1666</v>
      </c>
      <c r="B31" t="s">
        <v>1665</v>
      </c>
    </row>
    <row r="32" spans="1:2" x14ac:dyDescent="0.35">
      <c r="A32" t="s">
        <v>1667</v>
      </c>
      <c r="B32" t="s">
        <v>1668</v>
      </c>
    </row>
    <row r="33" spans="1:2" x14ac:dyDescent="0.35">
      <c r="A33" t="s">
        <v>1669</v>
      </c>
      <c r="B33" t="s">
        <v>1668</v>
      </c>
    </row>
    <row r="34" spans="1:2" x14ac:dyDescent="0.35">
      <c r="A34" t="s">
        <v>1670</v>
      </c>
      <c r="B34" t="s">
        <v>1668</v>
      </c>
    </row>
    <row r="35" spans="1:2" x14ac:dyDescent="0.35">
      <c r="A35" t="s">
        <v>1671</v>
      </c>
      <c r="B35" t="s">
        <v>1654</v>
      </c>
    </row>
    <row r="36" spans="1:2" x14ac:dyDescent="0.35">
      <c r="A36" t="s">
        <v>101</v>
      </c>
    </row>
    <row r="37" spans="1:2" x14ac:dyDescent="0.35">
      <c r="A37" t="s">
        <v>1652</v>
      </c>
      <c r="B37" t="s">
        <v>1672</v>
      </c>
    </row>
    <row r="38" spans="1:2" x14ac:dyDescent="0.35">
      <c r="A38" t="s">
        <v>1654</v>
      </c>
      <c r="B38" t="s">
        <v>1673</v>
      </c>
    </row>
    <row r="39" spans="1:2" x14ac:dyDescent="0.35">
      <c r="A39" t="s">
        <v>1665</v>
      </c>
      <c r="B39" t="s">
        <v>1674</v>
      </c>
    </row>
    <row r="40" spans="1:2" x14ac:dyDescent="0.35">
      <c r="A40" t="s">
        <v>1668</v>
      </c>
      <c r="B40" t="s">
        <v>1674</v>
      </c>
    </row>
    <row r="41" spans="1:2" x14ac:dyDescent="0.35">
      <c r="A41" t="s">
        <v>1675</v>
      </c>
      <c r="B41" t="s">
        <v>1674</v>
      </c>
    </row>
    <row r="42" spans="1:2" x14ac:dyDescent="0.35">
      <c r="A42" t="s">
        <v>1676</v>
      </c>
      <c r="B42" t="s">
        <v>1674</v>
      </c>
    </row>
    <row r="44" spans="1:2" x14ac:dyDescent="0.35">
      <c r="A44" t="s">
        <v>1677</v>
      </c>
    </row>
    <row r="45" spans="1:2" x14ac:dyDescent="0.35">
      <c r="A45" t="s">
        <v>83</v>
      </c>
    </row>
    <row r="46" spans="1:2" x14ac:dyDescent="0.35">
      <c r="A46" t="s">
        <v>1636</v>
      </c>
    </row>
    <row r="47" spans="1:2" x14ac:dyDescent="0.35">
      <c r="A47" t="s">
        <v>1637</v>
      </c>
    </row>
    <row r="48" spans="1:2" x14ac:dyDescent="0.35">
      <c r="A48" t="s">
        <v>1638</v>
      </c>
    </row>
    <row r="49" spans="1:1" x14ac:dyDescent="0.35">
      <c r="A49" t="s">
        <v>1639</v>
      </c>
    </row>
    <row r="50" spans="1:1" x14ac:dyDescent="0.35">
      <c r="A50" t="s">
        <v>1640</v>
      </c>
    </row>
    <row r="51" spans="1:1" x14ac:dyDescent="0.35">
      <c r="A51" t="s">
        <v>1641</v>
      </c>
    </row>
    <row r="52" spans="1:1" x14ac:dyDescent="0.35">
      <c r="A52" t="s">
        <v>1643</v>
      </c>
    </row>
    <row r="53" spans="1:1" x14ac:dyDescent="0.35">
      <c r="A53" t="s">
        <v>1645</v>
      </c>
    </row>
    <row r="54" spans="1:1" x14ac:dyDescent="0.35">
      <c r="A54" t="s">
        <v>1647</v>
      </c>
    </row>
    <row r="55" spans="1:1" x14ac:dyDescent="0.35">
      <c r="A55" t="s">
        <v>1678</v>
      </c>
    </row>
    <row r="56" spans="1:1" x14ac:dyDescent="0.35">
      <c r="A56" t="s">
        <v>1679</v>
      </c>
    </row>
    <row r="57" spans="1:1" x14ac:dyDescent="0.35">
      <c r="A57" t="s">
        <v>1680</v>
      </c>
    </row>
    <row r="58" spans="1:1" x14ac:dyDescent="0.35">
      <c r="A58" t="s">
        <v>1681</v>
      </c>
    </row>
    <row r="59" spans="1:1" x14ac:dyDescent="0.35">
      <c r="A59" t="s">
        <v>1682</v>
      </c>
    </row>
    <row r="60" spans="1:1" x14ac:dyDescent="0.35">
      <c r="A60" t="s">
        <v>1683</v>
      </c>
    </row>
    <row r="61" spans="1:1" x14ac:dyDescent="0.35">
      <c r="A61" t="s">
        <v>1684</v>
      </c>
    </row>
    <row r="62" spans="1:1" x14ac:dyDescent="0.35">
      <c r="A62" t="s">
        <v>1685</v>
      </c>
    </row>
    <row r="63" spans="1:1" x14ac:dyDescent="0.35">
      <c r="A63" t="s">
        <v>1686</v>
      </c>
    </row>
    <row r="64" spans="1:1" x14ac:dyDescent="0.35">
      <c r="A64" t="s">
        <v>1686</v>
      </c>
    </row>
    <row r="65" spans="1:1" x14ac:dyDescent="0.35">
      <c r="A65" t="s">
        <v>1687</v>
      </c>
    </row>
    <row r="66" spans="1:1" x14ac:dyDescent="0.35">
      <c r="A66" t="s">
        <v>1687</v>
      </c>
    </row>
    <row r="67" spans="1:1" x14ac:dyDescent="0.35">
      <c r="A67" t="s">
        <v>1688</v>
      </c>
    </row>
    <row r="68" spans="1:1" x14ac:dyDescent="0.35">
      <c r="A68" t="s">
        <v>1688</v>
      </c>
    </row>
    <row r="69" spans="1:1" x14ac:dyDescent="0.35">
      <c r="A69" t="s">
        <v>1689</v>
      </c>
    </row>
  </sheetData>
  <sheetProtection algorithmName="SHA-512" hashValue="QSlLh3Xv8dJfLvYyaYUAsEmCTOdDL3WUbhy8itlwObAgWTSs+JKsTBHbs/P2mIGkU7qBkHkw7RDxZWtQc9X43w==" saltValue="nUqd2OlQzdv4TKKGsfOGh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52AC"/>
  </sheetPr>
  <dimension ref="A1:AD1292"/>
  <sheetViews>
    <sheetView showGridLines="0" zoomScale="85" zoomScaleNormal="85" workbookViewId="0">
      <pane ySplit="1" topLeftCell="A284" activePane="bottomLeft" state="frozen"/>
      <selection activeCell="F5" sqref="F5"/>
      <selection pane="bottomLeft" activeCell="F76" sqref="F76"/>
    </sheetView>
  </sheetViews>
  <sheetFormatPr defaultRowHeight="14.5" x14ac:dyDescent="0.35"/>
  <cols>
    <col min="1" max="1" width="37.54296875" bestFit="1" customWidth="1"/>
    <col min="2" max="4" width="1.6328125" customWidth="1"/>
    <col min="5" max="5" width="8.6328125" bestFit="1" customWidth="1"/>
    <col min="6" max="6" width="51.36328125" customWidth="1"/>
    <col min="7" max="7" width="21.6328125" customWidth="1"/>
    <col min="8" max="8" width="4.6328125" bestFit="1" customWidth="1"/>
    <col min="9" max="9" width="9.6328125" bestFit="1" customWidth="1"/>
    <col min="10" max="10" width="1.6328125" customWidth="1"/>
    <col min="12" max="13" width="13.54296875" customWidth="1"/>
    <col min="14" max="14" width="13.36328125" customWidth="1"/>
    <col min="15" max="15" width="1.6328125" customWidth="1"/>
    <col min="17" max="17" width="12" bestFit="1" customWidth="1"/>
    <col min="18" max="20" width="9.36328125" bestFit="1" customWidth="1"/>
    <col min="21" max="21" width="13" customWidth="1"/>
    <col min="22" max="23" width="9.36328125" bestFit="1" customWidth="1"/>
    <col min="25" max="25" width="9.36328125" bestFit="1" customWidth="1"/>
    <col min="27" max="27" width="9.36328125" bestFit="1" customWidth="1"/>
    <col min="28" max="28" width="12.54296875" customWidth="1"/>
    <col min="29" max="29" width="1.6328125" customWidth="1"/>
    <col min="30" max="30" width="75.453125" bestFit="1" customWidth="1"/>
  </cols>
  <sheetData>
    <row r="1" spans="1:30" ht="29.5" thickBot="1" x14ac:dyDescent="0.4">
      <c r="A1" s="101" t="s">
        <v>2531</v>
      </c>
      <c r="B1" s="15"/>
      <c r="C1" s="15"/>
      <c r="D1" s="14"/>
      <c r="E1" s="134" t="s">
        <v>1690</v>
      </c>
      <c r="F1" s="134" t="s">
        <v>1691</v>
      </c>
      <c r="G1" s="134" t="s">
        <v>1692</v>
      </c>
      <c r="H1" s="134" t="s">
        <v>1693</v>
      </c>
      <c r="I1" s="134" t="s">
        <v>1694</v>
      </c>
      <c r="J1" s="152"/>
      <c r="K1" s="135" t="s">
        <v>1695</v>
      </c>
      <c r="L1" s="135" t="s">
        <v>2529</v>
      </c>
      <c r="M1" s="135" t="s">
        <v>1697</v>
      </c>
      <c r="N1" s="135" t="s">
        <v>1698</v>
      </c>
      <c r="O1" s="152"/>
      <c r="P1" s="136" t="s">
        <v>1699</v>
      </c>
      <c r="Q1" s="136" t="s">
        <v>1700</v>
      </c>
      <c r="R1" s="136" t="s">
        <v>1701</v>
      </c>
      <c r="S1" s="136" t="s">
        <v>1702</v>
      </c>
      <c r="T1" s="136" t="s">
        <v>1703</v>
      </c>
      <c r="U1" s="136" t="s">
        <v>1704</v>
      </c>
      <c r="V1" s="136" t="s">
        <v>1705</v>
      </c>
      <c r="W1" s="136" t="s">
        <v>1706</v>
      </c>
      <c r="X1" s="136" t="s">
        <v>1707</v>
      </c>
      <c r="Y1" s="136" t="s">
        <v>1708</v>
      </c>
      <c r="Z1" s="136" t="s">
        <v>1709</v>
      </c>
      <c r="AA1" s="136" t="s">
        <v>2530</v>
      </c>
      <c r="AB1" s="136" t="s">
        <v>128</v>
      </c>
      <c r="AC1" s="152"/>
      <c r="AD1" s="100" t="s">
        <v>2547</v>
      </c>
    </row>
    <row r="2" spans="1:30" x14ac:dyDescent="0.35">
      <c r="A2" t="str">
        <f t="shared" ref="A2:A66" si="0">G2&amp;"0"&amp;H2</f>
        <v>366006541073020</v>
      </c>
      <c r="D2" s="14"/>
      <c r="E2" s="153">
        <v>1</v>
      </c>
      <c r="F2" s="154" t="s">
        <v>1710</v>
      </c>
      <c r="G2" s="155">
        <v>366006541073</v>
      </c>
      <c r="H2" s="153">
        <v>20</v>
      </c>
      <c r="I2" s="156" t="s">
        <v>1711</v>
      </c>
      <c r="J2" s="152"/>
      <c r="K2" s="157" t="s">
        <v>1712</v>
      </c>
      <c r="L2" s="157" t="s">
        <v>1696</v>
      </c>
      <c r="M2" s="157" t="s">
        <v>1713</v>
      </c>
      <c r="N2" s="157" t="s">
        <v>1673</v>
      </c>
      <c r="O2" s="152"/>
      <c r="P2" s="143" t="s">
        <v>1714</v>
      </c>
      <c r="Q2" s="137">
        <v>17512.408526834683</v>
      </c>
      <c r="R2" s="138">
        <v>1</v>
      </c>
      <c r="S2" s="139">
        <v>1</v>
      </c>
      <c r="T2" s="140">
        <v>0</v>
      </c>
      <c r="U2" s="141">
        <v>17512.408526834683</v>
      </c>
      <c r="V2" s="142">
        <v>0.60499999999999998</v>
      </c>
      <c r="W2" s="143">
        <v>4.4999999999999998E-2</v>
      </c>
      <c r="X2" s="143" t="s">
        <v>1712</v>
      </c>
      <c r="Y2" s="143" t="s">
        <v>1715</v>
      </c>
      <c r="Z2" s="143" t="s">
        <v>1716</v>
      </c>
      <c r="AA2" s="143">
        <v>0</v>
      </c>
      <c r="AB2" s="158">
        <v>1</v>
      </c>
      <c r="AC2" s="152"/>
      <c r="AD2" s="152"/>
    </row>
    <row r="3" spans="1:30" x14ac:dyDescent="0.35">
      <c r="A3" t="str">
        <f t="shared" si="0"/>
        <v>366006541073022</v>
      </c>
      <c r="B3" s="178"/>
      <c r="D3" s="14"/>
      <c r="E3" s="159">
        <v>1</v>
      </c>
      <c r="F3" s="160" t="s">
        <v>1710</v>
      </c>
      <c r="G3" s="161">
        <v>366006541073</v>
      </c>
      <c r="H3" s="159">
        <v>22</v>
      </c>
      <c r="I3" s="162" t="s">
        <v>1718</v>
      </c>
      <c r="J3" s="152"/>
      <c r="K3" s="163" t="s">
        <v>1712</v>
      </c>
      <c r="L3" s="163" t="s">
        <v>1696</v>
      </c>
      <c r="M3" s="163" t="s">
        <v>1713</v>
      </c>
      <c r="N3" s="163" t="s">
        <v>1673</v>
      </c>
      <c r="O3" s="152"/>
      <c r="P3" s="150" t="s">
        <v>1714</v>
      </c>
      <c r="Q3" s="144" t="s">
        <v>1716</v>
      </c>
      <c r="R3" s="145" t="s">
        <v>1716</v>
      </c>
      <c r="S3" s="146" t="s">
        <v>1716</v>
      </c>
      <c r="T3" s="147" t="s">
        <v>1716</v>
      </c>
      <c r="U3" s="148">
        <v>0</v>
      </c>
      <c r="V3" s="149" t="s">
        <v>1716</v>
      </c>
      <c r="W3" s="149" t="s">
        <v>1716</v>
      </c>
      <c r="X3" s="150" t="s">
        <v>1712</v>
      </c>
      <c r="Y3" s="150" t="s">
        <v>1715</v>
      </c>
      <c r="Z3" s="150" t="s">
        <v>1716</v>
      </c>
      <c r="AA3" s="150">
        <v>0</v>
      </c>
      <c r="AB3" s="164">
        <v>1</v>
      </c>
      <c r="AC3" s="152"/>
      <c r="AD3" s="152"/>
    </row>
    <row r="4" spans="1:30" x14ac:dyDescent="0.35">
      <c r="A4" t="str">
        <f t="shared" si="0"/>
        <v>366006541073024</v>
      </c>
      <c r="B4" s="178"/>
      <c r="D4" s="14"/>
      <c r="E4" s="159">
        <v>1</v>
      </c>
      <c r="F4" s="160" t="s">
        <v>1710</v>
      </c>
      <c r="G4" s="161">
        <v>366006541073</v>
      </c>
      <c r="H4" s="159">
        <v>24</v>
      </c>
      <c r="I4" s="162" t="s">
        <v>1719</v>
      </c>
      <c r="J4" s="152"/>
      <c r="K4" s="163" t="s">
        <v>1712</v>
      </c>
      <c r="L4" s="163" t="s">
        <v>1696</v>
      </c>
      <c r="M4" s="163" t="s">
        <v>1713</v>
      </c>
      <c r="N4" s="163" t="s">
        <v>1673</v>
      </c>
      <c r="O4" s="152"/>
      <c r="P4" s="150" t="s">
        <v>1714</v>
      </c>
      <c r="Q4" s="144">
        <v>2833.57</v>
      </c>
      <c r="R4" s="145">
        <v>1</v>
      </c>
      <c r="S4" s="146">
        <v>1</v>
      </c>
      <c r="T4" s="147" t="s">
        <v>1716</v>
      </c>
      <c r="U4" s="148">
        <v>2833.57</v>
      </c>
      <c r="V4" s="149">
        <v>0.60499999999999998</v>
      </c>
      <c r="W4" s="149">
        <v>4.4999999999999998E-2</v>
      </c>
      <c r="X4" s="150" t="s">
        <v>1712</v>
      </c>
      <c r="Y4" s="150" t="s">
        <v>1715</v>
      </c>
      <c r="Z4" s="150" t="s">
        <v>1717</v>
      </c>
      <c r="AA4" s="150">
        <v>0</v>
      </c>
      <c r="AB4" s="164">
        <v>1</v>
      </c>
      <c r="AC4" s="152"/>
      <c r="AD4" s="152"/>
    </row>
    <row r="5" spans="1:30" x14ac:dyDescent="0.35">
      <c r="A5" t="str">
        <f t="shared" si="0"/>
        <v>46024</v>
      </c>
      <c r="B5" s="178"/>
      <c r="D5" s="14"/>
      <c r="E5" s="159">
        <v>46</v>
      </c>
      <c r="F5" s="160" t="s">
        <v>1720</v>
      </c>
      <c r="G5" s="161">
        <v>46</v>
      </c>
      <c r="H5" s="159">
        <v>24</v>
      </c>
      <c r="I5" s="162" t="s">
        <v>1719</v>
      </c>
      <c r="J5" s="152"/>
      <c r="K5" s="163" t="s">
        <v>1721</v>
      </c>
      <c r="L5" s="163" t="s">
        <v>1722</v>
      </c>
      <c r="M5" s="163" t="s">
        <v>1722</v>
      </c>
      <c r="N5" s="163" t="s">
        <v>1673</v>
      </c>
      <c r="O5" s="152"/>
      <c r="P5" s="150" t="s">
        <v>1716</v>
      </c>
      <c r="Q5" s="144">
        <v>211.94</v>
      </c>
      <c r="R5" s="145">
        <v>1</v>
      </c>
      <c r="S5" s="146">
        <v>1</v>
      </c>
      <c r="T5" s="147" t="s">
        <v>1716</v>
      </c>
      <c r="U5" s="148">
        <v>211.94</v>
      </c>
      <c r="V5" s="149" t="s">
        <v>1716</v>
      </c>
      <c r="W5" s="149" t="s">
        <v>1716</v>
      </c>
      <c r="X5" s="150" t="s">
        <v>1723</v>
      </c>
      <c r="Y5" s="150">
        <v>0</v>
      </c>
      <c r="Z5" s="150" t="s">
        <v>1717</v>
      </c>
      <c r="AA5" s="150">
        <v>0</v>
      </c>
      <c r="AB5" s="164">
        <v>1</v>
      </c>
      <c r="AC5" s="152"/>
      <c r="AD5" s="152"/>
    </row>
    <row r="6" spans="1:30" x14ac:dyDescent="0.35">
      <c r="A6" t="str">
        <f t="shared" si="0"/>
        <v>454475683001020</v>
      </c>
      <c r="B6" s="178"/>
      <c r="D6" s="14"/>
      <c r="E6" s="159">
        <v>1001</v>
      </c>
      <c r="F6" s="160" t="s">
        <v>1724</v>
      </c>
      <c r="G6" s="161">
        <v>454475683001</v>
      </c>
      <c r="H6" s="159">
        <v>20</v>
      </c>
      <c r="I6" s="162" t="s">
        <v>1711</v>
      </c>
      <c r="J6" s="152"/>
      <c r="K6" s="163" t="s">
        <v>1725</v>
      </c>
      <c r="L6" s="163" t="s">
        <v>1696</v>
      </c>
      <c r="M6" s="163" t="s">
        <v>1726</v>
      </c>
      <c r="N6" s="163" t="s">
        <v>1673</v>
      </c>
      <c r="O6" s="152"/>
      <c r="P6" s="150" t="s">
        <v>1727</v>
      </c>
      <c r="Q6" s="144">
        <v>3967.73</v>
      </c>
      <c r="R6" s="145">
        <v>0.67600000000000005</v>
      </c>
      <c r="S6" s="146">
        <v>1.0707</v>
      </c>
      <c r="T6" s="147">
        <v>0</v>
      </c>
      <c r="U6" s="148">
        <v>4157.3599999999997</v>
      </c>
      <c r="V6" s="149">
        <v>0.22900000000000001</v>
      </c>
      <c r="W6" s="150">
        <v>1.7000000000000001E-2</v>
      </c>
      <c r="X6" s="150" t="s">
        <v>1723</v>
      </c>
      <c r="Y6" s="150">
        <v>0</v>
      </c>
      <c r="Z6" s="150" t="s">
        <v>1716</v>
      </c>
      <c r="AA6" s="150">
        <v>0</v>
      </c>
      <c r="AB6" s="164">
        <v>1</v>
      </c>
      <c r="AC6" s="152"/>
      <c r="AD6" s="152"/>
    </row>
    <row r="7" spans="1:30" x14ac:dyDescent="0.35">
      <c r="A7" t="str">
        <f t="shared" si="0"/>
        <v>454475683001024</v>
      </c>
      <c r="B7" s="178"/>
      <c r="D7" s="14"/>
      <c r="E7" s="159">
        <v>1001</v>
      </c>
      <c r="F7" s="160" t="s">
        <v>1724</v>
      </c>
      <c r="G7" s="161">
        <v>454475683001</v>
      </c>
      <c r="H7" s="159">
        <v>24</v>
      </c>
      <c r="I7" s="162" t="s">
        <v>1719</v>
      </c>
      <c r="J7" s="152"/>
      <c r="K7" s="163" t="s">
        <v>1725</v>
      </c>
      <c r="L7" s="163" t="s">
        <v>1696</v>
      </c>
      <c r="M7" s="163" t="s">
        <v>1726</v>
      </c>
      <c r="N7" s="163" t="s">
        <v>1673</v>
      </c>
      <c r="O7" s="152"/>
      <c r="P7" s="150" t="s">
        <v>1727</v>
      </c>
      <c r="Q7" s="144">
        <v>1619.24</v>
      </c>
      <c r="R7" s="145">
        <v>0.6</v>
      </c>
      <c r="S7" s="146">
        <v>1</v>
      </c>
      <c r="T7" s="147" t="s">
        <v>1716</v>
      </c>
      <c r="U7" s="148">
        <v>1619.24</v>
      </c>
      <c r="V7" s="149">
        <v>0.22900000000000001</v>
      </c>
      <c r="W7" s="150">
        <v>1.7000000000000001E-2</v>
      </c>
      <c r="X7" s="150" t="s">
        <v>1723</v>
      </c>
      <c r="Y7" s="150">
        <v>0</v>
      </c>
      <c r="Z7" s="150" t="s">
        <v>1717</v>
      </c>
      <c r="AA7" s="150">
        <v>0</v>
      </c>
      <c r="AB7" s="164">
        <v>1</v>
      </c>
      <c r="AC7" s="152"/>
      <c r="AD7" s="152"/>
    </row>
    <row r="8" spans="1:30" x14ac:dyDescent="0.35">
      <c r="A8" t="str">
        <f t="shared" si="0"/>
        <v>370661172001020</v>
      </c>
      <c r="B8" s="178"/>
      <c r="D8" s="14"/>
      <c r="E8" s="159">
        <v>1002</v>
      </c>
      <c r="F8" s="160" t="s">
        <v>1728</v>
      </c>
      <c r="G8" s="161">
        <v>370661172001</v>
      </c>
      <c r="H8" s="159">
        <v>20</v>
      </c>
      <c r="I8" s="162" t="s">
        <v>1711</v>
      </c>
      <c r="J8" s="152"/>
      <c r="K8" s="163" t="s">
        <v>1729</v>
      </c>
      <c r="L8" s="163" t="s">
        <v>1696</v>
      </c>
      <c r="M8" s="163" t="s">
        <v>1713</v>
      </c>
      <c r="N8" s="163" t="s">
        <v>1673</v>
      </c>
      <c r="O8" s="152"/>
      <c r="P8" s="150" t="s">
        <v>1730</v>
      </c>
      <c r="Q8" s="144">
        <v>3967.73</v>
      </c>
      <c r="R8" s="145">
        <v>0.67600000000000005</v>
      </c>
      <c r="S8" s="146">
        <v>1.0707</v>
      </c>
      <c r="T8" s="147">
        <v>0</v>
      </c>
      <c r="U8" s="148">
        <v>4157.3599999999997</v>
      </c>
      <c r="V8" s="149">
        <v>0.253</v>
      </c>
      <c r="W8" s="150">
        <v>1.7999999999999999E-2</v>
      </c>
      <c r="X8" s="150" t="s">
        <v>1723</v>
      </c>
      <c r="Y8" s="150" t="s">
        <v>1731</v>
      </c>
      <c r="Z8" s="150" t="s">
        <v>1716</v>
      </c>
      <c r="AA8" s="150">
        <v>0</v>
      </c>
      <c r="AB8" s="164">
        <v>1</v>
      </c>
      <c r="AC8" s="152"/>
      <c r="AD8" s="152"/>
    </row>
    <row r="9" spans="1:30" x14ac:dyDescent="0.35">
      <c r="A9" t="str">
        <f t="shared" si="0"/>
        <v>370661172001021</v>
      </c>
      <c r="B9" s="178"/>
      <c r="D9" s="14"/>
      <c r="E9" s="159">
        <v>1002</v>
      </c>
      <c r="F9" s="160" t="s">
        <v>1728</v>
      </c>
      <c r="G9" s="161">
        <v>370661172001</v>
      </c>
      <c r="H9" s="159">
        <v>21</v>
      </c>
      <c r="I9" s="162" t="s">
        <v>1732</v>
      </c>
      <c r="J9" s="152"/>
      <c r="K9" s="163" t="s">
        <v>1729</v>
      </c>
      <c r="L9" s="163" t="s">
        <v>1696</v>
      </c>
      <c r="M9" s="163" t="s">
        <v>1713</v>
      </c>
      <c r="N9" s="163" t="s">
        <v>1673</v>
      </c>
      <c r="O9" s="152"/>
      <c r="P9" s="150" t="s">
        <v>1730</v>
      </c>
      <c r="Q9" s="144" t="s">
        <v>1716</v>
      </c>
      <c r="R9" s="145" t="s">
        <v>1716</v>
      </c>
      <c r="S9" s="146" t="s">
        <v>1716</v>
      </c>
      <c r="T9" s="147" t="s">
        <v>1716</v>
      </c>
      <c r="U9" s="148">
        <v>623.70000000000005</v>
      </c>
      <c r="V9" s="149" t="s">
        <v>1716</v>
      </c>
      <c r="W9" s="150" t="s">
        <v>1716</v>
      </c>
      <c r="X9" s="150" t="s">
        <v>1723</v>
      </c>
      <c r="Y9" s="150" t="s">
        <v>1731</v>
      </c>
      <c r="Z9" s="150" t="s">
        <v>1716</v>
      </c>
      <c r="AA9" s="150">
        <v>0</v>
      </c>
      <c r="AB9" s="164">
        <v>1</v>
      </c>
      <c r="AC9" s="152"/>
      <c r="AD9" s="152"/>
    </row>
    <row r="10" spans="1:30" x14ac:dyDescent="0.35">
      <c r="A10" t="str">
        <f t="shared" si="0"/>
        <v>370661172009021</v>
      </c>
      <c r="B10" s="178"/>
      <c r="D10" s="14"/>
      <c r="E10" s="159">
        <v>1002</v>
      </c>
      <c r="F10" s="160" t="s">
        <v>1728</v>
      </c>
      <c r="G10" s="161">
        <v>370661172009</v>
      </c>
      <c r="H10" s="159">
        <v>21</v>
      </c>
      <c r="I10" s="162" t="s">
        <v>1732</v>
      </c>
      <c r="J10" s="152"/>
      <c r="K10" s="163" t="s">
        <v>1729</v>
      </c>
      <c r="L10" s="163" t="s">
        <v>1696</v>
      </c>
      <c r="M10" s="163" t="s">
        <v>1713</v>
      </c>
      <c r="N10" s="163" t="s">
        <v>1673</v>
      </c>
      <c r="O10" s="152"/>
      <c r="P10" s="150" t="s">
        <v>1730</v>
      </c>
      <c r="Q10" s="144" t="s">
        <v>1716</v>
      </c>
      <c r="R10" s="145" t="s">
        <v>1716</v>
      </c>
      <c r="S10" s="146" t="s">
        <v>1716</v>
      </c>
      <c r="T10" s="147" t="s">
        <v>1716</v>
      </c>
      <c r="U10" s="148">
        <v>623.70000000000005</v>
      </c>
      <c r="V10" s="149" t="s">
        <v>1716</v>
      </c>
      <c r="W10" s="150" t="s">
        <v>1716</v>
      </c>
      <c r="X10" s="150" t="s">
        <v>1723</v>
      </c>
      <c r="Y10" s="150" t="s">
        <v>1731</v>
      </c>
      <c r="Z10" s="150" t="s">
        <v>1716</v>
      </c>
      <c r="AA10" s="150">
        <v>0</v>
      </c>
      <c r="AB10" s="164">
        <v>1</v>
      </c>
      <c r="AC10" s="152"/>
      <c r="AD10" s="152"/>
    </row>
    <row r="11" spans="1:30" x14ac:dyDescent="0.35">
      <c r="A11" t="str">
        <f t="shared" si="0"/>
        <v>370661172001024</v>
      </c>
      <c r="B11" s="178"/>
      <c r="D11" s="14"/>
      <c r="E11" s="159">
        <v>1002</v>
      </c>
      <c r="F11" s="160" t="s">
        <v>1728</v>
      </c>
      <c r="G11" s="161">
        <v>370661172001</v>
      </c>
      <c r="H11" s="159">
        <v>24</v>
      </c>
      <c r="I11" s="162" t="s">
        <v>1719</v>
      </c>
      <c r="J11" s="152"/>
      <c r="K11" s="163" t="s">
        <v>1729</v>
      </c>
      <c r="L11" s="163" t="s">
        <v>1696</v>
      </c>
      <c r="M11" s="163" t="s">
        <v>1713</v>
      </c>
      <c r="N11" s="163" t="s">
        <v>1673</v>
      </c>
      <c r="O11" s="152"/>
      <c r="P11" s="150" t="s">
        <v>1730</v>
      </c>
      <c r="Q11" s="144">
        <v>597.41</v>
      </c>
      <c r="R11" s="145">
        <v>0.6</v>
      </c>
      <c r="S11" s="146">
        <v>1.0707</v>
      </c>
      <c r="T11" s="147" t="s">
        <v>1716</v>
      </c>
      <c r="U11" s="148">
        <v>622.75</v>
      </c>
      <c r="V11" s="149">
        <v>0.253</v>
      </c>
      <c r="W11" s="150">
        <v>1.7999999999999999E-2</v>
      </c>
      <c r="X11" s="150" t="s">
        <v>1723</v>
      </c>
      <c r="Y11" s="150" t="s">
        <v>1731</v>
      </c>
      <c r="Z11" s="150" t="s">
        <v>1717</v>
      </c>
      <c r="AA11" s="150">
        <v>0</v>
      </c>
      <c r="AB11" s="164">
        <v>1</v>
      </c>
      <c r="AC11" s="152"/>
      <c r="AD11" s="152"/>
    </row>
    <row r="12" spans="1:30" x14ac:dyDescent="0.35">
      <c r="A12" t="str">
        <f t="shared" si="0"/>
        <v>370661172001027</v>
      </c>
      <c r="B12" s="178"/>
      <c r="D12" s="14"/>
      <c r="E12" s="159">
        <v>1002</v>
      </c>
      <c r="F12" s="160" t="s">
        <v>1728</v>
      </c>
      <c r="G12" s="161">
        <v>370661172001</v>
      </c>
      <c r="H12" s="159">
        <v>27</v>
      </c>
      <c r="I12" s="162" t="s">
        <v>1733</v>
      </c>
      <c r="J12" s="152"/>
      <c r="K12" s="163" t="s">
        <v>1729</v>
      </c>
      <c r="L12" s="163" t="s">
        <v>1696</v>
      </c>
      <c r="M12" s="163" t="s">
        <v>1713</v>
      </c>
      <c r="N12" s="163" t="s">
        <v>1673</v>
      </c>
      <c r="O12" s="152"/>
      <c r="P12" s="150" t="s">
        <v>1730</v>
      </c>
      <c r="Q12" s="144">
        <v>359.63</v>
      </c>
      <c r="R12" s="145">
        <v>0.6</v>
      </c>
      <c r="S12" s="146">
        <v>1.0707</v>
      </c>
      <c r="T12" s="147" t="s">
        <v>1716</v>
      </c>
      <c r="U12" s="148">
        <v>374.89</v>
      </c>
      <c r="V12" s="149">
        <v>0.253</v>
      </c>
      <c r="W12" s="150">
        <v>1.7999999999999999E-2</v>
      </c>
      <c r="X12" s="150" t="s">
        <v>1723</v>
      </c>
      <c r="Y12" s="150" t="s">
        <v>1731</v>
      </c>
      <c r="Z12" s="150" t="s">
        <v>1717</v>
      </c>
      <c r="AA12" s="150">
        <v>0</v>
      </c>
      <c r="AB12" s="164">
        <v>1</v>
      </c>
      <c r="AC12" s="152"/>
      <c r="AD12" s="152"/>
    </row>
    <row r="13" spans="1:30" x14ac:dyDescent="0.35">
      <c r="A13" t="str">
        <f t="shared" si="0"/>
        <v>370661172009027</v>
      </c>
      <c r="B13" s="178"/>
      <c r="D13" s="14"/>
      <c r="E13" s="159">
        <v>1002</v>
      </c>
      <c r="F13" s="160" t="s">
        <v>1728</v>
      </c>
      <c r="G13" s="161">
        <v>370661172009</v>
      </c>
      <c r="H13" s="159">
        <v>27</v>
      </c>
      <c r="I13" s="162" t="s">
        <v>1733</v>
      </c>
      <c r="J13" s="152"/>
      <c r="K13" s="163" t="s">
        <v>1729</v>
      </c>
      <c r="L13" s="163" t="s">
        <v>1696</v>
      </c>
      <c r="M13" s="163" t="s">
        <v>1713</v>
      </c>
      <c r="N13" s="163" t="s">
        <v>1673</v>
      </c>
      <c r="O13" s="152"/>
      <c r="P13" s="150" t="s">
        <v>1730</v>
      </c>
      <c r="Q13" s="144">
        <v>359.63</v>
      </c>
      <c r="R13" s="145">
        <v>0.6</v>
      </c>
      <c r="S13" s="146">
        <v>1.0707</v>
      </c>
      <c r="T13" s="147" t="s">
        <v>1716</v>
      </c>
      <c r="U13" s="148">
        <v>374.89</v>
      </c>
      <c r="V13" s="149">
        <v>0.253</v>
      </c>
      <c r="W13" s="150">
        <v>1.7999999999999999E-2</v>
      </c>
      <c r="X13" s="150" t="s">
        <v>1723</v>
      </c>
      <c r="Y13" s="150" t="s">
        <v>1731</v>
      </c>
      <c r="Z13" s="150" t="s">
        <v>1717</v>
      </c>
      <c r="AA13" s="150">
        <v>0</v>
      </c>
      <c r="AB13" s="164">
        <v>1</v>
      </c>
      <c r="AC13" s="152"/>
      <c r="AD13" s="152"/>
    </row>
    <row r="14" spans="1:30" x14ac:dyDescent="0.35">
      <c r="A14" t="str">
        <f t="shared" si="0"/>
        <v>370661172001028</v>
      </c>
      <c r="B14" s="178"/>
      <c r="D14" s="14"/>
      <c r="E14" s="159">
        <v>1002</v>
      </c>
      <c r="F14" s="160" t="s">
        <v>1728</v>
      </c>
      <c r="G14" s="161">
        <v>370661172001</v>
      </c>
      <c r="H14" s="159">
        <v>28</v>
      </c>
      <c r="I14" s="162" t="s">
        <v>1733</v>
      </c>
      <c r="J14" s="152"/>
      <c r="K14" s="163" t="s">
        <v>1729</v>
      </c>
      <c r="L14" s="163" t="s">
        <v>1696</v>
      </c>
      <c r="M14" s="163" t="s">
        <v>1713</v>
      </c>
      <c r="N14" s="163" t="s">
        <v>1673</v>
      </c>
      <c r="O14" s="152"/>
      <c r="P14" s="150" t="s">
        <v>1730</v>
      </c>
      <c r="Q14" s="144">
        <v>359.63</v>
      </c>
      <c r="R14" s="145">
        <v>0.6</v>
      </c>
      <c r="S14" s="146">
        <v>1.0707</v>
      </c>
      <c r="T14" s="147" t="s">
        <v>1716</v>
      </c>
      <c r="U14" s="148">
        <v>374.89</v>
      </c>
      <c r="V14" s="149">
        <v>0.253</v>
      </c>
      <c r="W14" s="150">
        <v>1.7999999999999999E-2</v>
      </c>
      <c r="X14" s="150" t="s">
        <v>1723</v>
      </c>
      <c r="Y14" s="150" t="s">
        <v>1731</v>
      </c>
      <c r="Z14" s="150" t="s">
        <v>1717</v>
      </c>
      <c r="AA14" s="150">
        <v>0</v>
      </c>
      <c r="AB14" s="164">
        <v>1</v>
      </c>
      <c r="AC14" s="152"/>
      <c r="AD14" s="152"/>
    </row>
    <row r="15" spans="1:30" x14ac:dyDescent="0.35">
      <c r="A15" t="str">
        <f t="shared" si="0"/>
        <v>370661172009028</v>
      </c>
      <c r="B15" s="178"/>
      <c r="D15" s="14"/>
      <c r="E15" s="159">
        <v>1002</v>
      </c>
      <c r="F15" s="160" t="s">
        <v>1728</v>
      </c>
      <c r="G15" s="161">
        <v>370661172009</v>
      </c>
      <c r="H15" s="159">
        <v>28</v>
      </c>
      <c r="I15" s="162" t="s">
        <v>1733</v>
      </c>
      <c r="J15" s="152"/>
      <c r="K15" s="163" t="s">
        <v>1729</v>
      </c>
      <c r="L15" s="163" t="s">
        <v>1696</v>
      </c>
      <c r="M15" s="163" t="s">
        <v>1713</v>
      </c>
      <c r="N15" s="163" t="s">
        <v>1673</v>
      </c>
      <c r="O15" s="152"/>
      <c r="P15" s="150" t="s">
        <v>1730</v>
      </c>
      <c r="Q15" s="144">
        <v>359.63</v>
      </c>
      <c r="R15" s="145">
        <v>0.6</v>
      </c>
      <c r="S15" s="146">
        <v>1.0707</v>
      </c>
      <c r="T15" s="147" t="s">
        <v>1716</v>
      </c>
      <c r="U15" s="148">
        <v>374.89</v>
      </c>
      <c r="V15" s="149">
        <v>0.253</v>
      </c>
      <c r="W15" s="150">
        <v>1.7999999999999999E-2</v>
      </c>
      <c r="X15" s="150" t="s">
        <v>1723</v>
      </c>
      <c r="Y15" s="150" t="s">
        <v>1731</v>
      </c>
      <c r="Z15" s="150" t="s">
        <v>1717</v>
      </c>
      <c r="AA15" s="150">
        <v>0</v>
      </c>
      <c r="AB15" s="164">
        <v>1</v>
      </c>
      <c r="AC15" s="152"/>
      <c r="AD15" s="152"/>
    </row>
    <row r="16" spans="1:30" x14ac:dyDescent="0.35">
      <c r="A16" t="str">
        <f t="shared" si="0"/>
        <v>370661234001020</v>
      </c>
      <c r="B16" s="178"/>
      <c r="D16" s="14"/>
      <c r="E16" s="159">
        <v>1003</v>
      </c>
      <c r="F16" s="160" t="s">
        <v>1734</v>
      </c>
      <c r="G16" s="161">
        <v>370661234001</v>
      </c>
      <c r="H16" s="159">
        <v>20</v>
      </c>
      <c r="I16" s="162" t="s">
        <v>1711</v>
      </c>
      <c r="J16" s="152"/>
      <c r="K16" s="163" t="s">
        <v>1735</v>
      </c>
      <c r="L16" s="163" t="s">
        <v>1696</v>
      </c>
      <c r="M16" s="163" t="s">
        <v>1713</v>
      </c>
      <c r="N16" s="163" t="s">
        <v>1673</v>
      </c>
      <c r="O16" s="152"/>
      <c r="P16" s="150" t="s">
        <v>1736</v>
      </c>
      <c r="Q16" s="144">
        <v>3967.73</v>
      </c>
      <c r="R16" s="145">
        <v>0.67600000000000005</v>
      </c>
      <c r="S16" s="146">
        <v>1.0707</v>
      </c>
      <c r="T16" s="147">
        <v>0</v>
      </c>
      <c r="U16" s="148">
        <v>4157.3599999999997</v>
      </c>
      <c r="V16" s="149">
        <v>0.247</v>
      </c>
      <c r="W16" s="150">
        <v>1.4E-2</v>
      </c>
      <c r="X16" s="150" t="s">
        <v>1723</v>
      </c>
      <c r="Y16" s="150" t="s">
        <v>1731</v>
      </c>
      <c r="Z16" s="150" t="s">
        <v>1716</v>
      </c>
      <c r="AA16" s="150">
        <v>0</v>
      </c>
      <c r="AB16" s="164">
        <v>1</v>
      </c>
      <c r="AC16" s="152"/>
      <c r="AD16" s="152"/>
    </row>
    <row r="17" spans="1:30" s="178" customFormat="1" x14ac:dyDescent="0.35">
      <c r="A17" s="178" t="str">
        <f t="shared" si="0"/>
        <v>370813229010020</v>
      </c>
      <c r="D17" s="14"/>
      <c r="E17" s="159">
        <v>1003</v>
      </c>
      <c r="F17" s="160" t="s">
        <v>1734</v>
      </c>
      <c r="G17" s="161">
        <v>370813229010</v>
      </c>
      <c r="H17" s="159">
        <v>20</v>
      </c>
      <c r="I17" s="162" t="s">
        <v>1711</v>
      </c>
      <c r="J17" s="152"/>
      <c r="K17" s="163" t="s">
        <v>1735</v>
      </c>
      <c r="L17" s="163" t="s">
        <v>1696</v>
      </c>
      <c r="M17" s="163" t="s">
        <v>1713</v>
      </c>
      <c r="N17" s="163" t="s">
        <v>1673</v>
      </c>
      <c r="O17" s="152"/>
      <c r="P17" s="150" t="s">
        <v>1736</v>
      </c>
      <c r="Q17" s="144">
        <v>3967.73</v>
      </c>
      <c r="R17" s="145">
        <v>0.67600000000000005</v>
      </c>
      <c r="S17" s="146">
        <v>1.0707</v>
      </c>
      <c r="T17" s="147">
        <v>0</v>
      </c>
      <c r="U17" s="148">
        <v>4157.3599999999997</v>
      </c>
      <c r="V17" s="149">
        <v>0.247</v>
      </c>
      <c r="W17" s="150">
        <v>1.4E-2</v>
      </c>
      <c r="X17" s="150" t="s">
        <v>1723</v>
      </c>
      <c r="Y17" s="150" t="s">
        <v>1731</v>
      </c>
      <c r="Z17" s="150" t="s">
        <v>1716</v>
      </c>
      <c r="AA17" s="150">
        <v>0</v>
      </c>
      <c r="AB17" s="164">
        <v>1</v>
      </c>
      <c r="AC17" s="152"/>
      <c r="AD17" s="152"/>
    </row>
    <row r="18" spans="1:30" x14ac:dyDescent="0.35">
      <c r="A18" t="str">
        <f t="shared" si="0"/>
        <v>370661234001021</v>
      </c>
      <c r="B18" s="178"/>
      <c r="D18" s="14"/>
      <c r="E18" s="159">
        <v>1003</v>
      </c>
      <c r="F18" s="160" t="s">
        <v>1734</v>
      </c>
      <c r="G18" s="161">
        <v>370661234001</v>
      </c>
      <c r="H18" s="159">
        <v>21</v>
      </c>
      <c r="I18" s="162" t="s">
        <v>1732</v>
      </c>
      <c r="J18" s="152"/>
      <c r="K18" s="163" t="s">
        <v>1735</v>
      </c>
      <c r="L18" s="163" t="s">
        <v>1696</v>
      </c>
      <c r="M18" s="163" t="s">
        <v>1713</v>
      </c>
      <c r="N18" s="163" t="s">
        <v>1673</v>
      </c>
      <c r="O18" s="152"/>
      <c r="P18" s="150" t="s">
        <v>1736</v>
      </c>
      <c r="Q18" s="144" t="s">
        <v>1716</v>
      </c>
      <c r="R18" s="145" t="s">
        <v>1716</v>
      </c>
      <c r="S18" s="146" t="s">
        <v>1716</v>
      </c>
      <c r="T18" s="147" t="s">
        <v>1716</v>
      </c>
      <c r="U18" s="148">
        <v>623.70000000000005</v>
      </c>
      <c r="V18" s="149" t="s">
        <v>1716</v>
      </c>
      <c r="W18" s="150" t="s">
        <v>1716</v>
      </c>
      <c r="X18" s="150" t="s">
        <v>1723</v>
      </c>
      <c r="Y18" s="150" t="s">
        <v>1731</v>
      </c>
      <c r="Z18" s="150" t="s">
        <v>1716</v>
      </c>
      <c r="AA18" s="150">
        <v>0</v>
      </c>
      <c r="AB18" s="164">
        <v>1</v>
      </c>
      <c r="AC18" s="152"/>
      <c r="AD18" s="152"/>
    </row>
    <row r="19" spans="1:30" x14ac:dyDescent="0.35">
      <c r="A19" t="str">
        <f t="shared" si="0"/>
        <v>370813229010021</v>
      </c>
      <c r="B19" s="178"/>
      <c r="D19" s="14"/>
      <c r="E19" s="159">
        <v>1003</v>
      </c>
      <c r="F19" s="160" t="s">
        <v>1734</v>
      </c>
      <c r="G19" s="161">
        <v>370813229010</v>
      </c>
      <c r="H19" s="159">
        <v>21</v>
      </c>
      <c r="I19" s="162" t="s">
        <v>1732</v>
      </c>
      <c r="J19" s="152"/>
      <c r="K19" s="163" t="s">
        <v>1735</v>
      </c>
      <c r="L19" s="163" t="s">
        <v>1696</v>
      </c>
      <c r="M19" s="163" t="s">
        <v>1713</v>
      </c>
      <c r="N19" s="163" t="s">
        <v>1673</v>
      </c>
      <c r="O19" s="152"/>
      <c r="P19" s="150" t="s">
        <v>1736</v>
      </c>
      <c r="Q19" s="144" t="s">
        <v>1716</v>
      </c>
      <c r="R19" s="145" t="s">
        <v>1716</v>
      </c>
      <c r="S19" s="146" t="s">
        <v>1716</v>
      </c>
      <c r="T19" s="147" t="s">
        <v>1716</v>
      </c>
      <c r="U19" s="148">
        <v>623.70000000000005</v>
      </c>
      <c r="V19" s="149" t="s">
        <v>1716</v>
      </c>
      <c r="W19" s="150" t="s">
        <v>1716</v>
      </c>
      <c r="X19" s="150" t="s">
        <v>1723</v>
      </c>
      <c r="Y19" s="150" t="s">
        <v>1731</v>
      </c>
      <c r="Z19" s="150" t="s">
        <v>1716</v>
      </c>
      <c r="AA19" s="150">
        <v>0</v>
      </c>
      <c r="AB19" s="164">
        <v>1</v>
      </c>
      <c r="AC19" s="152"/>
      <c r="AD19" s="152"/>
    </row>
    <row r="20" spans="1:30" x14ac:dyDescent="0.35">
      <c r="A20" t="str">
        <f t="shared" si="0"/>
        <v>370661234001022</v>
      </c>
      <c r="B20" s="178"/>
      <c r="D20" s="14"/>
      <c r="E20" s="159">
        <v>1003</v>
      </c>
      <c r="F20" s="160" t="s">
        <v>1734</v>
      </c>
      <c r="G20" s="161">
        <v>370661234001</v>
      </c>
      <c r="H20" s="159">
        <v>22</v>
      </c>
      <c r="I20" s="162" t="s">
        <v>1718</v>
      </c>
      <c r="J20" s="152"/>
      <c r="K20" s="163" t="s">
        <v>1735</v>
      </c>
      <c r="L20" s="163" t="s">
        <v>1696</v>
      </c>
      <c r="M20" s="163" t="s">
        <v>1713</v>
      </c>
      <c r="N20" s="163" t="s">
        <v>1673</v>
      </c>
      <c r="O20" s="152"/>
      <c r="P20" s="150" t="s">
        <v>1736</v>
      </c>
      <c r="Q20" s="144" t="s">
        <v>1716</v>
      </c>
      <c r="R20" s="145" t="s">
        <v>1716</v>
      </c>
      <c r="S20" s="146" t="s">
        <v>1716</v>
      </c>
      <c r="T20" s="147" t="s">
        <v>1716</v>
      </c>
      <c r="U20" s="148">
        <v>832.95300000000009</v>
      </c>
      <c r="V20" s="149" t="s">
        <v>1716</v>
      </c>
      <c r="W20" s="150" t="s">
        <v>1716</v>
      </c>
      <c r="X20" s="150" t="s">
        <v>1723</v>
      </c>
      <c r="Y20" s="150" t="s">
        <v>1731</v>
      </c>
      <c r="Z20" s="150" t="s">
        <v>1716</v>
      </c>
      <c r="AA20" s="150">
        <v>0</v>
      </c>
      <c r="AB20" s="164">
        <v>1</v>
      </c>
      <c r="AC20" s="152"/>
      <c r="AD20" s="152"/>
    </row>
    <row r="21" spans="1:30" x14ac:dyDescent="0.35">
      <c r="A21" t="str">
        <f t="shared" si="0"/>
        <v>370813229012022</v>
      </c>
      <c r="B21" s="178"/>
      <c r="D21" s="14"/>
      <c r="E21" s="159">
        <v>1003</v>
      </c>
      <c r="F21" s="160" t="s">
        <v>1734</v>
      </c>
      <c r="G21" s="161">
        <v>370813229012</v>
      </c>
      <c r="H21" s="159">
        <v>22</v>
      </c>
      <c r="I21" s="162" t="s">
        <v>1718</v>
      </c>
      <c r="J21" s="152"/>
      <c r="K21" s="163" t="s">
        <v>1735</v>
      </c>
      <c r="L21" s="163" t="s">
        <v>1696</v>
      </c>
      <c r="M21" s="163" t="s">
        <v>1713</v>
      </c>
      <c r="N21" s="163" t="s">
        <v>1673</v>
      </c>
      <c r="O21" s="152"/>
      <c r="P21" s="150" t="s">
        <v>1736</v>
      </c>
      <c r="Q21" s="144" t="s">
        <v>1716</v>
      </c>
      <c r="R21" s="145" t="s">
        <v>1716</v>
      </c>
      <c r="S21" s="146" t="s">
        <v>1716</v>
      </c>
      <c r="T21" s="147" t="s">
        <v>1716</v>
      </c>
      <c r="U21" s="148">
        <v>832.95300000000009</v>
      </c>
      <c r="V21" s="149" t="s">
        <v>1716</v>
      </c>
      <c r="W21" s="150" t="s">
        <v>1716</v>
      </c>
      <c r="X21" s="150" t="s">
        <v>1723</v>
      </c>
      <c r="Y21" s="150" t="s">
        <v>1731</v>
      </c>
      <c r="Z21" s="150" t="s">
        <v>1716</v>
      </c>
      <c r="AA21" s="150">
        <v>0</v>
      </c>
      <c r="AB21" s="164">
        <v>1</v>
      </c>
      <c r="AC21" s="152"/>
      <c r="AD21" s="152"/>
    </row>
    <row r="22" spans="1:30" x14ac:dyDescent="0.35">
      <c r="A22" t="str">
        <f t="shared" si="0"/>
        <v>370661234001024</v>
      </c>
      <c r="B22" s="178"/>
      <c r="D22" s="14"/>
      <c r="E22" s="159">
        <v>1003</v>
      </c>
      <c r="F22" s="160" t="s">
        <v>1734</v>
      </c>
      <c r="G22" s="161">
        <v>370661234001</v>
      </c>
      <c r="H22" s="159">
        <v>24</v>
      </c>
      <c r="I22" s="162" t="s">
        <v>1719</v>
      </c>
      <c r="J22" s="152"/>
      <c r="K22" s="163" t="s">
        <v>1735</v>
      </c>
      <c r="L22" s="163" t="s">
        <v>1696</v>
      </c>
      <c r="M22" s="163" t="s">
        <v>1713</v>
      </c>
      <c r="N22" s="163" t="s">
        <v>1673</v>
      </c>
      <c r="O22" s="152"/>
      <c r="P22" s="150" t="s">
        <v>1736</v>
      </c>
      <c r="Q22" s="144">
        <v>597.41</v>
      </c>
      <c r="R22" s="145">
        <v>0.6</v>
      </c>
      <c r="S22" s="146">
        <v>1.0707</v>
      </c>
      <c r="T22" s="147" t="s">
        <v>1716</v>
      </c>
      <c r="U22" s="148">
        <v>901.81</v>
      </c>
      <c r="V22" s="149">
        <v>0.247</v>
      </c>
      <c r="W22" s="150">
        <v>1.4E-2</v>
      </c>
      <c r="X22" s="150" t="s">
        <v>1723</v>
      </c>
      <c r="Y22" s="150" t="s">
        <v>1731</v>
      </c>
      <c r="Z22" s="150" t="s">
        <v>1752</v>
      </c>
      <c r="AA22" s="150">
        <v>0.4481</v>
      </c>
      <c r="AB22" s="164">
        <v>1</v>
      </c>
      <c r="AC22" s="152"/>
      <c r="AD22" s="152" t="s">
        <v>2533</v>
      </c>
    </row>
    <row r="23" spans="1:30" x14ac:dyDescent="0.35">
      <c r="A23" t="str">
        <f t="shared" si="0"/>
        <v>370813229010024</v>
      </c>
      <c r="B23" s="178"/>
      <c r="D23" s="14"/>
      <c r="E23" s="159">
        <v>1003</v>
      </c>
      <c r="F23" s="160" t="s">
        <v>1734</v>
      </c>
      <c r="G23" s="161">
        <v>370813229010</v>
      </c>
      <c r="H23" s="159">
        <v>24</v>
      </c>
      <c r="I23" s="162" t="s">
        <v>1719</v>
      </c>
      <c r="J23" s="152"/>
      <c r="K23" s="163" t="s">
        <v>1735</v>
      </c>
      <c r="L23" s="163" t="s">
        <v>1696</v>
      </c>
      <c r="M23" s="163" t="s">
        <v>1713</v>
      </c>
      <c r="N23" s="163" t="s">
        <v>1673</v>
      </c>
      <c r="O23" s="152"/>
      <c r="P23" s="150" t="s">
        <v>1736</v>
      </c>
      <c r="Q23" s="144">
        <v>597.41</v>
      </c>
      <c r="R23" s="145">
        <v>0.6</v>
      </c>
      <c r="S23" s="146">
        <v>1.0707</v>
      </c>
      <c r="T23" s="147" t="s">
        <v>1716</v>
      </c>
      <c r="U23" s="148">
        <v>901.81</v>
      </c>
      <c r="V23" s="149">
        <v>0.247</v>
      </c>
      <c r="W23" s="150">
        <v>1.4E-2</v>
      </c>
      <c r="X23" s="150" t="s">
        <v>1723</v>
      </c>
      <c r="Y23" s="150" t="s">
        <v>1731</v>
      </c>
      <c r="Z23" s="150" t="s">
        <v>1752</v>
      </c>
      <c r="AA23" s="150">
        <v>0.4481</v>
      </c>
      <c r="AB23" s="164">
        <v>1</v>
      </c>
      <c r="AC23" s="152"/>
      <c r="AD23" s="152" t="s">
        <v>2533</v>
      </c>
    </row>
    <row r="24" spans="1:30" x14ac:dyDescent="0.35">
      <c r="A24" t="str">
        <f t="shared" si="0"/>
        <v>370813229010025</v>
      </c>
      <c r="B24" s="178"/>
      <c r="D24" s="14"/>
      <c r="E24" s="159">
        <v>1003</v>
      </c>
      <c r="F24" s="160" t="s">
        <v>1734</v>
      </c>
      <c r="G24" s="161">
        <v>370813229010</v>
      </c>
      <c r="H24" s="159">
        <v>25</v>
      </c>
      <c r="I24" s="162" t="s">
        <v>1737</v>
      </c>
      <c r="J24" s="152"/>
      <c r="K24" s="163" t="s">
        <v>1735</v>
      </c>
      <c r="L24" s="163" t="s">
        <v>1696</v>
      </c>
      <c r="M24" s="163" t="s">
        <v>1713</v>
      </c>
      <c r="N24" s="163" t="s">
        <v>1673</v>
      </c>
      <c r="O24" s="152"/>
      <c r="P24" s="150" t="s">
        <v>1736</v>
      </c>
      <c r="Q24" s="144">
        <v>597.41</v>
      </c>
      <c r="R24" s="145" t="s">
        <v>1716</v>
      </c>
      <c r="S24" s="146" t="s">
        <v>1716</v>
      </c>
      <c r="T24" s="147" t="s">
        <v>1716</v>
      </c>
      <c r="U24" s="148" t="s">
        <v>1716</v>
      </c>
      <c r="V24" s="149" t="s">
        <v>1716</v>
      </c>
      <c r="W24" s="150" t="s">
        <v>1716</v>
      </c>
      <c r="X24" s="150" t="s">
        <v>1723</v>
      </c>
      <c r="Y24" s="150" t="s">
        <v>1731</v>
      </c>
      <c r="Z24" s="150" t="s">
        <v>1716</v>
      </c>
      <c r="AA24" s="150">
        <v>0</v>
      </c>
      <c r="AB24" s="164">
        <v>1</v>
      </c>
      <c r="AC24" s="152"/>
      <c r="AD24" s="152"/>
    </row>
    <row r="25" spans="1:30" x14ac:dyDescent="0.35">
      <c r="A25" t="str">
        <f t="shared" si="0"/>
        <v>370661234001027</v>
      </c>
      <c r="B25" s="178"/>
      <c r="D25" s="14"/>
      <c r="E25" s="159">
        <v>1003</v>
      </c>
      <c r="F25" s="160" t="s">
        <v>1734</v>
      </c>
      <c r="G25" s="161">
        <v>370661234001</v>
      </c>
      <c r="H25" s="159">
        <v>27</v>
      </c>
      <c r="I25" s="162" t="s">
        <v>1733</v>
      </c>
      <c r="J25" s="152"/>
      <c r="K25" s="163" t="s">
        <v>1735</v>
      </c>
      <c r="L25" s="163" t="s">
        <v>1696</v>
      </c>
      <c r="M25" s="163" t="s">
        <v>1713</v>
      </c>
      <c r="N25" s="163" t="s">
        <v>1673</v>
      </c>
      <c r="O25" s="152"/>
      <c r="P25" s="150" t="s">
        <v>1736</v>
      </c>
      <c r="Q25" s="144">
        <v>359.63</v>
      </c>
      <c r="R25" s="145">
        <v>0.6</v>
      </c>
      <c r="S25" s="146">
        <v>1.0707</v>
      </c>
      <c r="T25" s="147" t="s">
        <v>1716</v>
      </c>
      <c r="U25" s="148">
        <v>495.52</v>
      </c>
      <c r="V25" s="149">
        <v>0.247</v>
      </c>
      <c r="W25" s="150">
        <v>1.4E-2</v>
      </c>
      <c r="X25" s="150" t="s">
        <v>1723</v>
      </c>
      <c r="Y25" s="150" t="s">
        <v>1731</v>
      </c>
      <c r="Z25" s="150" t="s">
        <v>1752</v>
      </c>
      <c r="AA25" s="150">
        <v>0.32179999999999997</v>
      </c>
      <c r="AB25" s="164">
        <v>1</v>
      </c>
      <c r="AC25" s="152"/>
      <c r="AD25" s="152" t="s">
        <v>2533</v>
      </c>
    </row>
    <row r="26" spans="1:30" x14ac:dyDescent="0.35">
      <c r="A26" t="str">
        <f t="shared" si="0"/>
        <v>370813229010027</v>
      </c>
      <c r="B26" s="178"/>
      <c r="D26" s="14"/>
      <c r="E26" s="159">
        <v>1003</v>
      </c>
      <c r="F26" s="160" t="s">
        <v>1734</v>
      </c>
      <c r="G26" s="161">
        <v>370813229010</v>
      </c>
      <c r="H26" s="159">
        <v>27</v>
      </c>
      <c r="I26" s="162" t="s">
        <v>1733</v>
      </c>
      <c r="J26" s="152"/>
      <c r="K26" s="163" t="s">
        <v>1735</v>
      </c>
      <c r="L26" s="163" t="s">
        <v>1696</v>
      </c>
      <c r="M26" s="163" t="s">
        <v>1713</v>
      </c>
      <c r="N26" s="163" t="s">
        <v>1673</v>
      </c>
      <c r="O26" s="152"/>
      <c r="P26" s="150" t="s">
        <v>1736</v>
      </c>
      <c r="Q26" s="144">
        <v>359.63</v>
      </c>
      <c r="R26" s="145">
        <v>0.6</v>
      </c>
      <c r="S26" s="146">
        <v>1.0707</v>
      </c>
      <c r="T26" s="147" t="s">
        <v>1716</v>
      </c>
      <c r="U26" s="148">
        <v>495.52</v>
      </c>
      <c r="V26" s="149">
        <v>0.247</v>
      </c>
      <c r="W26" s="150">
        <v>1.4E-2</v>
      </c>
      <c r="X26" s="150" t="s">
        <v>1723</v>
      </c>
      <c r="Y26" s="150" t="s">
        <v>1731</v>
      </c>
      <c r="Z26" s="150" t="s">
        <v>1752</v>
      </c>
      <c r="AA26" s="150">
        <v>0.32179999999999997</v>
      </c>
      <c r="AB26" s="164">
        <v>1</v>
      </c>
      <c r="AC26" s="152"/>
      <c r="AD26" s="152" t="s">
        <v>2533</v>
      </c>
    </row>
    <row r="27" spans="1:30" x14ac:dyDescent="0.35">
      <c r="A27" t="str">
        <f t="shared" si="0"/>
        <v>370661234001028</v>
      </c>
      <c r="B27" s="178"/>
      <c r="D27" s="14"/>
      <c r="E27" s="159">
        <v>1003</v>
      </c>
      <c r="F27" s="160" t="s">
        <v>1734</v>
      </c>
      <c r="G27" s="161">
        <v>370661234001</v>
      </c>
      <c r="H27" s="159">
        <v>28</v>
      </c>
      <c r="I27" s="162" t="s">
        <v>1733</v>
      </c>
      <c r="J27" s="152"/>
      <c r="K27" s="163" t="s">
        <v>1735</v>
      </c>
      <c r="L27" s="163" t="s">
        <v>1696</v>
      </c>
      <c r="M27" s="163" t="s">
        <v>1713</v>
      </c>
      <c r="N27" s="163" t="s">
        <v>1673</v>
      </c>
      <c r="O27" s="152"/>
      <c r="P27" s="150" t="s">
        <v>1736</v>
      </c>
      <c r="Q27" s="144">
        <v>359.63</v>
      </c>
      <c r="R27" s="145">
        <v>0.6</v>
      </c>
      <c r="S27" s="146">
        <v>1.0707</v>
      </c>
      <c r="T27" s="147" t="s">
        <v>1716</v>
      </c>
      <c r="U27" s="148">
        <v>495.52</v>
      </c>
      <c r="V27" s="149">
        <v>0.247</v>
      </c>
      <c r="W27" s="150">
        <v>1.4E-2</v>
      </c>
      <c r="X27" s="150" t="s">
        <v>1723</v>
      </c>
      <c r="Y27" s="150" t="s">
        <v>1731</v>
      </c>
      <c r="Z27" s="150" t="s">
        <v>1752</v>
      </c>
      <c r="AA27" s="150">
        <v>0.32179999999999997</v>
      </c>
      <c r="AB27" s="164">
        <v>1</v>
      </c>
      <c r="AC27" s="152"/>
      <c r="AD27" s="152" t="s">
        <v>2533</v>
      </c>
    </row>
    <row r="28" spans="1:30" x14ac:dyDescent="0.35">
      <c r="A28" t="str">
        <f t="shared" si="0"/>
        <v>370813229010028</v>
      </c>
      <c r="B28" s="178"/>
      <c r="D28" s="14"/>
      <c r="E28" s="159">
        <v>1003</v>
      </c>
      <c r="F28" s="160" t="s">
        <v>1734</v>
      </c>
      <c r="G28" s="161">
        <v>370813229010</v>
      </c>
      <c r="H28" s="159">
        <v>28</v>
      </c>
      <c r="I28" s="162" t="s">
        <v>1733</v>
      </c>
      <c r="J28" s="152"/>
      <c r="K28" s="163" t="s">
        <v>1735</v>
      </c>
      <c r="L28" s="163" t="s">
        <v>1696</v>
      </c>
      <c r="M28" s="163" t="s">
        <v>1713</v>
      </c>
      <c r="N28" s="163" t="s">
        <v>1673</v>
      </c>
      <c r="O28" s="152"/>
      <c r="P28" s="150" t="s">
        <v>1736</v>
      </c>
      <c r="Q28" s="144">
        <v>359.63</v>
      </c>
      <c r="R28" s="145">
        <v>0.6</v>
      </c>
      <c r="S28" s="146">
        <v>1.0707</v>
      </c>
      <c r="T28" s="147" t="s">
        <v>1716</v>
      </c>
      <c r="U28" s="148">
        <v>495.52</v>
      </c>
      <c r="V28" s="149">
        <v>0.247</v>
      </c>
      <c r="W28" s="150">
        <v>1.4E-2</v>
      </c>
      <c r="X28" s="150" t="s">
        <v>1723</v>
      </c>
      <c r="Y28" s="150" t="s">
        <v>1731</v>
      </c>
      <c r="Z28" s="150" t="s">
        <v>1752</v>
      </c>
      <c r="AA28" s="150">
        <v>0.32179999999999997</v>
      </c>
      <c r="AB28" s="164">
        <v>1</v>
      </c>
      <c r="AC28" s="152"/>
      <c r="AD28" s="152" t="s">
        <v>2533</v>
      </c>
    </row>
    <row r="29" spans="1:30" x14ac:dyDescent="0.35">
      <c r="A29" t="str">
        <f t="shared" si="0"/>
        <v>364431843001020</v>
      </c>
      <c r="B29" s="178"/>
      <c r="D29" s="14"/>
      <c r="E29" s="159">
        <v>1006</v>
      </c>
      <c r="F29" s="160" t="s">
        <v>1738</v>
      </c>
      <c r="G29" s="161">
        <v>364431843001</v>
      </c>
      <c r="H29" s="159">
        <v>20</v>
      </c>
      <c r="I29" s="162" t="s">
        <v>1711</v>
      </c>
      <c r="J29" s="152"/>
      <c r="K29" s="163" t="s">
        <v>1739</v>
      </c>
      <c r="L29" s="163" t="s">
        <v>1696</v>
      </c>
      <c r="M29" s="163" t="s">
        <v>1726</v>
      </c>
      <c r="N29" s="163" t="s">
        <v>1673</v>
      </c>
      <c r="O29" s="152"/>
      <c r="P29" s="150" t="s">
        <v>1740</v>
      </c>
      <c r="Q29" s="144">
        <v>3967.73</v>
      </c>
      <c r="R29" s="145">
        <v>0.67600000000000005</v>
      </c>
      <c r="S29" s="146">
        <v>1.0707</v>
      </c>
      <c r="T29" s="147">
        <v>0</v>
      </c>
      <c r="U29" s="148">
        <v>4157.3599999999997</v>
      </c>
      <c r="V29" s="149">
        <v>0.22900000000000001</v>
      </c>
      <c r="W29" s="150">
        <v>1.7000000000000001E-2</v>
      </c>
      <c r="X29" s="150" t="s">
        <v>1723</v>
      </c>
      <c r="Y29" s="150">
        <v>0</v>
      </c>
      <c r="Z29" s="150" t="s">
        <v>1716</v>
      </c>
      <c r="AA29" s="150">
        <v>0</v>
      </c>
      <c r="AB29" s="164">
        <v>1</v>
      </c>
      <c r="AC29" s="152"/>
      <c r="AD29" s="152"/>
    </row>
    <row r="30" spans="1:30" x14ac:dyDescent="0.35">
      <c r="A30" t="str">
        <f t="shared" si="0"/>
        <v>364431843001024</v>
      </c>
      <c r="B30" s="178"/>
      <c r="D30" s="14"/>
      <c r="E30" s="159">
        <v>1006</v>
      </c>
      <c r="F30" s="160" t="s">
        <v>1738</v>
      </c>
      <c r="G30" s="161">
        <v>364431843001</v>
      </c>
      <c r="H30" s="159">
        <v>24</v>
      </c>
      <c r="I30" s="162" t="s">
        <v>1719</v>
      </c>
      <c r="J30" s="152"/>
      <c r="K30" s="163" t="s">
        <v>1739</v>
      </c>
      <c r="L30" s="163" t="s">
        <v>1696</v>
      </c>
      <c r="M30" s="163" t="s">
        <v>1726</v>
      </c>
      <c r="N30" s="163" t="s">
        <v>1673</v>
      </c>
      <c r="O30" s="152"/>
      <c r="P30" s="150" t="s">
        <v>1740</v>
      </c>
      <c r="Q30" s="144">
        <v>1103.24</v>
      </c>
      <c r="R30" s="145">
        <v>0.6</v>
      </c>
      <c r="S30" s="146">
        <v>1</v>
      </c>
      <c r="T30" s="147" t="s">
        <v>1716</v>
      </c>
      <c r="U30" s="148">
        <v>1103.24</v>
      </c>
      <c r="V30" s="149">
        <v>0.22900000000000001</v>
      </c>
      <c r="W30" s="150">
        <v>1.7000000000000001E-2</v>
      </c>
      <c r="X30" s="150" t="s">
        <v>1723</v>
      </c>
      <c r="Y30" s="150">
        <v>0</v>
      </c>
      <c r="Z30" s="150" t="s">
        <v>1717</v>
      </c>
      <c r="AA30" s="150">
        <v>0</v>
      </c>
      <c r="AB30" s="164">
        <v>1</v>
      </c>
      <c r="AC30" s="152"/>
      <c r="AD30" s="152"/>
    </row>
    <row r="31" spans="1:30" x14ac:dyDescent="0.35">
      <c r="A31" t="str">
        <f t="shared" si="0"/>
        <v>362170840001020</v>
      </c>
      <c r="B31" s="178"/>
      <c r="D31" s="14"/>
      <c r="E31" s="159">
        <v>1007</v>
      </c>
      <c r="F31" s="160" t="s">
        <v>1741</v>
      </c>
      <c r="G31" s="161">
        <v>362170840001</v>
      </c>
      <c r="H31" s="159">
        <v>20</v>
      </c>
      <c r="I31" s="162" t="s">
        <v>1711</v>
      </c>
      <c r="J31" s="152"/>
      <c r="K31" s="163" t="s">
        <v>1742</v>
      </c>
      <c r="L31" s="163" t="s">
        <v>1696</v>
      </c>
      <c r="M31" s="163" t="s">
        <v>1713</v>
      </c>
      <c r="N31" s="163" t="s">
        <v>1673</v>
      </c>
      <c r="O31" s="152"/>
      <c r="P31" s="150" t="s">
        <v>1743</v>
      </c>
      <c r="Q31" s="144">
        <v>3967.73</v>
      </c>
      <c r="R31" s="145">
        <v>0.67600000000000005</v>
      </c>
      <c r="S31" s="146">
        <v>1.0707</v>
      </c>
      <c r="T31" s="147">
        <v>0</v>
      </c>
      <c r="U31" s="148">
        <v>4157.3599999999997</v>
      </c>
      <c r="V31" s="149">
        <v>0.19500000000000001</v>
      </c>
      <c r="W31" s="150">
        <v>6.0000000000000001E-3</v>
      </c>
      <c r="X31" s="150" t="s">
        <v>1744</v>
      </c>
      <c r="Y31" s="150" t="s">
        <v>1715</v>
      </c>
      <c r="Z31" s="150" t="s">
        <v>1716</v>
      </c>
      <c r="AA31" s="150">
        <v>0</v>
      </c>
      <c r="AB31" s="164">
        <v>1</v>
      </c>
      <c r="AC31" s="152"/>
      <c r="AD31" s="152"/>
    </row>
    <row r="32" spans="1:30" x14ac:dyDescent="0.35">
      <c r="A32" t="str">
        <f t="shared" si="0"/>
        <v>362170840001022</v>
      </c>
      <c r="B32" s="178"/>
      <c r="D32" s="14"/>
      <c r="E32" s="159">
        <v>1007</v>
      </c>
      <c r="F32" s="160" t="s">
        <v>1741</v>
      </c>
      <c r="G32" s="161">
        <v>362170840001</v>
      </c>
      <c r="H32" s="159">
        <v>22</v>
      </c>
      <c r="I32" s="162" t="s">
        <v>1718</v>
      </c>
      <c r="J32" s="152"/>
      <c r="K32" s="163" t="s">
        <v>1742</v>
      </c>
      <c r="L32" s="163" t="s">
        <v>1696</v>
      </c>
      <c r="M32" s="163" t="s">
        <v>1713</v>
      </c>
      <c r="N32" s="163" t="s">
        <v>1673</v>
      </c>
      <c r="O32" s="152"/>
      <c r="P32" s="150" t="s">
        <v>1743</v>
      </c>
      <c r="Q32" s="144" t="s">
        <v>1716</v>
      </c>
      <c r="R32" s="145" t="s">
        <v>1716</v>
      </c>
      <c r="S32" s="146" t="s">
        <v>1716</v>
      </c>
      <c r="T32" s="147" t="s">
        <v>1716</v>
      </c>
      <c r="U32" s="148">
        <v>678.46900000000005</v>
      </c>
      <c r="V32" s="149" t="s">
        <v>1716</v>
      </c>
      <c r="W32" s="150" t="s">
        <v>1716</v>
      </c>
      <c r="X32" s="150" t="s">
        <v>1744</v>
      </c>
      <c r="Y32" s="150" t="s">
        <v>1715</v>
      </c>
      <c r="Z32" s="150" t="s">
        <v>1716</v>
      </c>
      <c r="AA32" s="150">
        <v>0</v>
      </c>
      <c r="AB32" s="164">
        <v>1</v>
      </c>
      <c r="AC32" s="152"/>
      <c r="AD32" s="152"/>
    </row>
    <row r="33" spans="1:30" x14ac:dyDescent="0.35">
      <c r="A33" t="str">
        <f t="shared" si="0"/>
        <v>362170840001024</v>
      </c>
      <c r="B33" s="178"/>
      <c r="D33" s="14"/>
      <c r="E33" s="159">
        <v>1007</v>
      </c>
      <c r="F33" s="160" t="s">
        <v>1741</v>
      </c>
      <c r="G33" s="161">
        <v>362170840001</v>
      </c>
      <c r="H33" s="159">
        <v>24</v>
      </c>
      <c r="I33" s="162" t="s">
        <v>1719</v>
      </c>
      <c r="J33" s="152"/>
      <c r="K33" s="163" t="s">
        <v>1742</v>
      </c>
      <c r="L33" s="163" t="s">
        <v>1696</v>
      </c>
      <c r="M33" s="163" t="s">
        <v>1713</v>
      </c>
      <c r="N33" s="163" t="s">
        <v>1673</v>
      </c>
      <c r="O33" s="152"/>
      <c r="P33" s="150" t="s">
        <v>1743</v>
      </c>
      <c r="Q33" s="144">
        <v>597.41</v>
      </c>
      <c r="R33" s="145">
        <v>0.6</v>
      </c>
      <c r="S33" s="146">
        <v>1.0707</v>
      </c>
      <c r="T33" s="147" t="s">
        <v>1716</v>
      </c>
      <c r="U33" s="148">
        <v>622.75</v>
      </c>
      <c r="V33" s="149">
        <v>0.19500000000000001</v>
      </c>
      <c r="W33" s="150">
        <v>6.0000000000000001E-3</v>
      </c>
      <c r="X33" s="150" t="s">
        <v>1744</v>
      </c>
      <c r="Y33" s="150" t="s">
        <v>1715</v>
      </c>
      <c r="Z33" s="150" t="s">
        <v>1717</v>
      </c>
      <c r="AA33" s="150">
        <v>0</v>
      </c>
      <c r="AB33" s="164">
        <v>1</v>
      </c>
      <c r="AC33" s="152"/>
      <c r="AD33" s="152"/>
    </row>
    <row r="34" spans="1:30" x14ac:dyDescent="0.35">
      <c r="A34" t="str">
        <f t="shared" si="0"/>
        <v>362170840001029</v>
      </c>
      <c r="B34" s="178"/>
      <c r="D34" s="14"/>
      <c r="E34" s="159">
        <v>1007</v>
      </c>
      <c r="F34" s="160" t="s">
        <v>1741</v>
      </c>
      <c r="G34" s="161">
        <v>362170840001</v>
      </c>
      <c r="H34" s="159">
        <v>29</v>
      </c>
      <c r="I34" s="162" t="s">
        <v>1745</v>
      </c>
      <c r="J34" s="152"/>
      <c r="K34" s="163" t="s">
        <v>1742</v>
      </c>
      <c r="L34" s="163" t="s">
        <v>1696</v>
      </c>
      <c r="M34" s="163" t="s">
        <v>1713</v>
      </c>
      <c r="N34" s="163" t="s">
        <v>1673</v>
      </c>
      <c r="O34" s="152"/>
      <c r="P34" s="150" t="s">
        <v>1743</v>
      </c>
      <c r="Q34" s="144">
        <v>1442.57</v>
      </c>
      <c r="R34" s="145">
        <v>0.6</v>
      </c>
      <c r="S34" s="146">
        <v>1.0707</v>
      </c>
      <c r="T34" s="147" t="s">
        <v>1716</v>
      </c>
      <c r="U34" s="148">
        <v>1503.76</v>
      </c>
      <c r="V34" s="149">
        <v>0.19500000000000001</v>
      </c>
      <c r="W34" s="150">
        <v>6.0000000000000001E-3</v>
      </c>
      <c r="X34" s="150" t="s">
        <v>1744</v>
      </c>
      <c r="Y34" s="150" t="s">
        <v>1715</v>
      </c>
      <c r="Z34" s="150" t="s">
        <v>1717</v>
      </c>
      <c r="AA34" s="150">
        <v>0</v>
      </c>
      <c r="AB34" s="164">
        <v>1</v>
      </c>
      <c r="AC34" s="152"/>
      <c r="AD34" s="152"/>
    </row>
    <row r="35" spans="1:30" x14ac:dyDescent="0.35">
      <c r="A35" t="str">
        <f t="shared" si="0"/>
        <v>362340313001020</v>
      </c>
      <c r="B35" s="178"/>
      <c r="D35" s="14"/>
      <c r="E35" s="159">
        <v>1011</v>
      </c>
      <c r="F35" s="160" t="s">
        <v>1746</v>
      </c>
      <c r="G35" s="161">
        <v>362340313001</v>
      </c>
      <c r="H35" s="159">
        <v>20</v>
      </c>
      <c r="I35" s="162" t="s">
        <v>1711</v>
      </c>
      <c r="J35" s="152"/>
      <c r="K35" s="163" t="s">
        <v>1747</v>
      </c>
      <c r="L35" s="163" t="s">
        <v>1696</v>
      </c>
      <c r="M35" s="163" t="s">
        <v>1713</v>
      </c>
      <c r="N35" s="163" t="s">
        <v>1673</v>
      </c>
      <c r="O35" s="152"/>
      <c r="P35" s="150" t="s">
        <v>1748</v>
      </c>
      <c r="Q35" s="144">
        <v>3967.73</v>
      </c>
      <c r="R35" s="145">
        <v>0.67600000000000005</v>
      </c>
      <c r="S35" s="146">
        <v>1.0707</v>
      </c>
      <c r="T35" s="147">
        <v>0</v>
      </c>
      <c r="U35" s="148">
        <v>4157.3599999999997</v>
      </c>
      <c r="V35" s="149">
        <v>0.254</v>
      </c>
      <c r="W35" s="150">
        <v>3.5000000000000003E-2</v>
      </c>
      <c r="X35" s="150" t="s">
        <v>1744</v>
      </c>
      <c r="Y35" s="150" t="s">
        <v>1715</v>
      </c>
      <c r="Z35" s="150" t="s">
        <v>1716</v>
      </c>
      <c r="AA35" s="150">
        <v>0</v>
      </c>
      <c r="AB35" s="164">
        <v>1</v>
      </c>
      <c r="AC35" s="152"/>
      <c r="AD35" s="152"/>
    </row>
    <row r="36" spans="1:30" x14ac:dyDescent="0.35">
      <c r="A36" t="str">
        <f t="shared" si="0"/>
        <v>362340313008020</v>
      </c>
      <c r="B36" s="178"/>
      <c r="D36" s="14"/>
      <c r="E36" s="159">
        <v>1011</v>
      </c>
      <c r="F36" s="160" t="s">
        <v>1746</v>
      </c>
      <c r="G36" s="161">
        <v>362340313008</v>
      </c>
      <c r="H36" s="159">
        <v>20</v>
      </c>
      <c r="I36" s="162" t="s">
        <v>1711</v>
      </c>
      <c r="J36" s="152"/>
      <c r="K36" s="163" t="s">
        <v>1747</v>
      </c>
      <c r="L36" s="163" t="s">
        <v>1696</v>
      </c>
      <c r="M36" s="163" t="s">
        <v>1713</v>
      </c>
      <c r="N36" s="163" t="s">
        <v>1673</v>
      </c>
      <c r="O36" s="152"/>
      <c r="P36" s="150" t="s">
        <v>1748</v>
      </c>
      <c r="Q36" s="144">
        <v>3967.73</v>
      </c>
      <c r="R36" s="145">
        <v>0.67600000000000005</v>
      </c>
      <c r="S36" s="146">
        <v>1.0707</v>
      </c>
      <c r="T36" s="147">
        <v>0</v>
      </c>
      <c r="U36" s="148">
        <v>4157.3599999999997</v>
      </c>
      <c r="V36" s="149">
        <v>0.254</v>
      </c>
      <c r="W36" s="150">
        <v>3.5000000000000003E-2</v>
      </c>
      <c r="X36" s="150" t="s">
        <v>1744</v>
      </c>
      <c r="Y36" s="150" t="s">
        <v>1715</v>
      </c>
      <c r="Z36" s="150" t="s">
        <v>1716</v>
      </c>
      <c r="AA36" s="150">
        <v>0</v>
      </c>
      <c r="AB36" s="164">
        <v>1</v>
      </c>
      <c r="AC36" s="152"/>
      <c r="AD36" s="152"/>
    </row>
    <row r="37" spans="1:30" x14ac:dyDescent="0.35">
      <c r="A37" t="str">
        <f t="shared" si="0"/>
        <v>362340313001021</v>
      </c>
      <c r="B37" s="178"/>
      <c r="D37" s="14"/>
      <c r="E37" s="159">
        <v>1011</v>
      </c>
      <c r="F37" s="160" t="s">
        <v>1746</v>
      </c>
      <c r="G37" s="161">
        <v>362340313001</v>
      </c>
      <c r="H37" s="159">
        <v>21</v>
      </c>
      <c r="I37" s="162" t="s">
        <v>1732</v>
      </c>
      <c r="J37" s="152"/>
      <c r="K37" s="163" t="s">
        <v>1747</v>
      </c>
      <c r="L37" s="163" t="s">
        <v>1696</v>
      </c>
      <c r="M37" s="163" t="s">
        <v>1713</v>
      </c>
      <c r="N37" s="163" t="s">
        <v>1673</v>
      </c>
      <c r="O37" s="152"/>
      <c r="P37" s="150" t="s">
        <v>1748</v>
      </c>
      <c r="Q37" s="144" t="s">
        <v>1716</v>
      </c>
      <c r="R37" s="145" t="s">
        <v>1716</v>
      </c>
      <c r="S37" s="146" t="s">
        <v>1716</v>
      </c>
      <c r="T37" s="147" t="s">
        <v>1716</v>
      </c>
      <c r="U37" s="148">
        <v>623.70000000000005</v>
      </c>
      <c r="V37" s="149" t="s">
        <v>1716</v>
      </c>
      <c r="W37" s="150" t="s">
        <v>1716</v>
      </c>
      <c r="X37" s="150" t="s">
        <v>1744</v>
      </c>
      <c r="Y37" s="150" t="s">
        <v>1715</v>
      </c>
      <c r="Z37" s="150" t="s">
        <v>1716</v>
      </c>
      <c r="AA37" s="150">
        <v>0</v>
      </c>
      <c r="AB37" s="164">
        <v>1</v>
      </c>
      <c r="AC37" s="152"/>
      <c r="AD37" s="152"/>
    </row>
    <row r="38" spans="1:30" x14ac:dyDescent="0.35">
      <c r="A38" t="str">
        <f t="shared" si="0"/>
        <v>362340313006021</v>
      </c>
      <c r="B38" s="178"/>
      <c r="D38" s="14"/>
      <c r="E38" s="159">
        <v>1011</v>
      </c>
      <c r="F38" s="160" t="s">
        <v>1746</v>
      </c>
      <c r="G38" s="161">
        <v>362340313006</v>
      </c>
      <c r="H38" s="159">
        <v>21</v>
      </c>
      <c r="I38" s="162" t="s">
        <v>1732</v>
      </c>
      <c r="J38" s="152"/>
      <c r="K38" s="163" t="s">
        <v>1747</v>
      </c>
      <c r="L38" s="163" t="s">
        <v>1696</v>
      </c>
      <c r="M38" s="163" t="s">
        <v>1713</v>
      </c>
      <c r="N38" s="163" t="s">
        <v>1673</v>
      </c>
      <c r="O38" s="152"/>
      <c r="P38" s="150" t="s">
        <v>1748</v>
      </c>
      <c r="Q38" s="144" t="s">
        <v>1716</v>
      </c>
      <c r="R38" s="145" t="s">
        <v>1716</v>
      </c>
      <c r="S38" s="146" t="s">
        <v>1716</v>
      </c>
      <c r="T38" s="147" t="s">
        <v>1716</v>
      </c>
      <c r="U38" s="148">
        <v>623.70000000000005</v>
      </c>
      <c r="V38" s="149" t="s">
        <v>1716</v>
      </c>
      <c r="W38" s="150" t="s">
        <v>1716</v>
      </c>
      <c r="X38" s="150" t="s">
        <v>1744</v>
      </c>
      <c r="Y38" s="150" t="s">
        <v>1715</v>
      </c>
      <c r="Z38" s="150" t="s">
        <v>1716</v>
      </c>
      <c r="AA38" s="150">
        <v>0</v>
      </c>
      <c r="AB38" s="164">
        <v>1</v>
      </c>
      <c r="AC38" s="152"/>
      <c r="AD38" s="152"/>
    </row>
    <row r="39" spans="1:30" x14ac:dyDescent="0.35">
      <c r="A39" t="str">
        <f t="shared" si="0"/>
        <v>362340313007022</v>
      </c>
      <c r="B39" s="178"/>
      <c r="D39" s="14"/>
      <c r="E39" s="159">
        <v>1011</v>
      </c>
      <c r="F39" s="160" t="s">
        <v>1746</v>
      </c>
      <c r="G39" s="161">
        <v>362340313007</v>
      </c>
      <c r="H39" s="159">
        <v>22</v>
      </c>
      <c r="I39" s="162" t="s">
        <v>1718</v>
      </c>
      <c r="J39" s="152"/>
      <c r="K39" s="163" t="s">
        <v>1747</v>
      </c>
      <c r="L39" s="163" t="s">
        <v>1696</v>
      </c>
      <c r="M39" s="163" t="s">
        <v>1713</v>
      </c>
      <c r="N39" s="163" t="s">
        <v>1673</v>
      </c>
      <c r="O39" s="152"/>
      <c r="P39" s="150" t="s">
        <v>1748</v>
      </c>
      <c r="Q39" s="144" t="s">
        <v>1716</v>
      </c>
      <c r="R39" s="145" t="s">
        <v>1716</v>
      </c>
      <c r="S39" s="146" t="s">
        <v>1716</v>
      </c>
      <c r="T39" s="147" t="s">
        <v>1716</v>
      </c>
      <c r="U39" s="144">
        <v>593.25200000000007</v>
      </c>
      <c r="V39" s="149" t="s">
        <v>1716</v>
      </c>
      <c r="W39" s="150" t="s">
        <v>1716</v>
      </c>
      <c r="X39" s="150" t="s">
        <v>1744</v>
      </c>
      <c r="Y39" s="150" t="s">
        <v>1715</v>
      </c>
      <c r="Z39" s="150" t="s">
        <v>1716</v>
      </c>
      <c r="AA39" s="150">
        <v>0</v>
      </c>
      <c r="AB39" s="164">
        <v>1</v>
      </c>
      <c r="AC39" s="152"/>
      <c r="AD39" s="152"/>
    </row>
    <row r="40" spans="1:30" x14ac:dyDescent="0.35">
      <c r="A40" t="str">
        <f t="shared" si="0"/>
        <v>362340313001024</v>
      </c>
      <c r="B40" s="178"/>
      <c r="D40" s="14"/>
      <c r="E40" s="159">
        <v>1011</v>
      </c>
      <c r="F40" s="160" t="s">
        <v>1746</v>
      </c>
      <c r="G40" s="161">
        <v>362340313001</v>
      </c>
      <c r="H40" s="159">
        <v>24</v>
      </c>
      <c r="I40" s="162" t="s">
        <v>1719</v>
      </c>
      <c r="J40" s="152"/>
      <c r="K40" s="163" t="s">
        <v>1747</v>
      </c>
      <c r="L40" s="163" t="s">
        <v>1696</v>
      </c>
      <c r="M40" s="163" t="s">
        <v>1713</v>
      </c>
      <c r="N40" s="163" t="s">
        <v>1673</v>
      </c>
      <c r="O40" s="152"/>
      <c r="P40" s="150" t="s">
        <v>1748</v>
      </c>
      <c r="Q40" s="144">
        <v>597.41</v>
      </c>
      <c r="R40" s="145">
        <v>0.6</v>
      </c>
      <c r="S40" s="146">
        <v>1.0707</v>
      </c>
      <c r="T40" s="147" t="s">
        <v>1716</v>
      </c>
      <c r="U40" s="148">
        <v>622.75</v>
      </c>
      <c r="V40" s="149">
        <v>0.254</v>
      </c>
      <c r="W40" s="150">
        <v>3.5000000000000003E-2</v>
      </c>
      <c r="X40" s="150" t="s">
        <v>1744</v>
      </c>
      <c r="Y40" s="150" t="s">
        <v>1715</v>
      </c>
      <c r="Z40" s="150" t="s">
        <v>1717</v>
      </c>
      <c r="AA40" s="150">
        <v>0</v>
      </c>
      <c r="AB40" s="164">
        <v>1</v>
      </c>
      <c r="AC40" s="152"/>
      <c r="AD40" s="152"/>
    </row>
    <row r="41" spans="1:30" x14ac:dyDescent="0.35">
      <c r="A41" t="str">
        <f t="shared" si="0"/>
        <v>362340313008024</v>
      </c>
      <c r="B41" s="178"/>
      <c r="D41" s="14"/>
      <c r="E41" s="159">
        <v>1011</v>
      </c>
      <c r="F41" s="160" t="s">
        <v>1746</v>
      </c>
      <c r="G41" s="161">
        <v>362340313008</v>
      </c>
      <c r="H41" s="159">
        <v>24</v>
      </c>
      <c r="I41" s="162" t="s">
        <v>1719</v>
      </c>
      <c r="J41" s="152"/>
      <c r="K41" s="163" t="s">
        <v>1747</v>
      </c>
      <c r="L41" s="163" t="s">
        <v>1696</v>
      </c>
      <c r="M41" s="163" t="s">
        <v>1713</v>
      </c>
      <c r="N41" s="163" t="s">
        <v>1673</v>
      </c>
      <c r="O41" s="152"/>
      <c r="P41" s="150" t="s">
        <v>1748</v>
      </c>
      <c r="Q41" s="144">
        <v>597.41</v>
      </c>
      <c r="R41" s="145">
        <v>0.6</v>
      </c>
      <c r="S41" s="146">
        <v>1.0707</v>
      </c>
      <c r="T41" s="147" t="s">
        <v>1716</v>
      </c>
      <c r="U41" s="148">
        <v>622.75</v>
      </c>
      <c r="V41" s="149">
        <v>0.254</v>
      </c>
      <c r="W41" s="150">
        <v>3.5000000000000003E-2</v>
      </c>
      <c r="X41" s="150" t="s">
        <v>1744</v>
      </c>
      <c r="Y41" s="150" t="s">
        <v>1715</v>
      </c>
      <c r="Z41" s="150" t="s">
        <v>1717</v>
      </c>
      <c r="AA41" s="150">
        <v>0</v>
      </c>
      <c r="AB41" s="164">
        <v>1</v>
      </c>
      <c r="AC41" s="152"/>
      <c r="AD41" s="152"/>
    </row>
    <row r="42" spans="1:30" x14ac:dyDescent="0.35">
      <c r="A42" t="str">
        <f t="shared" si="0"/>
        <v>362340313001027</v>
      </c>
      <c r="B42" s="178"/>
      <c r="D42" s="14"/>
      <c r="E42" s="159">
        <v>1011</v>
      </c>
      <c r="F42" s="160" t="s">
        <v>1746</v>
      </c>
      <c r="G42" s="161">
        <v>362340313001</v>
      </c>
      <c r="H42" s="159">
        <v>27</v>
      </c>
      <c r="I42" s="162" t="s">
        <v>1733</v>
      </c>
      <c r="J42" s="152"/>
      <c r="K42" s="163" t="s">
        <v>1747</v>
      </c>
      <c r="L42" s="163" t="s">
        <v>1696</v>
      </c>
      <c r="M42" s="163" t="s">
        <v>1713</v>
      </c>
      <c r="N42" s="163" t="s">
        <v>1673</v>
      </c>
      <c r="O42" s="152"/>
      <c r="P42" s="150" t="s">
        <v>1748</v>
      </c>
      <c r="Q42" s="144">
        <v>359.63</v>
      </c>
      <c r="R42" s="145">
        <v>0.6</v>
      </c>
      <c r="S42" s="146">
        <v>1.0707</v>
      </c>
      <c r="T42" s="147" t="s">
        <v>1716</v>
      </c>
      <c r="U42" s="148">
        <v>374.89</v>
      </c>
      <c r="V42" s="149">
        <v>0.254</v>
      </c>
      <c r="W42" s="150">
        <v>3.5000000000000003E-2</v>
      </c>
      <c r="X42" s="150" t="s">
        <v>1744</v>
      </c>
      <c r="Y42" s="150" t="s">
        <v>1715</v>
      </c>
      <c r="Z42" s="150" t="s">
        <v>1717</v>
      </c>
      <c r="AA42" s="150">
        <v>0</v>
      </c>
      <c r="AB42" s="164">
        <v>1</v>
      </c>
      <c r="AC42" s="152"/>
      <c r="AD42" s="152"/>
    </row>
    <row r="43" spans="1:30" x14ac:dyDescent="0.35">
      <c r="A43" t="str">
        <f t="shared" si="0"/>
        <v>362340313006027</v>
      </c>
      <c r="B43" s="178"/>
      <c r="D43" s="14"/>
      <c r="E43" s="159">
        <v>1011</v>
      </c>
      <c r="F43" s="160" t="s">
        <v>1746</v>
      </c>
      <c r="G43" s="161">
        <v>362340313006</v>
      </c>
      <c r="H43" s="159">
        <v>27</v>
      </c>
      <c r="I43" s="162" t="s">
        <v>1733</v>
      </c>
      <c r="J43" s="152"/>
      <c r="K43" s="163" t="s">
        <v>1747</v>
      </c>
      <c r="L43" s="163" t="s">
        <v>1696</v>
      </c>
      <c r="M43" s="163" t="s">
        <v>1713</v>
      </c>
      <c r="N43" s="163" t="s">
        <v>1673</v>
      </c>
      <c r="O43" s="152"/>
      <c r="P43" s="150" t="s">
        <v>1748</v>
      </c>
      <c r="Q43" s="144">
        <v>359.63</v>
      </c>
      <c r="R43" s="145">
        <v>0.6</v>
      </c>
      <c r="S43" s="146">
        <v>1.0707</v>
      </c>
      <c r="T43" s="147" t="s">
        <v>1716</v>
      </c>
      <c r="U43" s="148">
        <v>374.89</v>
      </c>
      <c r="V43" s="149">
        <v>0.254</v>
      </c>
      <c r="W43" s="150">
        <v>3.5000000000000003E-2</v>
      </c>
      <c r="X43" s="150" t="s">
        <v>1744</v>
      </c>
      <c r="Y43" s="150" t="s">
        <v>1715</v>
      </c>
      <c r="Z43" s="150" t="s">
        <v>1717</v>
      </c>
      <c r="AA43" s="150">
        <v>0</v>
      </c>
      <c r="AB43" s="164">
        <v>1</v>
      </c>
      <c r="AC43" s="152"/>
      <c r="AD43" s="152"/>
    </row>
    <row r="44" spans="1:30" x14ac:dyDescent="0.35">
      <c r="A44" t="str">
        <f t="shared" si="0"/>
        <v>362340313001028</v>
      </c>
      <c r="B44" s="178"/>
      <c r="D44" s="14"/>
      <c r="E44" s="159">
        <v>1011</v>
      </c>
      <c r="F44" s="160" t="s">
        <v>1746</v>
      </c>
      <c r="G44" s="161">
        <v>362340313001</v>
      </c>
      <c r="H44" s="159">
        <v>28</v>
      </c>
      <c r="I44" s="162" t="s">
        <v>1733</v>
      </c>
      <c r="J44" s="152"/>
      <c r="K44" s="163" t="s">
        <v>1747</v>
      </c>
      <c r="L44" s="163" t="s">
        <v>1696</v>
      </c>
      <c r="M44" s="163" t="s">
        <v>1713</v>
      </c>
      <c r="N44" s="163" t="s">
        <v>1673</v>
      </c>
      <c r="O44" s="152"/>
      <c r="P44" s="150" t="s">
        <v>1748</v>
      </c>
      <c r="Q44" s="144">
        <v>359.63</v>
      </c>
      <c r="R44" s="145">
        <v>0.6</v>
      </c>
      <c r="S44" s="146">
        <v>1.0707</v>
      </c>
      <c r="T44" s="147" t="s">
        <v>1716</v>
      </c>
      <c r="U44" s="148">
        <v>374.89</v>
      </c>
      <c r="V44" s="149">
        <v>0.254</v>
      </c>
      <c r="W44" s="150">
        <v>3.5000000000000003E-2</v>
      </c>
      <c r="X44" s="150" t="s">
        <v>1744</v>
      </c>
      <c r="Y44" s="150" t="s">
        <v>1715</v>
      </c>
      <c r="Z44" s="150" t="s">
        <v>1717</v>
      </c>
      <c r="AA44" s="150">
        <v>0</v>
      </c>
      <c r="AB44" s="164">
        <v>1</v>
      </c>
      <c r="AC44" s="152"/>
      <c r="AD44" s="152"/>
    </row>
    <row r="45" spans="1:30" x14ac:dyDescent="0.35">
      <c r="A45" t="str">
        <f t="shared" si="0"/>
        <v>362340313006028</v>
      </c>
      <c r="B45" s="178"/>
      <c r="D45" s="14"/>
      <c r="E45" s="159">
        <v>1011</v>
      </c>
      <c r="F45" s="160" t="s">
        <v>1746</v>
      </c>
      <c r="G45" s="161">
        <v>362340313006</v>
      </c>
      <c r="H45" s="159">
        <v>28</v>
      </c>
      <c r="I45" s="162" t="s">
        <v>1733</v>
      </c>
      <c r="J45" s="152"/>
      <c r="K45" s="163" t="s">
        <v>1747</v>
      </c>
      <c r="L45" s="163" t="s">
        <v>1696</v>
      </c>
      <c r="M45" s="163" t="s">
        <v>1713</v>
      </c>
      <c r="N45" s="163" t="s">
        <v>1673</v>
      </c>
      <c r="O45" s="152"/>
      <c r="P45" s="150" t="s">
        <v>1748</v>
      </c>
      <c r="Q45" s="144">
        <v>359.63</v>
      </c>
      <c r="R45" s="145">
        <v>0.6</v>
      </c>
      <c r="S45" s="146">
        <v>1.0707</v>
      </c>
      <c r="T45" s="147" t="s">
        <v>1716</v>
      </c>
      <c r="U45" s="148">
        <v>374.89</v>
      </c>
      <c r="V45" s="149">
        <v>0.254</v>
      </c>
      <c r="W45" s="150">
        <v>3.5000000000000003E-2</v>
      </c>
      <c r="X45" s="150" t="s">
        <v>1744</v>
      </c>
      <c r="Y45" s="150" t="s">
        <v>1715</v>
      </c>
      <c r="Z45" s="150" t="s">
        <v>1717</v>
      </c>
      <c r="AA45" s="150">
        <v>0</v>
      </c>
      <c r="AB45" s="164">
        <v>1</v>
      </c>
      <c r="AC45" s="152"/>
      <c r="AD45" s="152"/>
    </row>
    <row r="46" spans="1:30" x14ac:dyDescent="0.35">
      <c r="A46" t="str">
        <f t="shared" si="0"/>
        <v>364195126002020</v>
      </c>
      <c r="B46" s="178"/>
      <c r="D46" s="14"/>
      <c r="E46" s="159">
        <v>1012</v>
      </c>
      <c r="F46" s="160" t="s">
        <v>1749</v>
      </c>
      <c r="G46" s="161">
        <v>364195126002</v>
      </c>
      <c r="H46" s="159">
        <v>20</v>
      </c>
      <c r="I46" s="162" t="s">
        <v>1711</v>
      </c>
      <c r="J46" s="152"/>
      <c r="K46" s="163" t="s">
        <v>1750</v>
      </c>
      <c r="L46" s="163" t="s">
        <v>1696</v>
      </c>
      <c r="M46" s="163" t="s">
        <v>1713</v>
      </c>
      <c r="N46" s="163" t="s">
        <v>1673</v>
      </c>
      <c r="O46" s="152"/>
      <c r="P46" s="150" t="s">
        <v>1751</v>
      </c>
      <c r="Q46" s="144">
        <v>3967.73</v>
      </c>
      <c r="R46" s="145">
        <v>0.67600000000000005</v>
      </c>
      <c r="S46" s="146">
        <v>1.0707</v>
      </c>
      <c r="T46" s="147">
        <v>0</v>
      </c>
      <c r="U46" s="148">
        <v>4157.3599999999997</v>
      </c>
      <c r="V46" s="149">
        <v>0.157</v>
      </c>
      <c r="W46" s="150">
        <v>8.0000000000000002E-3</v>
      </c>
      <c r="X46" s="150" t="s">
        <v>1744</v>
      </c>
      <c r="Y46" s="150" t="s">
        <v>1731</v>
      </c>
      <c r="Z46" s="150" t="s">
        <v>1716</v>
      </c>
      <c r="AA46" s="150">
        <v>0</v>
      </c>
      <c r="AB46" s="164">
        <v>1</v>
      </c>
      <c r="AC46" s="152"/>
      <c r="AD46" s="152"/>
    </row>
    <row r="47" spans="1:30" x14ac:dyDescent="0.35">
      <c r="A47" t="str">
        <f t="shared" si="0"/>
        <v>364195126039020</v>
      </c>
      <c r="B47" s="178"/>
      <c r="D47" s="14"/>
      <c r="E47" s="159">
        <v>1012</v>
      </c>
      <c r="F47" s="160" t="s">
        <v>1749</v>
      </c>
      <c r="G47" s="161">
        <v>364195126039</v>
      </c>
      <c r="H47" s="159">
        <v>20</v>
      </c>
      <c r="I47" s="162" t="s">
        <v>1711</v>
      </c>
      <c r="J47" s="152"/>
      <c r="K47" s="163" t="s">
        <v>1750</v>
      </c>
      <c r="L47" s="163" t="s">
        <v>1696</v>
      </c>
      <c r="M47" s="163" t="s">
        <v>1713</v>
      </c>
      <c r="N47" s="163" t="s">
        <v>1673</v>
      </c>
      <c r="O47" s="152"/>
      <c r="P47" s="150" t="s">
        <v>1751</v>
      </c>
      <c r="Q47" s="144">
        <v>3967.73</v>
      </c>
      <c r="R47" s="145">
        <v>0.67600000000000005</v>
      </c>
      <c r="S47" s="146">
        <v>1.0707</v>
      </c>
      <c r="T47" s="147">
        <v>0</v>
      </c>
      <c r="U47" s="148">
        <v>4157.3599999999997</v>
      </c>
      <c r="V47" s="149">
        <v>0.157</v>
      </c>
      <c r="W47" s="150">
        <v>8.0000000000000002E-3</v>
      </c>
      <c r="X47" s="150" t="s">
        <v>1744</v>
      </c>
      <c r="Y47" s="150" t="s">
        <v>1731</v>
      </c>
      <c r="Z47" s="150" t="s">
        <v>1716</v>
      </c>
      <c r="AA47" s="150">
        <v>0</v>
      </c>
      <c r="AB47" s="164">
        <v>1</v>
      </c>
      <c r="AC47" s="152"/>
      <c r="AD47" s="152"/>
    </row>
    <row r="48" spans="1:30" x14ac:dyDescent="0.35">
      <c r="A48" t="str">
        <f t="shared" si="0"/>
        <v>364195126002021</v>
      </c>
      <c r="B48" s="178"/>
      <c r="D48" s="14"/>
      <c r="E48" s="159">
        <v>1012</v>
      </c>
      <c r="F48" s="160" t="s">
        <v>1749</v>
      </c>
      <c r="G48" s="161">
        <v>364195126002</v>
      </c>
      <c r="H48" s="159">
        <v>21</v>
      </c>
      <c r="I48" s="162" t="s">
        <v>1732</v>
      </c>
      <c r="J48" s="152"/>
      <c r="K48" s="163" t="s">
        <v>1750</v>
      </c>
      <c r="L48" s="163" t="s">
        <v>1696</v>
      </c>
      <c r="M48" s="163" t="s">
        <v>1713</v>
      </c>
      <c r="N48" s="163" t="s">
        <v>1673</v>
      </c>
      <c r="O48" s="152"/>
      <c r="P48" s="150" t="s">
        <v>1751</v>
      </c>
      <c r="Q48" s="144" t="s">
        <v>1716</v>
      </c>
      <c r="R48" s="145" t="s">
        <v>1716</v>
      </c>
      <c r="S48" s="146" t="s">
        <v>1716</v>
      </c>
      <c r="T48" s="147" t="s">
        <v>1716</v>
      </c>
      <c r="U48" s="148">
        <v>693</v>
      </c>
      <c r="V48" s="149" t="s">
        <v>1716</v>
      </c>
      <c r="W48" s="150" t="s">
        <v>1716</v>
      </c>
      <c r="X48" s="150" t="s">
        <v>1744</v>
      </c>
      <c r="Y48" s="150" t="s">
        <v>1731</v>
      </c>
      <c r="Z48" s="150" t="s">
        <v>1716</v>
      </c>
      <c r="AA48" s="150">
        <v>0</v>
      </c>
      <c r="AB48" s="164">
        <v>1</v>
      </c>
      <c r="AC48" s="152"/>
      <c r="AD48" s="152"/>
    </row>
    <row r="49" spans="1:30" x14ac:dyDescent="0.35">
      <c r="A49" t="str">
        <f t="shared" si="0"/>
        <v>364195126039021</v>
      </c>
      <c r="B49" s="178"/>
      <c r="D49" s="14"/>
      <c r="E49" s="159">
        <v>1012</v>
      </c>
      <c r="F49" s="160" t="s">
        <v>1749</v>
      </c>
      <c r="G49" s="161">
        <v>364195126039</v>
      </c>
      <c r="H49" s="159">
        <v>21</v>
      </c>
      <c r="I49" s="162" t="s">
        <v>1732</v>
      </c>
      <c r="J49" s="152"/>
      <c r="K49" s="163" t="s">
        <v>1750</v>
      </c>
      <c r="L49" s="163" t="s">
        <v>1696</v>
      </c>
      <c r="M49" s="163" t="s">
        <v>1713</v>
      </c>
      <c r="N49" s="163" t="s">
        <v>1673</v>
      </c>
      <c r="O49" s="152"/>
      <c r="P49" s="150" t="s">
        <v>1751</v>
      </c>
      <c r="Q49" s="144" t="s">
        <v>1716</v>
      </c>
      <c r="R49" s="145" t="s">
        <v>1716</v>
      </c>
      <c r="S49" s="146" t="s">
        <v>1716</v>
      </c>
      <c r="T49" s="147" t="s">
        <v>1716</v>
      </c>
      <c r="U49" s="148">
        <v>693</v>
      </c>
      <c r="V49" s="149" t="s">
        <v>1716</v>
      </c>
      <c r="W49" s="150" t="s">
        <v>1716</v>
      </c>
      <c r="X49" s="150" t="s">
        <v>1744</v>
      </c>
      <c r="Y49" s="150" t="s">
        <v>1731</v>
      </c>
      <c r="Z49" s="150" t="s">
        <v>1716</v>
      </c>
      <c r="AA49" s="150">
        <v>0</v>
      </c>
      <c r="AB49" s="164">
        <v>1</v>
      </c>
      <c r="AC49" s="152"/>
      <c r="AD49" s="152"/>
    </row>
    <row r="50" spans="1:30" x14ac:dyDescent="0.35">
      <c r="A50" t="str">
        <f t="shared" si="0"/>
        <v>364195126047021</v>
      </c>
      <c r="B50" s="178"/>
      <c r="D50" s="14"/>
      <c r="E50" s="159">
        <v>1012</v>
      </c>
      <c r="F50" s="160" t="s">
        <v>1749</v>
      </c>
      <c r="G50" s="161">
        <v>364195126047</v>
      </c>
      <c r="H50" s="159">
        <v>21</v>
      </c>
      <c r="I50" s="162" t="s">
        <v>1732</v>
      </c>
      <c r="J50" s="152"/>
      <c r="K50" s="163" t="s">
        <v>1750</v>
      </c>
      <c r="L50" s="163" t="s">
        <v>1696</v>
      </c>
      <c r="M50" s="163" t="s">
        <v>1713</v>
      </c>
      <c r="N50" s="163" t="s">
        <v>1673</v>
      </c>
      <c r="O50" s="152"/>
      <c r="P50" s="150" t="s">
        <v>1751</v>
      </c>
      <c r="Q50" s="144" t="s">
        <v>1716</v>
      </c>
      <c r="R50" s="145" t="s">
        <v>1716</v>
      </c>
      <c r="S50" s="146" t="s">
        <v>1716</v>
      </c>
      <c r="T50" s="147" t="s">
        <v>1716</v>
      </c>
      <c r="U50" s="148">
        <v>693</v>
      </c>
      <c r="V50" s="149" t="s">
        <v>1716</v>
      </c>
      <c r="W50" s="150" t="s">
        <v>1716</v>
      </c>
      <c r="X50" s="150" t="s">
        <v>1744</v>
      </c>
      <c r="Y50" s="150" t="s">
        <v>1731</v>
      </c>
      <c r="Z50" s="150" t="s">
        <v>1716</v>
      </c>
      <c r="AA50" s="150">
        <v>0</v>
      </c>
      <c r="AB50" s="164">
        <v>1</v>
      </c>
      <c r="AC50" s="152"/>
      <c r="AD50" s="152"/>
    </row>
    <row r="51" spans="1:30" x14ac:dyDescent="0.35">
      <c r="A51" t="str">
        <f t="shared" si="0"/>
        <v>364195126002024</v>
      </c>
      <c r="B51" s="178"/>
      <c r="D51" s="14"/>
      <c r="E51" s="159">
        <v>1012</v>
      </c>
      <c r="F51" s="160" t="s">
        <v>1749</v>
      </c>
      <c r="G51" s="161">
        <v>364195126002</v>
      </c>
      <c r="H51" s="159">
        <v>24</v>
      </c>
      <c r="I51" s="162" t="s">
        <v>1719</v>
      </c>
      <c r="J51" s="152"/>
      <c r="K51" s="163" t="s">
        <v>1750</v>
      </c>
      <c r="L51" s="163" t="s">
        <v>1696</v>
      </c>
      <c r="M51" s="163" t="s">
        <v>1713</v>
      </c>
      <c r="N51" s="163" t="s">
        <v>1673</v>
      </c>
      <c r="O51" s="152"/>
      <c r="P51" s="150" t="s">
        <v>1751</v>
      </c>
      <c r="Q51" s="144">
        <v>597.41</v>
      </c>
      <c r="R51" s="145">
        <v>0.6</v>
      </c>
      <c r="S51" s="146">
        <v>1.0707</v>
      </c>
      <c r="T51" s="147" t="s">
        <v>1716</v>
      </c>
      <c r="U51" s="148">
        <v>901.81</v>
      </c>
      <c r="V51" s="149">
        <v>0.157</v>
      </c>
      <c r="W51" s="150">
        <v>8.0000000000000002E-3</v>
      </c>
      <c r="X51" s="150" t="s">
        <v>1744</v>
      </c>
      <c r="Y51" s="150" t="s">
        <v>1731</v>
      </c>
      <c r="Z51" s="150" t="s">
        <v>1752</v>
      </c>
      <c r="AA51" s="150">
        <v>0.4481</v>
      </c>
      <c r="AB51" s="164">
        <v>1</v>
      </c>
      <c r="AC51" s="152"/>
      <c r="AD51" s="152"/>
    </row>
    <row r="52" spans="1:30" x14ac:dyDescent="0.35">
      <c r="A52" t="str">
        <f t="shared" si="0"/>
        <v>364195126039024</v>
      </c>
      <c r="B52" s="178"/>
      <c r="D52" s="14"/>
      <c r="E52" s="159">
        <v>1012</v>
      </c>
      <c r="F52" s="160" t="s">
        <v>1749</v>
      </c>
      <c r="G52" s="161">
        <v>364195126039</v>
      </c>
      <c r="H52" s="159">
        <v>24</v>
      </c>
      <c r="I52" s="162" t="s">
        <v>1719</v>
      </c>
      <c r="J52" s="152"/>
      <c r="K52" s="163" t="s">
        <v>1750</v>
      </c>
      <c r="L52" s="163" t="s">
        <v>1696</v>
      </c>
      <c r="M52" s="163" t="s">
        <v>1713</v>
      </c>
      <c r="N52" s="163" t="s">
        <v>1673</v>
      </c>
      <c r="O52" s="152"/>
      <c r="P52" s="150" t="s">
        <v>1751</v>
      </c>
      <c r="Q52" s="144">
        <v>597.41</v>
      </c>
      <c r="R52" s="145">
        <v>0.6</v>
      </c>
      <c r="S52" s="146">
        <v>1.0707</v>
      </c>
      <c r="T52" s="147" t="s">
        <v>1716</v>
      </c>
      <c r="U52" s="144">
        <v>901.81</v>
      </c>
      <c r="V52" s="149">
        <v>0.157</v>
      </c>
      <c r="W52" s="150">
        <v>8.0000000000000002E-3</v>
      </c>
      <c r="X52" s="150" t="s">
        <v>1744</v>
      </c>
      <c r="Y52" s="150" t="s">
        <v>1731</v>
      </c>
      <c r="Z52" s="150" t="s">
        <v>1752</v>
      </c>
      <c r="AA52" s="150">
        <v>0.4481</v>
      </c>
      <c r="AB52" s="164">
        <v>1</v>
      </c>
      <c r="AC52" s="152"/>
      <c r="AD52" s="152"/>
    </row>
    <row r="53" spans="1:30" x14ac:dyDescent="0.35">
      <c r="A53" t="str">
        <f t="shared" si="0"/>
        <v>364195126002027</v>
      </c>
      <c r="B53" s="178"/>
      <c r="D53" s="14"/>
      <c r="E53" s="159">
        <v>1012</v>
      </c>
      <c r="F53" s="160" t="s">
        <v>1749</v>
      </c>
      <c r="G53" s="161">
        <v>364195126002</v>
      </c>
      <c r="H53" s="159">
        <v>27</v>
      </c>
      <c r="I53" s="162" t="s">
        <v>1733</v>
      </c>
      <c r="J53" s="152"/>
      <c r="K53" s="163" t="s">
        <v>1750</v>
      </c>
      <c r="L53" s="163" t="s">
        <v>1696</v>
      </c>
      <c r="M53" s="163" t="s">
        <v>1713</v>
      </c>
      <c r="N53" s="163" t="s">
        <v>1673</v>
      </c>
      <c r="O53" s="152"/>
      <c r="P53" s="150" t="s">
        <v>1751</v>
      </c>
      <c r="Q53" s="144">
        <v>359.63</v>
      </c>
      <c r="R53" s="145">
        <v>0.6</v>
      </c>
      <c r="S53" s="146">
        <v>1.0707</v>
      </c>
      <c r="T53" s="147" t="s">
        <v>1716</v>
      </c>
      <c r="U53" s="148">
        <v>495.52</v>
      </c>
      <c r="V53" s="149">
        <v>0.157</v>
      </c>
      <c r="W53" s="150">
        <v>8.0000000000000002E-3</v>
      </c>
      <c r="X53" s="150" t="s">
        <v>1744</v>
      </c>
      <c r="Y53" s="150" t="s">
        <v>1731</v>
      </c>
      <c r="Z53" s="150" t="s">
        <v>1752</v>
      </c>
      <c r="AA53" s="150">
        <v>0.32179999999999997</v>
      </c>
      <c r="AB53" s="164">
        <v>1</v>
      </c>
      <c r="AC53" s="152"/>
      <c r="AD53" s="152"/>
    </row>
    <row r="54" spans="1:30" x14ac:dyDescent="0.35">
      <c r="A54" t="str">
        <f t="shared" si="0"/>
        <v>364195126039027</v>
      </c>
      <c r="B54" s="178"/>
      <c r="D54" s="14"/>
      <c r="E54" s="159">
        <v>1012</v>
      </c>
      <c r="F54" s="160" t="s">
        <v>1749</v>
      </c>
      <c r="G54" s="161">
        <v>364195126039</v>
      </c>
      <c r="H54" s="159">
        <v>27</v>
      </c>
      <c r="I54" s="162" t="s">
        <v>1733</v>
      </c>
      <c r="J54" s="152"/>
      <c r="K54" s="163" t="s">
        <v>1750</v>
      </c>
      <c r="L54" s="163" t="s">
        <v>1696</v>
      </c>
      <c r="M54" s="163" t="s">
        <v>1713</v>
      </c>
      <c r="N54" s="163" t="s">
        <v>1673</v>
      </c>
      <c r="O54" s="152"/>
      <c r="P54" s="150" t="s">
        <v>1751</v>
      </c>
      <c r="Q54" s="144">
        <v>359.63</v>
      </c>
      <c r="R54" s="145">
        <v>0.6</v>
      </c>
      <c r="S54" s="146">
        <v>1.0707</v>
      </c>
      <c r="T54" s="147" t="s">
        <v>1716</v>
      </c>
      <c r="U54" s="148">
        <v>495.52</v>
      </c>
      <c r="V54" s="149">
        <v>0.157</v>
      </c>
      <c r="W54" s="150">
        <v>8.0000000000000002E-3</v>
      </c>
      <c r="X54" s="150" t="s">
        <v>1744</v>
      </c>
      <c r="Y54" s="150" t="s">
        <v>1731</v>
      </c>
      <c r="Z54" s="150" t="s">
        <v>1752</v>
      </c>
      <c r="AA54" s="150">
        <v>0.32179999999999997</v>
      </c>
      <c r="AB54" s="164">
        <v>1</v>
      </c>
      <c r="AC54" s="152"/>
      <c r="AD54" s="152"/>
    </row>
    <row r="55" spans="1:30" x14ac:dyDescent="0.35">
      <c r="A55" t="str">
        <f t="shared" si="0"/>
        <v>364195126047027</v>
      </c>
      <c r="B55" s="178"/>
      <c r="D55" s="14"/>
      <c r="E55" s="159">
        <v>1012</v>
      </c>
      <c r="F55" s="160" t="s">
        <v>1749</v>
      </c>
      <c r="G55" s="161">
        <v>364195126047</v>
      </c>
      <c r="H55" s="159">
        <v>27</v>
      </c>
      <c r="I55" s="162" t="s">
        <v>1733</v>
      </c>
      <c r="J55" s="152"/>
      <c r="K55" s="163" t="s">
        <v>1750</v>
      </c>
      <c r="L55" s="163" t="s">
        <v>1696</v>
      </c>
      <c r="M55" s="163" t="s">
        <v>1713</v>
      </c>
      <c r="N55" s="163" t="s">
        <v>1673</v>
      </c>
      <c r="O55" s="152"/>
      <c r="P55" s="150" t="s">
        <v>1751</v>
      </c>
      <c r="Q55" s="144">
        <v>359.63</v>
      </c>
      <c r="R55" s="145">
        <v>0.6</v>
      </c>
      <c r="S55" s="146">
        <v>1.0707</v>
      </c>
      <c r="T55" s="147" t="s">
        <v>1716</v>
      </c>
      <c r="U55" s="148">
        <v>495.52</v>
      </c>
      <c r="V55" s="149">
        <v>0.157</v>
      </c>
      <c r="W55" s="150">
        <v>8.0000000000000002E-3</v>
      </c>
      <c r="X55" s="150" t="s">
        <v>1744</v>
      </c>
      <c r="Y55" s="150" t="s">
        <v>1731</v>
      </c>
      <c r="Z55" s="150" t="s">
        <v>1752</v>
      </c>
      <c r="AA55" s="150">
        <v>0.32179999999999997</v>
      </c>
      <c r="AB55" s="164">
        <v>1</v>
      </c>
      <c r="AC55" s="152"/>
      <c r="AD55" s="152"/>
    </row>
    <row r="56" spans="1:30" x14ac:dyDescent="0.35">
      <c r="A56" t="str">
        <f t="shared" si="0"/>
        <v>364195126002028</v>
      </c>
      <c r="B56" s="178"/>
      <c r="D56" s="14"/>
      <c r="E56" s="159">
        <v>1012</v>
      </c>
      <c r="F56" s="160" t="s">
        <v>1749</v>
      </c>
      <c r="G56" s="161">
        <v>364195126002</v>
      </c>
      <c r="H56" s="159">
        <v>28</v>
      </c>
      <c r="I56" s="162" t="s">
        <v>1733</v>
      </c>
      <c r="J56" s="152"/>
      <c r="K56" s="163" t="s">
        <v>1750</v>
      </c>
      <c r="L56" s="163" t="s">
        <v>1696</v>
      </c>
      <c r="M56" s="163" t="s">
        <v>1713</v>
      </c>
      <c r="N56" s="163" t="s">
        <v>1673</v>
      </c>
      <c r="O56" s="152"/>
      <c r="P56" s="150" t="s">
        <v>1751</v>
      </c>
      <c r="Q56" s="144">
        <v>359.63</v>
      </c>
      <c r="R56" s="145">
        <v>0.6</v>
      </c>
      <c r="S56" s="146">
        <v>1.0707</v>
      </c>
      <c r="T56" s="147" t="s">
        <v>1716</v>
      </c>
      <c r="U56" s="148">
        <v>495.52</v>
      </c>
      <c r="V56" s="149">
        <v>0.157</v>
      </c>
      <c r="W56" s="150">
        <v>8.0000000000000002E-3</v>
      </c>
      <c r="X56" s="150" t="s">
        <v>1744</v>
      </c>
      <c r="Y56" s="150" t="s">
        <v>1731</v>
      </c>
      <c r="Z56" s="150" t="s">
        <v>1752</v>
      </c>
      <c r="AA56" s="150">
        <v>0.32179999999999997</v>
      </c>
      <c r="AB56" s="164">
        <v>1</v>
      </c>
      <c r="AC56" s="152"/>
      <c r="AD56" s="152"/>
    </row>
    <row r="57" spans="1:30" x14ac:dyDescent="0.35">
      <c r="A57" t="str">
        <f t="shared" si="0"/>
        <v>364195126039028</v>
      </c>
      <c r="B57" s="178"/>
      <c r="D57" s="14"/>
      <c r="E57" s="159">
        <v>1012</v>
      </c>
      <c r="F57" s="160" t="s">
        <v>1749</v>
      </c>
      <c r="G57" s="161">
        <v>364195126039</v>
      </c>
      <c r="H57" s="159">
        <v>28</v>
      </c>
      <c r="I57" s="162" t="s">
        <v>1733</v>
      </c>
      <c r="J57" s="152"/>
      <c r="K57" s="163" t="s">
        <v>1750</v>
      </c>
      <c r="L57" s="163" t="s">
        <v>1696</v>
      </c>
      <c r="M57" s="163" t="s">
        <v>1713</v>
      </c>
      <c r="N57" s="163" t="s">
        <v>1673</v>
      </c>
      <c r="O57" s="152"/>
      <c r="P57" s="150" t="s">
        <v>1751</v>
      </c>
      <c r="Q57" s="144">
        <v>359.63</v>
      </c>
      <c r="R57" s="145">
        <v>0.6</v>
      </c>
      <c r="S57" s="146">
        <v>1.0707</v>
      </c>
      <c r="T57" s="147" t="s">
        <v>1716</v>
      </c>
      <c r="U57" s="148">
        <v>495.52</v>
      </c>
      <c r="V57" s="149">
        <v>0.157</v>
      </c>
      <c r="W57" s="150">
        <v>8.0000000000000002E-3</v>
      </c>
      <c r="X57" s="150" t="s">
        <v>1744</v>
      </c>
      <c r="Y57" s="150" t="s">
        <v>1731</v>
      </c>
      <c r="Z57" s="150" t="s">
        <v>1752</v>
      </c>
      <c r="AA57" s="150">
        <v>0.32179999999999997</v>
      </c>
      <c r="AB57" s="164">
        <v>1</v>
      </c>
      <c r="AC57" s="152"/>
      <c r="AD57" s="152"/>
    </row>
    <row r="58" spans="1:30" x14ac:dyDescent="0.35">
      <c r="A58" t="str">
        <f t="shared" si="0"/>
        <v>364195126047028</v>
      </c>
      <c r="B58" s="178"/>
      <c r="D58" s="14"/>
      <c r="E58" s="159">
        <v>1012</v>
      </c>
      <c r="F58" s="160" t="s">
        <v>1749</v>
      </c>
      <c r="G58" s="161">
        <v>364195126047</v>
      </c>
      <c r="H58" s="159">
        <v>28</v>
      </c>
      <c r="I58" s="162" t="s">
        <v>1733</v>
      </c>
      <c r="J58" s="152"/>
      <c r="K58" s="163" t="s">
        <v>1750</v>
      </c>
      <c r="L58" s="163" t="s">
        <v>1696</v>
      </c>
      <c r="M58" s="163" t="s">
        <v>1713</v>
      </c>
      <c r="N58" s="163" t="s">
        <v>1673</v>
      </c>
      <c r="O58" s="152"/>
      <c r="P58" s="150" t="s">
        <v>1751</v>
      </c>
      <c r="Q58" s="144">
        <v>359.63</v>
      </c>
      <c r="R58" s="145">
        <v>0.6</v>
      </c>
      <c r="S58" s="146">
        <v>1.0707</v>
      </c>
      <c r="T58" s="147" t="s">
        <v>1716</v>
      </c>
      <c r="U58" s="148">
        <v>495.52</v>
      </c>
      <c r="V58" s="149">
        <v>0.157</v>
      </c>
      <c r="W58" s="150">
        <v>8.0000000000000002E-3</v>
      </c>
      <c r="X58" s="150" t="s">
        <v>1744</v>
      </c>
      <c r="Y58" s="150" t="s">
        <v>1731</v>
      </c>
      <c r="Z58" s="150" t="s">
        <v>1752</v>
      </c>
      <c r="AA58" s="150">
        <v>0.32179999999999997</v>
      </c>
      <c r="AB58" s="164">
        <v>1</v>
      </c>
      <c r="AC58" s="152"/>
      <c r="AD58" s="152"/>
    </row>
    <row r="59" spans="1:30" x14ac:dyDescent="0.35">
      <c r="A59" t="str">
        <f t="shared" si="0"/>
        <v>370663567001020</v>
      </c>
      <c r="B59" s="178"/>
      <c r="D59" s="14"/>
      <c r="E59" s="159">
        <v>2002</v>
      </c>
      <c r="F59" s="160" t="s">
        <v>1753</v>
      </c>
      <c r="G59" s="161">
        <v>370663567001</v>
      </c>
      <c r="H59" s="159">
        <v>20</v>
      </c>
      <c r="I59" s="162" t="s">
        <v>1711</v>
      </c>
      <c r="J59" s="152"/>
      <c r="K59" s="163" t="s">
        <v>1754</v>
      </c>
      <c r="L59" s="163" t="s">
        <v>1696</v>
      </c>
      <c r="M59" s="163" t="s">
        <v>1713</v>
      </c>
      <c r="N59" s="163" t="s">
        <v>1673</v>
      </c>
      <c r="O59" s="152"/>
      <c r="P59" s="150" t="s">
        <v>1755</v>
      </c>
      <c r="Q59" s="144">
        <v>3967.73</v>
      </c>
      <c r="R59" s="145">
        <v>0.67600000000000005</v>
      </c>
      <c r="S59" s="146">
        <v>1.0707</v>
      </c>
      <c r="T59" s="147">
        <v>0</v>
      </c>
      <c r="U59" s="144">
        <v>4157.3599999999997</v>
      </c>
      <c r="V59" s="149">
        <v>0.21199999999999999</v>
      </c>
      <c r="W59" s="150">
        <v>1.6E-2</v>
      </c>
      <c r="X59" s="150" t="s">
        <v>1723</v>
      </c>
      <c r="Y59" s="150" t="s">
        <v>1731</v>
      </c>
      <c r="Z59" s="150" t="s">
        <v>1716</v>
      </c>
      <c r="AA59" s="150">
        <v>0</v>
      </c>
      <c r="AB59" s="164">
        <v>1</v>
      </c>
      <c r="AC59" s="152"/>
      <c r="AD59" s="152"/>
    </row>
    <row r="60" spans="1:30" x14ac:dyDescent="0.35">
      <c r="A60" t="str">
        <f t="shared" si="0"/>
        <v>370663567001021</v>
      </c>
      <c r="B60" s="178"/>
      <c r="D60" s="14"/>
      <c r="E60" s="159">
        <v>2002</v>
      </c>
      <c r="F60" s="160" t="s">
        <v>1753</v>
      </c>
      <c r="G60" s="161">
        <v>370663567001</v>
      </c>
      <c r="H60" s="159">
        <v>21</v>
      </c>
      <c r="I60" s="162" t="s">
        <v>1732</v>
      </c>
      <c r="J60" s="152"/>
      <c r="K60" s="163" t="s">
        <v>1754</v>
      </c>
      <c r="L60" s="163" t="s">
        <v>1696</v>
      </c>
      <c r="M60" s="163" t="s">
        <v>1713</v>
      </c>
      <c r="N60" s="163" t="s">
        <v>1673</v>
      </c>
      <c r="O60" s="152"/>
      <c r="P60" s="150" t="s">
        <v>1755</v>
      </c>
      <c r="Q60" s="144" t="s">
        <v>1716</v>
      </c>
      <c r="R60" s="145" t="s">
        <v>1716</v>
      </c>
      <c r="S60" s="146" t="s">
        <v>1716</v>
      </c>
      <c r="T60" s="147" t="s">
        <v>1716</v>
      </c>
      <c r="U60" s="148">
        <v>623.70000000000005</v>
      </c>
      <c r="V60" s="149" t="s">
        <v>1716</v>
      </c>
      <c r="W60" s="150" t="s">
        <v>1716</v>
      </c>
      <c r="X60" s="150" t="s">
        <v>1723</v>
      </c>
      <c r="Y60" s="150" t="s">
        <v>1731</v>
      </c>
      <c r="Z60" s="150" t="s">
        <v>1716</v>
      </c>
      <c r="AA60" s="150">
        <v>0</v>
      </c>
      <c r="AB60" s="164">
        <v>1</v>
      </c>
      <c r="AC60" s="152"/>
      <c r="AD60" s="152"/>
    </row>
    <row r="61" spans="1:30" x14ac:dyDescent="0.35">
      <c r="A61" t="str">
        <f t="shared" si="0"/>
        <v>370663567006021</v>
      </c>
      <c r="B61" s="178"/>
      <c r="D61" s="14"/>
      <c r="E61" s="159">
        <v>2002</v>
      </c>
      <c r="F61" s="160" t="s">
        <v>1753</v>
      </c>
      <c r="G61" s="161">
        <v>370663567006</v>
      </c>
      <c r="H61" s="159">
        <v>21</v>
      </c>
      <c r="I61" s="162" t="s">
        <v>1732</v>
      </c>
      <c r="J61" s="152"/>
      <c r="K61" s="163" t="s">
        <v>1754</v>
      </c>
      <c r="L61" s="163" t="s">
        <v>1696</v>
      </c>
      <c r="M61" s="163" t="s">
        <v>1713</v>
      </c>
      <c r="N61" s="163" t="s">
        <v>1673</v>
      </c>
      <c r="O61" s="152"/>
      <c r="P61" s="150" t="s">
        <v>1755</v>
      </c>
      <c r="Q61" s="144" t="s">
        <v>1716</v>
      </c>
      <c r="R61" s="145" t="s">
        <v>1716</v>
      </c>
      <c r="S61" s="146" t="s">
        <v>1716</v>
      </c>
      <c r="T61" s="147" t="s">
        <v>1716</v>
      </c>
      <c r="U61" s="148">
        <v>623.70000000000005</v>
      </c>
      <c r="V61" s="149" t="s">
        <v>1716</v>
      </c>
      <c r="W61" s="150" t="s">
        <v>1716</v>
      </c>
      <c r="X61" s="150" t="s">
        <v>1723</v>
      </c>
      <c r="Y61" s="150" t="s">
        <v>1731</v>
      </c>
      <c r="Z61" s="150" t="s">
        <v>1716</v>
      </c>
      <c r="AA61" s="150">
        <v>0</v>
      </c>
      <c r="AB61" s="164">
        <v>1</v>
      </c>
      <c r="AC61" s="152"/>
      <c r="AD61" s="152"/>
    </row>
    <row r="62" spans="1:30" x14ac:dyDescent="0.35">
      <c r="A62" t="str">
        <f t="shared" si="0"/>
        <v>370663567001022</v>
      </c>
      <c r="B62" s="178"/>
      <c r="D62" s="14"/>
      <c r="E62" s="159">
        <v>2002</v>
      </c>
      <c r="F62" s="160" t="s">
        <v>1753</v>
      </c>
      <c r="G62" s="161">
        <v>370663567001</v>
      </c>
      <c r="H62" s="159">
        <v>22</v>
      </c>
      <c r="I62" s="162" t="s">
        <v>1718</v>
      </c>
      <c r="J62" s="152"/>
      <c r="K62" s="163" t="s">
        <v>1754</v>
      </c>
      <c r="L62" s="163" t="s">
        <v>1696</v>
      </c>
      <c r="M62" s="163" t="s">
        <v>1713</v>
      </c>
      <c r="N62" s="163" t="s">
        <v>1673</v>
      </c>
      <c r="O62" s="152"/>
      <c r="P62" s="150" t="s">
        <v>1755</v>
      </c>
      <c r="Q62" s="144" t="s">
        <v>1716</v>
      </c>
      <c r="R62" s="145" t="s">
        <v>1716</v>
      </c>
      <c r="S62" s="146" t="s">
        <v>1716</v>
      </c>
      <c r="T62" s="147" t="s">
        <v>1716</v>
      </c>
      <c r="U62" s="148">
        <v>593.25200000000007</v>
      </c>
      <c r="V62" s="149" t="s">
        <v>1716</v>
      </c>
      <c r="W62" s="150" t="s">
        <v>1716</v>
      </c>
      <c r="X62" s="150" t="s">
        <v>1723</v>
      </c>
      <c r="Y62" s="150" t="s">
        <v>1731</v>
      </c>
      <c r="Z62" s="150" t="s">
        <v>1716</v>
      </c>
      <c r="AA62" s="150">
        <v>0</v>
      </c>
      <c r="AB62" s="164">
        <v>1</v>
      </c>
      <c r="AC62" s="152"/>
      <c r="AD62" s="152"/>
    </row>
    <row r="63" spans="1:30" x14ac:dyDescent="0.35">
      <c r="A63" t="str">
        <f t="shared" si="0"/>
        <v>370663567007022</v>
      </c>
      <c r="B63" s="178"/>
      <c r="D63" s="14"/>
      <c r="E63" s="159">
        <v>2002</v>
      </c>
      <c r="F63" s="160" t="s">
        <v>1753</v>
      </c>
      <c r="G63" s="161">
        <v>370663567007</v>
      </c>
      <c r="H63" s="159">
        <v>22</v>
      </c>
      <c r="I63" s="162" t="s">
        <v>1718</v>
      </c>
      <c r="J63" s="152"/>
      <c r="K63" s="163" t="s">
        <v>1754</v>
      </c>
      <c r="L63" s="163" t="s">
        <v>1696</v>
      </c>
      <c r="M63" s="163" t="s">
        <v>1713</v>
      </c>
      <c r="N63" s="163" t="s">
        <v>1673</v>
      </c>
      <c r="O63" s="152"/>
      <c r="P63" s="150" t="s">
        <v>1755</v>
      </c>
      <c r="Q63" s="144" t="s">
        <v>1716</v>
      </c>
      <c r="R63" s="145" t="s">
        <v>1716</v>
      </c>
      <c r="S63" s="146" t="s">
        <v>1716</v>
      </c>
      <c r="T63" s="147" t="s">
        <v>1716</v>
      </c>
      <c r="U63" s="148">
        <v>593.25200000000007</v>
      </c>
      <c r="V63" s="149" t="s">
        <v>1716</v>
      </c>
      <c r="W63" s="150" t="s">
        <v>1716</v>
      </c>
      <c r="X63" s="150" t="s">
        <v>1723</v>
      </c>
      <c r="Y63" s="150" t="s">
        <v>1731</v>
      </c>
      <c r="Z63" s="150" t="s">
        <v>1716</v>
      </c>
      <c r="AA63" s="150">
        <v>0</v>
      </c>
      <c r="AB63" s="164">
        <v>1</v>
      </c>
      <c r="AC63" s="152"/>
      <c r="AD63" s="152"/>
    </row>
    <row r="64" spans="1:30" x14ac:dyDescent="0.35">
      <c r="A64" t="str">
        <f t="shared" si="0"/>
        <v>370663567001024</v>
      </c>
      <c r="B64" s="178"/>
      <c r="D64" s="14"/>
      <c r="E64" s="159">
        <v>2002</v>
      </c>
      <c r="F64" s="160" t="s">
        <v>1753</v>
      </c>
      <c r="G64" s="161">
        <v>370663567001</v>
      </c>
      <c r="H64" s="159">
        <v>24</v>
      </c>
      <c r="I64" s="162" t="s">
        <v>1719</v>
      </c>
      <c r="J64" s="152"/>
      <c r="K64" s="163" t="s">
        <v>1754</v>
      </c>
      <c r="L64" s="163" t="s">
        <v>1696</v>
      </c>
      <c r="M64" s="163" t="s">
        <v>1713</v>
      </c>
      <c r="N64" s="163" t="s">
        <v>1673</v>
      </c>
      <c r="O64" s="152"/>
      <c r="P64" s="150" t="s">
        <v>1755</v>
      </c>
      <c r="Q64" s="144">
        <v>597.41</v>
      </c>
      <c r="R64" s="145">
        <v>0.6</v>
      </c>
      <c r="S64" s="146">
        <v>1.0707</v>
      </c>
      <c r="T64" s="147" t="s">
        <v>1716</v>
      </c>
      <c r="U64" s="148">
        <v>622.75</v>
      </c>
      <c r="V64" s="149">
        <v>0.21199999999999999</v>
      </c>
      <c r="W64" s="150">
        <v>1.6E-2</v>
      </c>
      <c r="X64" s="150" t="s">
        <v>1723</v>
      </c>
      <c r="Y64" s="150" t="s">
        <v>1731</v>
      </c>
      <c r="Z64" s="150" t="s">
        <v>1717</v>
      </c>
      <c r="AA64" s="150">
        <v>0</v>
      </c>
      <c r="AB64" s="164">
        <v>1</v>
      </c>
      <c r="AC64" s="152"/>
      <c r="AD64" s="152" t="s">
        <v>2854</v>
      </c>
    </row>
    <row r="65" spans="1:30" x14ac:dyDescent="0.35">
      <c r="A65" t="str">
        <f t="shared" si="0"/>
        <v>651219504001020</v>
      </c>
      <c r="B65" s="178"/>
      <c r="D65" s="14"/>
      <c r="E65" s="159">
        <v>2005</v>
      </c>
      <c r="F65" s="160" t="s">
        <v>1756</v>
      </c>
      <c r="G65" s="161">
        <v>651219504001</v>
      </c>
      <c r="H65" s="159">
        <v>20</v>
      </c>
      <c r="I65" s="162" t="s">
        <v>1711</v>
      </c>
      <c r="J65" s="152"/>
      <c r="K65" s="163" t="s">
        <v>1757</v>
      </c>
      <c r="L65" s="163" t="s">
        <v>1696</v>
      </c>
      <c r="M65" s="163" t="s">
        <v>1713</v>
      </c>
      <c r="N65" s="163" t="s">
        <v>1673</v>
      </c>
      <c r="O65" s="152"/>
      <c r="P65" s="150" t="s">
        <v>1758</v>
      </c>
      <c r="Q65" s="144">
        <v>3967.73</v>
      </c>
      <c r="R65" s="145">
        <v>0.67600000000000005</v>
      </c>
      <c r="S65" s="146">
        <v>1.0707</v>
      </c>
      <c r="T65" s="147">
        <v>0</v>
      </c>
      <c r="U65" s="148">
        <v>4157.3599999999997</v>
      </c>
      <c r="V65" s="149">
        <v>0.246</v>
      </c>
      <c r="W65" s="150">
        <v>1.4999999999999999E-2</v>
      </c>
      <c r="X65" s="150" t="s">
        <v>1744</v>
      </c>
      <c r="Y65" s="150" t="s">
        <v>1731</v>
      </c>
      <c r="Z65" s="150" t="s">
        <v>1716</v>
      </c>
      <c r="AA65" s="150">
        <v>0</v>
      </c>
      <c r="AB65" s="164">
        <v>1</v>
      </c>
      <c r="AC65" s="152"/>
      <c r="AD65" s="152"/>
    </row>
    <row r="66" spans="1:30" x14ac:dyDescent="0.35">
      <c r="A66" t="str">
        <f t="shared" si="0"/>
        <v>651219504003021</v>
      </c>
      <c r="B66" s="178"/>
      <c r="D66" s="14"/>
      <c r="E66" s="159">
        <v>2005</v>
      </c>
      <c r="F66" s="160" t="s">
        <v>1756</v>
      </c>
      <c r="G66" s="161">
        <v>651219504003</v>
      </c>
      <c r="H66" s="159">
        <v>21</v>
      </c>
      <c r="I66" s="162" t="s">
        <v>1732</v>
      </c>
      <c r="J66" s="152"/>
      <c r="K66" s="163" t="s">
        <v>1757</v>
      </c>
      <c r="L66" s="163" t="s">
        <v>1696</v>
      </c>
      <c r="M66" s="163" t="s">
        <v>1713</v>
      </c>
      <c r="N66" s="163" t="s">
        <v>1673</v>
      </c>
      <c r="O66" s="152"/>
      <c r="P66" s="150" t="s">
        <v>1758</v>
      </c>
      <c r="Q66" s="144" t="s">
        <v>1716</v>
      </c>
      <c r="R66" s="145" t="s">
        <v>1716</v>
      </c>
      <c r="S66" s="146" t="s">
        <v>1716</v>
      </c>
      <c r="T66" s="147" t="s">
        <v>1716</v>
      </c>
      <c r="U66" s="148">
        <v>623.70000000000005</v>
      </c>
      <c r="V66" s="149" t="s">
        <v>1716</v>
      </c>
      <c r="W66" s="150" t="s">
        <v>1716</v>
      </c>
      <c r="X66" s="150" t="s">
        <v>1744</v>
      </c>
      <c r="Y66" s="150" t="s">
        <v>1731</v>
      </c>
      <c r="Z66" s="150" t="s">
        <v>1716</v>
      </c>
      <c r="AA66" s="150">
        <v>0</v>
      </c>
      <c r="AB66" s="164">
        <v>1</v>
      </c>
      <c r="AC66" s="152"/>
      <c r="AD66" s="152"/>
    </row>
    <row r="67" spans="1:30" x14ac:dyDescent="0.35">
      <c r="A67" t="str">
        <f t="shared" ref="A67:A130" si="1">G67&amp;"0"&amp;H67</f>
        <v>651219504001024</v>
      </c>
      <c r="B67" s="178"/>
      <c r="D67" s="14"/>
      <c r="E67" s="159">
        <v>2005</v>
      </c>
      <c r="F67" s="160" t="s">
        <v>1756</v>
      </c>
      <c r="G67" s="161">
        <v>651219504001</v>
      </c>
      <c r="H67" s="159">
        <v>24</v>
      </c>
      <c r="I67" s="162" t="s">
        <v>1719</v>
      </c>
      <c r="J67" s="152"/>
      <c r="K67" s="163" t="s">
        <v>1757</v>
      </c>
      <c r="L67" s="163" t="s">
        <v>1696</v>
      </c>
      <c r="M67" s="163" t="s">
        <v>1713</v>
      </c>
      <c r="N67" s="163" t="s">
        <v>1673</v>
      </c>
      <c r="O67" s="152"/>
      <c r="P67" s="150" t="s">
        <v>1758</v>
      </c>
      <c r="Q67" s="144">
        <v>597.41</v>
      </c>
      <c r="R67" s="145">
        <v>0.6</v>
      </c>
      <c r="S67" s="146">
        <v>1.0707</v>
      </c>
      <c r="T67" s="147" t="s">
        <v>1716</v>
      </c>
      <c r="U67" s="148">
        <v>622.75</v>
      </c>
      <c r="V67" s="149">
        <v>0.246</v>
      </c>
      <c r="W67" s="150">
        <v>1.4999999999999999E-2</v>
      </c>
      <c r="X67" s="150" t="s">
        <v>1744</v>
      </c>
      <c r="Y67" s="150" t="s">
        <v>1731</v>
      </c>
      <c r="Z67" s="150" t="s">
        <v>1717</v>
      </c>
      <c r="AA67" s="150">
        <v>0</v>
      </c>
      <c r="AB67" s="164">
        <v>1</v>
      </c>
      <c r="AC67" s="152"/>
      <c r="AD67" s="152"/>
    </row>
    <row r="68" spans="1:30" x14ac:dyDescent="0.35">
      <c r="A68" t="str">
        <f t="shared" si="1"/>
        <v>363332852001020</v>
      </c>
      <c r="B68" s="178"/>
      <c r="D68" s="14"/>
      <c r="E68" s="159">
        <v>2006</v>
      </c>
      <c r="F68" s="160" t="s">
        <v>1759</v>
      </c>
      <c r="G68" s="161">
        <v>363332852001</v>
      </c>
      <c r="H68" s="159">
        <v>20</v>
      </c>
      <c r="I68" s="162" t="s">
        <v>1711</v>
      </c>
      <c r="J68" s="152"/>
      <c r="K68" s="163" t="s">
        <v>1760</v>
      </c>
      <c r="L68" s="163" t="s">
        <v>1696</v>
      </c>
      <c r="M68" s="163" t="s">
        <v>1713</v>
      </c>
      <c r="N68" s="163" t="s">
        <v>1673</v>
      </c>
      <c r="O68" s="152"/>
      <c r="P68" s="150" t="s">
        <v>1761</v>
      </c>
      <c r="Q68" s="144">
        <v>3967.73</v>
      </c>
      <c r="R68" s="145">
        <v>0.67600000000000005</v>
      </c>
      <c r="S68" s="146">
        <v>1.0707</v>
      </c>
      <c r="T68" s="147">
        <v>5.8799999999999998E-3</v>
      </c>
      <c r="U68" s="148">
        <v>4181.8100000000004</v>
      </c>
      <c r="V68" s="149">
        <v>0.14099999999999999</v>
      </c>
      <c r="W68" s="150">
        <v>1E-3</v>
      </c>
      <c r="X68" s="150" t="s">
        <v>1744</v>
      </c>
      <c r="Y68" s="150" t="s">
        <v>1731</v>
      </c>
      <c r="Z68" s="150" t="s">
        <v>1716</v>
      </c>
      <c r="AA68" s="150">
        <v>0</v>
      </c>
      <c r="AB68" s="164">
        <v>1</v>
      </c>
      <c r="AC68" s="152"/>
      <c r="AD68" s="152"/>
    </row>
    <row r="69" spans="1:30" x14ac:dyDescent="0.35">
      <c r="A69" t="str">
        <f t="shared" si="1"/>
        <v>621796152001020</v>
      </c>
      <c r="B69" s="178"/>
      <c r="D69" s="14"/>
      <c r="E69" s="159">
        <v>2006</v>
      </c>
      <c r="F69" s="160" t="s">
        <v>1759</v>
      </c>
      <c r="G69" s="161">
        <v>621796152001</v>
      </c>
      <c r="H69" s="159">
        <v>20</v>
      </c>
      <c r="I69" s="162" t="s">
        <v>1711</v>
      </c>
      <c r="J69" s="152"/>
      <c r="K69" s="163" t="s">
        <v>1760</v>
      </c>
      <c r="L69" s="163" t="s">
        <v>1696</v>
      </c>
      <c r="M69" s="163" t="s">
        <v>1713</v>
      </c>
      <c r="N69" s="163" t="s">
        <v>1673</v>
      </c>
      <c r="O69" s="152"/>
      <c r="P69" s="150" t="s">
        <v>1761</v>
      </c>
      <c r="Q69" s="144">
        <v>3967.73</v>
      </c>
      <c r="R69" s="145">
        <v>0.67600000000000005</v>
      </c>
      <c r="S69" s="146">
        <v>1.0707</v>
      </c>
      <c r="T69" s="147">
        <v>5.8799999999999998E-3</v>
      </c>
      <c r="U69" s="148">
        <v>4181.8100000000004</v>
      </c>
      <c r="V69" s="149">
        <v>0.14099999999999999</v>
      </c>
      <c r="W69" s="150">
        <v>1E-3</v>
      </c>
      <c r="X69" s="150" t="s">
        <v>1744</v>
      </c>
      <c r="Y69" s="150" t="s">
        <v>1731</v>
      </c>
      <c r="Z69" s="150" t="s">
        <v>1716</v>
      </c>
      <c r="AA69" s="150">
        <v>0</v>
      </c>
      <c r="AB69" s="164">
        <v>1</v>
      </c>
      <c r="AC69" s="152"/>
      <c r="AD69" s="152"/>
    </row>
    <row r="70" spans="1:30" x14ac:dyDescent="0.35">
      <c r="A70" t="str">
        <f t="shared" si="1"/>
        <v>621796152012020</v>
      </c>
      <c r="B70" s="178"/>
      <c r="D70" s="14"/>
      <c r="E70" s="159">
        <v>2006</v>
      </c>
      <c r="F70" s="160" t="s">
        <v>1759</v>
      </c>
      <c r="G70" s="161">
        <v>621796152012</v>
      </c>
      <c r="H70" s="159">
        <v>20</v>
      </c>
      <c r="I70" s="162" t="s">
        <v>1711</v>
      </c>
      <c r="J70" s="152"/>
      <c r="K70" s="163" t="s">
        <v>1760</v>
      </c>
      <c r="L70" s="163" t="s">
        <v>1696</v>
      </c>
      <c r="M70" s="163" t="s">
        <v>1713</v>
      </c>
      <c r="N70" s="163" t="s">
        <v>1673</v>
      </c>
      <c r="O70" s="152"/>
      <c r="P70" s="150" t="s">
        <v>1761</v>
      </c>
      <c r="Q70" s="144">
        <v>3967.73</v>
      </c>
      <c r="R70" s="145">
        <v>0.67600000000000005</v>
      </c>
      <c r="S70" s="146">
        <v>1.0707</v>
      </c>
      <c r="T70" s="147">
        <v>5.8799999999999998E-3</v>
      </c>
      <c r="U70" s="148">
        <v>4181.8100000000004</v>
      </c>
      <c r="V70" s="149">
        <v>0.14099999999999999</v>
      </c>
      <c r="W70" s="150">
        <v>1E-3</v>
      </c>
      <c r="X70" s="150" t="s">
        <v>1744</v>
      </c>
      <c r="Y70" s="150" t="s">
        <v>1731</v>
      </c>
      <c r="Z70" s="150" t="s">
        <v>1716</v>
      </c>
      <c r="AA70" s="150">
        <v>0</v>
      </c>
      <c r="AB70" s="164">
        <v>1</v>
      </c>
      <c r="AC70" s="152"/>
      <c r="AD70" s="152"/>
    </row>
    <row r="71" spans="1:30" x14ac:dyDescent="0.35">
      <c r="A71" t="str">
        <f t="shared" si="1"/>
        <v>363332852002021</v>
      </c>
      <c r="B71" s="178"/>
      <c r="D71" s="14"/>
      <c r="E71" s="159">
        <v>2006</v>
      </c>
      <c r="F71" s="160" t="s">
        <v>1759</v>
      </c>
      <c r="G71" s="161">
        <v>363332852002</v>
      </c>
      <c r="H71" s="159">
        <v>21</v>
      </c>
      <c r="I71" s="162" t="s">
        <v>1732</v>
      </c>
      <c r="J71" s="152"/>
      <c r="K71" s="163" t="s">
        <v>1760</v>
      </c>
      <c r="L71" s="163" t="s">
        <v>1696</v>
      </c>
      <c r="M71" s="163" t="s">
        <v>1713</v>
      </c>
      <c r="N71" s="163" t="s">
        <v>1673</v>
      </c>
      <c r="O71" s="152"/>
      <c r="P71" s="150" t="s">
        <v>1761</v>
      </c>
      <c r="Q71" s="144" t="s">
        <v>1716</v>
      </c>
      <c r="R71" s="145" t="s">
        <v>1716</v>
      </c>
      <c r="S71" s="146" t="s">
        <v>1716</v>
      </c>
      <c r="T71" s="147" t="s">
        <v>1716</v>
      </c>
      <c r="U71" s="148">
        <v>623.70000000000005</v>
      </c>
      <c r="V71" s="149" t="s">
        <v>1716</v>
      </c>
      <c r="W71" s="150" t="s">
        <v>1716</v>
      </c>
      <c r="X71" s="150" t="s">
        <v>1744</v>
      </c>
      <c r="Y71" s="150" t="s">
        <v>1731</v>
      </c>
      <c r="Z71" s="150" t="s">
        <v>1716</v>
      </c>
      <c r="AA71" s="150">
        <v>0</v>
      </c>
      <c r="AB71" s="164">
        <v>1</v>
      </c>
      <c r="AC71" s="152"/>
      <c r="AD71" s="152"/>
    </row>
    <row r="72" spans="1:30" x14ac:dyDescent="0.35">
      <c r="A72" t="str">
        <f t="shared" si="1"/>
        <v>621796152001021</v>
      </c>
      <c r="B72" s="178"/>
      <c r="D72" s="14"/>
      <c r="E72" s="159">
        <v>2006</v>
      </c>
      <c r="F72" s="160" t="s">
        <v>1759</v>
      </c>
      <c r="G72" s="161">
        <v>621796152001</v>
      </c>
      <c r="H72" s="159">
        <v>21</v>
      </c>
      <c r="I72" s="162" t="s">
        <v>1732</v>
      </c>
      <c r="J72" s="152"/>
      <c r="K72" s="163" t="s">
        <v>1760</v>
      </c>
      <c r="L72" s="163" t="s">
        <v>1696</v>
      </c>
      <c r="M72" s="163" t="s">
        <v>1713</v>
      </c>
      <c r="N72" s="163" t="s">
        <v>1673</v>
      </c>
      <c r="O72" s="152"/>
      <c r="P72" s="150" t="s">
        <v>1761</v>
      </c>
      <c r="Q72" s="144" t="s">
        <v>1716</v>
      </c>
      <c r="R72" s="145" t="s">
        <v>1716</v>
      </c>
      <c r="S72" s="146" t="s">
        <v>1716</v>
      </c>
      <c r="T72" s="147" t="s">
        <v>1716</v>
      </c>
      <c r="U72" s="148">
        <v>623.70000000000005</v>
      </c>
      <c r="V72" s="149" t="s">
        <v>1716</v>
      </c>
      <c r="W72" s="150" t="s">
        <v>1716</v>
      </c>
      <c r="X72" s="150" t="s">
        <v>1744</v>
      </c>
      <c r="Y72" s="150" t="s">
        <v>1731</v>
      </c>
      <c r="Z72" s="150" t="s">
        <v>1716</v>
      </c>
      <c r="AA72" s="150">
        <v>0</v>
      </c>
      <c r="AB72" s="164">
        <v>1</v>
      </c>
      <c r="AC72" s="152"/>
      <c r="AD72" s="152"/>
    </row>
    <row r="73" spans="1:30" x14ac:dyDescent="0.35">
      <c r="A73" t="str">
        <f t="shared" si="1"/>
        <v>621796152013021</v>
      </c>
      <c r="B73" s="178"/>
      <c r="D73" s="14"/>
      <c r="E73" s="159">
        <v>2006</v>
      </c>
      <c r="F73" s="160" t="s">
        <v>1759</v>
      </c>
      <c r="G73" s="161">
        <v>621796152013</v>
      </c>
      <c r="H73" s="159">
        <v>21</v>
      </c>
      <c r="I73" s="162" t="s">
        <v>1732</v>
      </c>
      <c r="J73" s="152"/>
      <c r="K73" s="163" t="s">
        <v>1760</v>
      </c>
      <c r="L73" s="163" t="s">
        <v>1696</v>
      </c>
      <c r="M73" s="163" t="s">
        <v>1713</v>
      </c>
      <c r="N73" s="163" t="s">
        <v>1673</v>
      </c>
      <c r="O73" s="152"/>
      <c r="P73" s="150" t="s">
        <v>1761</v>
      </c>
      <c r="Q73" s="144" t="s">
        <v>1716</v>
      </c>
      <c r="R73" s="145" t="s">
        <v>1716</v>
      </c>
      <c r="S73" s="146" t="s">
        <v>1716</v>
      </c>
      <c r="T73" s="147" t="s">
        <v>1716</v>
      </c>
      <c r="U73" s="148">
        <v>623.70000000000005</v>
      </c>
      <c r="V73" s="149" t="s">
        <v>1716</v>
      </c>
      <c r="W73" s="150" t="s">
        <v>1716</v>
      </c>
      <c r="X73" s="150" t="s">
        <v>1744</v>
      </c>
      <c r="Y73" s="150" t="s">
        <v>1731</v>
      </c>
      <c r="Z73" s="150" t="s">
        <v>1716</v>
      </c>
      <c r="AA73" s="150">
        <v>0</v>
      </c>
      <c r="AB73" s="164">
        <v>1</v>
      </c>
      <c r="AC73" s="152"/>
      <c r="AD73" s="152"/>
    </row>
    <row r="74" spans="1:30" x14ac:dyDescent="0.35">
      <c r="A74" t="str">
        <f t="shared" si="1"/>
        <v>363332852003022</v>
      </c>
      <c r="B74" s="178"/>
      <c r="D74" s="14"/>
      <c r="E74" s="159">
        <v>2006</v>
      </c>
      <c r="F74" s="160" t="s">
        <v>1759</v>
      </c>
      <c r="G74" s="161">
        <v>363332852003</v>
      </c>
      <c r="H74" s="159">
        <v>22</v>
      </c>
      <c r="I74" s="162" t="s">
        <v>1718</v>
      </c>
      <c r="J74" s="152"/>
      <c r="K74" s="163" t="s">
        <v>1760</v>
      </c>
      <c r="L74" s="163" t="s">
        <v>1696</v>
      </c>
      <c r="M74" s="163" t="s">
        <v>1713</v>
      </c>
      <c r="N74" s="163" t="s">
        <v>1673</v>
      </c>
      <c r="O74" s="152"/>
      <c r="P74" s="150" t="s">
        <v>1761</v>
      </c>
      <c r="Q74" s="144" t="s">
        <v>1716</v>
      </c>
      <c r="R74" s="145" t="s">
        <v>1716</v>
      </c>
      <c r="S74" s="146" t="s">
        <v>1716</v>
      </c>
      <c r="T74" s="147" t="s">
        <v>1716</v>
      </c>
      <c r="U74" s="148">
        <v>676.21400000000006</v>
      </c>
      <c r="V74" s="149" t="s">
        <v>1716</v>
      </c>
      <c r="W74" s="150" t="s">
        <v>1716</v>
      </c>
      <c r="X74" s="150" t="s">
        <v>1744</v>
      </c>
      <c r="Y74" s="150" t="s">
        <v>1731</v>
      </c>
      <c r="Z74" s="150" t="s">
        <v>1716</v>
      </c>
      <c r="AA74" s="150">
        <v>0</v>
      </c>
      <c r="AB74" s="164">
        <v>1</v>
      </c>
      <c r="AC74" s="152"/>
      <c r="AD74" s="152"/>
    </row>
    <row r="75" spans="1:30" x14ac:dyDescent="0.35">
      <c r="A75" t="str">
        <f t="shared" si="1"/>
        <v>621796152012022</v>
      </c>
      <c r="B75" s="178"/>
      <c r="D75" s="14"/>
      <c r="E75" s="159">
        <v>2006</v>
      </c>
      <c r="F75" s="160" t="s">
        <v>1759</v>
      </c>
      <c r="G75" s="161">
        <v>621796152012</v>
      </c>
      <c r="H75" s="159">
        <v>22</v>
      </c>
      <c r="I75" s="162" t="s">
        <v>1718</v>
      </c>
      <c r="J75" s="152"/>
      <c r="K75" s="163" t="s">
        <v>1760</v>
      </c>
      <c r="L75" s="163" t="s">
        <v>1696</v>
      </c>
      <c r="M75" s="163" t="s">
        <v>1713</v>
      </c>
      <c r="N75" s="163" t="s">
        <v>1673</v>
      </c>
      <c r="O75" s="152"/>
      <c r="P75" s="150" t="s">
        <v>1761</v>
      </c>
      <c r="Q75" s="144" t="s">
        <v>1716</v>
      </c>
      <c r="R75" s="145" t="s">
        <v>1716</v>
      </c>
      <c r="S75" s="146" t="s">
        <v>1716</v>
      </c>
      <c r="T75" s="147" t="s">
        <v>1716</v>
      </c>
      <c r="U75" s="148">
        <v>676.21400000000006</v>
      </c>
      <c r="V75" s="149" t="s">
        <v>1716</v>
      </c>
      <c r="W75" s="150" t="s">
        <v>1716</v>
      </c>
      <c r="X75" s="150" t="s">
        <v>1744</v>
      </c>
      <c r="Y75" s="150" t="s">
        <v>1731</v>
      </c>
      <c r="Z75" s="150" t="s">
        <v>1716</v>
      </c>
      <c r="AA75" s="150">
        <v>0</v>
      </c>
      <c r="AB75" s="164">
        <v>1</v>
      </c>
      <c r="AC75" s="152"/>
      <c r="AD75" s="152"/>
    </row>
    <row r="76" spans="1:30" x14ac:dyDescent="0.35">
      <c r="A76" t="str">
        <f t="shared" si="1"/>
        <v>363332852001024</v>
      </c>
      <c r="B76" s="178"/>
      <c r="D76" s="14"/>
      <c r="E76" s="159">
        <v>2006</v>
      </c>
      <c r="F76" s="160" t="s">
        <v>1759</v>
      </c>
      <c r="G76" s="161">
        <v>363332852001</v>
      </c>
      <c r="H76" s="159">
        <v>24</v>
      </c>
      <c r="I76" s="162" t="s">
        <v>1719</v>
      </c>
      <c r="J76" s="152"/>
      <c r="K76" s="163" t="s">
        <v>1760</v>
      </c>
      <c r="L76" s="163" t="s">
        <v>1696</v>
      </c>
      <c r="M76" s="163" t="s">
        <v>1713</v>
      </c>
      <c r="N76" s="163" t="s">
        <v>1673</v>
      </c>
      <c r="O76" s="152"/>
      <c r="P76" s="150" t="s">
        <v>1761</v>
      </c>
      <c r="Q76" s="144">
        <v>597.41</v>
      </c>
      <c r="R76" s="145">
        <v>0.6</v>
      </c>
      <c r="S76" s="146">
        <v>1.0707</v>
      </c>
      <c r="T76" s="147" t="s">
        <v>1716</v>
      </c>
      <c r="U76" s="148">
        <v>622.75</v>
      </c>
      <c r="V76" s="149">
        <v>0.14099999999999999</v>
      </c>
      <c r="W76" s="150">
        <v>1E-3</v>
      </c>
      <c r="X76" s="150" t="s">
        <v>1744</v>
      </c>
      <c r="Y76" s="150" t="s">
        <v>1731</v>
      </c>
      <c r="Z76" s="150" t="s">
        <v>1717</v>
      </c>
      <c r="AA76" s="150">
        <v>0</v>
      </c>
      <c r="AB76" s="164">
        <v>1</v>
      </c>
      <c r="AC76" s="152"/>
      <c r="AD76" s="152"/>
    </row>
    <row r="77" spans="1:30" x14ac:dyDescent="0.35">
      <c r="A77" t="str">
        <f t="shared" si="1"/>
        <v>621796152001024</v>
      </c>
      <c r="B77" s="178"/>
      <c r="D77" s="14"/>
      <c r="E77" s="159">
        <v>2006</v>
      </c>
      <c r="F77" s="160" t="s">
        <v>1759</v>
      </c>
      <c r="G77" s="161">
        <v>621796152001</v>
      </c>
      <c r="H77" s="159">
        <v>24</v>
      </c>
      <c r="I77" s="162" t="s">
        <v>1719</v>
      </c>
      <c r="J77" s="152"/>
      <c r="K77" s="163" t="s">
        <v>1760</v>
      </c>
      <c r="L77" s="163" t="s">
        <v>1696</v>
      </c>
      <c r="M77" s="163" t="s">
        <v>1713</v>
      </c>
      <c r="N77" s="163" t="s">
        <v>1673</v>
      </c>
      <c r="O77" s="152"/>
      <c r="P77" s="150" t="s">
        <v>1761</v>
      </c>
      <c r="Q77" s="144">
        <v>597.41</v>
      </c>
      <c r="R77" s="145">
        <v>0.6</v>
      </c>
      <c r="S77" s="146">
        <v>1.0707</v>
      </c>
      <c r="T77" s="147" t="s">
        <v>1716</v>
      </c>
      <c r="U77" s="148">
        <v>622.75</v>
      </c>
      <c r="V77" s="149">
        <v>0.14099999999999999</v>
      </c>
      <c r="W77" s="150">
        <v>1E-3</v>
      </c>
      <c r="X77" s="150" t="s">
        <v>1744</v>
      </c>
      <c r="Y77" s="150" t="s">
        <v>1731</v>
      </c>
      <c r="Z77" s="150" t="s">
        <v>1717</v>
      </c>
      <c r="AA77" s="150">
        <v>0</v>
      </c>
      <c r="AB77" s="164">
        <v>1</v>
      </c>
      <c r="AC77" s="152"/>
      <c r="AD77" s="152"/>
    </row>
    <row r="78" spans="1:30" x14ac:dyDescent="0.35">
      <c r="A78" t="str">
        <f t="shared" si="1"/>
        <v>363332852002027</v>
      </c>
      <c r="B78" s="178"/>
      <c r="D78" s="14"/>
      <c r="E78" s="159">
        <v>2006</v>
      </c>
      <c r="F78" s="160" t="s">
        <v>1759</v>
      </c>
      <c r="G78" s="161">
        <v>363332852002</v>
      </c>
      <c r="H78" s="159">
        <v>27</v>
      </c>
      <c r="I78" s="162" t="s">
        <v>1733</v>
      </c>
      <c r="J78" s="152"/>
      <c r="K78" s="163" t="s">
        <v>1760</v>
      </c>
      <c r="L78" s="163" t="s">
        <v>1696</v>
      </c>
      <c r="M78" s="163" t="s">
        <v>1713</v>
      </c>
      <c r="N78" s="163" t="s">
        <v>1673</v>
      </c>
      <c r="O78" s="152"/>
      <c r="P78" s="150" t="s">
        <v>1761</v>
      </c>
      <c r="Q78" s="144">
        <v>359.63</v>
      </c>
      <c r="R78" s="145">
        <v>0.6</v>
      </c>
      <c r="S78" s="146">
        <v>1.0707</v>
      </c>
      <c r="T78" s="147" t="s">
        <v>1716</v>
      </c>
      <c r="U78" s="148">
        <v>374.89</v>
      </c>
      <c r="V78" s="149">
        <v>0.14099999999999999</v>
      </c>
      <c r="W78" s="150">
        <v>1E-3</v>
      </c>
      <c r="X78" s="150" t="s">
        <v>1744</v>
      </c>
      <c r="Y78" s="150" t="s">
        <v>1731</v>
      </c>
      <c r="Z78" s="150" t="s">
        <v>1717</v>
      </c>
      <c r="AA78" s="150">
        <v>0</v>
      </c>
      <c r="AB78" s="164">
        <v>1</v>
      </c>
      <c r="AC78" s="152"/>
      <c r="AD78" s="152"/>
    </row>
    <row r="79" spans="1:30" x14ac:dyDescent="0.35">
      <c r="A79" t="str">
        <f t="shared" si="1"/>
        <v>621796152001027</v>
      </c>
      <c r="B79" s="178"/>
      <c r="D79" s="14"/>
      <c r="E79" s="159">
        <v>2006</v>
      </c>
      <c r="F79" s="160" t="s">
        <v>1759</v>
      </c>
      <c r="G79" s="161">
        <v>621796152001</v>
      </c>
      <c r="H79" s="159">
        <v>27</v>
      </c>
      <c r="I79" s="162" t="s">
        <v>1733</v>
      </c>
      <c r="J79" s="152"/>
      <c r="K79" s="163" t="s">
        <v>1760</v>
      </c>
      <c r="L79" s="163" t="s">
        <v>1696</v>
      </c>
      <c r="M79" s="163" t="s">
        <v>1713</v>
      </c>
      <c r="N79" s="163" t="s">
        <v>1673</v>
      </c>
      <c r="O79" s="152"/>
      <c r="P79" s="150" t="s">
        <v>1761</v>
      </c>
      <c r="Q79" s="144">
        <v>359.63</v>
      </c>
      <c r="R79" s="145">
        <v>0.6</v>
      </c>
      <c r="S79" s="146">
        <v>1.0707</v>
      </c>
      <c r="T79" s="147" t="s">
        <v>1716</v>
      </c>
      <c r="U79" s="148">
        <v>374.89</v>
      </c>
      <c r="V79" s="149">
        <v>0.14099999999999999</v>
      </c>
      <c r="W79" s="150">
        <v>1E-3</v>
      </c>
      <c r="X79" s="150" t="s">
        <v>1744</v>
      </c>
      <c r="Y79" s="150" t="s">
        <v>1731</v>
      </c>
      <c r="Z79" s="150" t="s">
        <v>1717</v>
      </c>
      <c r="AA79" s="150">
        <v>0</v>
      </c>
      <c r="AB79" s="164">
        <v>1</v>
      </c>
      <c r="AC79" s="152"/>
      <c r="AD79" s="152"/>
    </row>
    <row r="80" spans="1:30" x14ac:dyDescent="0.35">
      <c r="A80" t="str">
        <f t="shared" si="1"/>
        <v>621796152013027</v>
      </c>
      <c r="B80" s="178"/>
      <c r="D80" s="14"/>
      <c r="E80" s="159">
        <v>2006</v>
      </c>
      <c r="F80" s="160" t="s">
        <v>1759</v>
      </c>
      <c r="G80" s="161">
        <v>621796152013</v>
      </c>
      <c r="H80" s="159">
        <v>27</v>
      </c>
      <c r="I80" s="162" t="s">
        <v>1733</v>
      </c>
      <c r="J80" s="152"/>
      <c r="K80" s="163" t="s">
        <v>1760</v>
      </c>
      <c r="L80" s="163" t="s">
        <v>1696</v>
      </c>
      <c r="M80" s="163" t="s">
        <v>1713</v>
      </c>
      <c r="N80" s="163" t="s">
        <v>1673</v>
      </c>
      <c r="O80" s="152"/>
      <c r="P80" s="150" t="s">
        <v>1761</v>
      </c>
      <c r="Q80" s="144">
        <v>359.63</v>
      </c>
      <c r="R80" s="145">
        <v>0.6</v>
      </c>
      <c r="S80" s="146">
        <v>1.0707</v>
      </c>
      <c r="T80" s="147" t="s">
        <v>1716</v>
      </c>
      <c r="U80" s="148">
        <v>374.89</v>
      </c>
      <c r="V80" s="149">
        <v>0.14099999999999999</v>
      </c>
      <c r="W80" s="150">
        <v>1E-3</v>
      </c>
      <c r="X80" s="150" t="s">
        <v>1744</v>
      </c>
      <c r="Y80" s="150" t="s">
        <v>1731</v>
      </c>
      <c r="Z80" s="150" t="s">
        <v>1717</v>
      </c>
      <c r="AA80" s="150">
        <v>0</v>
      </c>
      <c r="AB80" s="164">
        <v>1</v>
      </c>
      <c r="AC80" s="152"/>
      <c r="AD80" s="152"/>
    </row>
    <row r="81" spans="1:30" x14ac:dyDescent="0.35">
      <c r="A81" t="str">
        <f t="shared" si="1"/>
        <v>363332852002028</v>
      </c>
      <c r="B81" s="178"/>
      <c r="D81" s="14"/>
      <c r="E81" s="159">
        <v>2006</v>
      </c>
      <c r="F81" s="160" t="s">
        <v>1759</v>
      </c>
      <c r="G81" s="161">
        <v>363332852002</v>
      </c>
      <c r="H81" s="159">
        <v>28</v>
      </c>
      <c r="I81" s="162" t="s">
        <v>1733</v>
      </c>
      <c r="J81" s="152"/>
      <c r="K81" s="163" t="s">
        <v>1760</v>
      </c>
      <c r="L81" s="163" t="s">
        <v>1696</v>
      </c>
      <c r="M81" s="163" t="s">
        <v>1713</v>
      </c>
      <c r="N81" s="163" t="s">
        <v>1673</v>
      </c>
      <c r="O81" s="152"/>
      <c r="P81" s="150" t="s">
        <v>1761</v>
      </c>
      <c r="Q81" s="144">
        <v>359.63</v>
      </c>
      <c r="R81" s="145">
        <v>0.6</v>
      </c>
      <c r="S81" s="146">
        <v>1.0707</v>
      </c>
      <c r="T81" s="147" t="s">
        <v>1716</v>
      </c>
      <c r="U81" s="148">
        <v>374.89</v>
      </c>
      <c r="V81" s="149">
        <v>0.14099999999999999</v>
      </c>
      <c r="W81" s="150">
        <v>1E-3</v>
      </c>
      <c r="X81" s="150" t="s">
        <v>1744</v>
      </c>
      <c r="Y81" s="150" t="s">
        <v>1731</v>
      </c>
      <c r="Z81" s="150" t="s">
        <v>1717</v>
      </c>
      <c r="AA81" s="150">
        <v>0</v>
      </c>
      <c r="AB81" s="164">
        <v>1</v>
      </c>
      <c r="AC81" s="152"/>
      <c r="AD81" s="152"/>
    </row>
    <row r="82" spans="1:30" x14ac:dyDescent="0.35">
      <c r="A82" t="str">
        <f t="shared" si="1"/>
        <v>621796152001028</v>
      </c>
      <c r="B82" s="178"/>
      <c r="D82" s="14"/>
      <c r="E82" s="159">
        <v>2006</v>
      </c>
      <c r="F82" s="160" t="s">
        <v>1759</v>
      </c>
      <c r="G82" s="161">
        <v>621796152001</v>
      </c>
      <c r="H82" s="159">
        <v>28</v>
      </c>
      <c r="I82" s="162" t="s">
        <v>1733</v>
      </c>
      <c r="J82" s="152"/>
      <c r="K82" s="163" t="s">
        <v>1760</v>
      </c>
      <c r="L82" s="163" t="s">
        <v>1696</v>
      </c>
      <c r="M82" s="163" t="s">
        <v>1713</v>
      </c>
      <c r="N82" s="163" t="s">
        <v>1673</v>
      </c>
      <c r="O82" s="152"/>
      <c r="P82" s="150" t="s">
        <v>1761</v>
      </c>
      <c r="Q82" s="144">
        <v>359.63</v>
      </c>
      <c r="R82" s="145">
        <v>0.6</v>
      </c>
      <c r="S82" s="146">
        <v>1.0707</v>
      </c>
      <c r="T82" s="147" t="s">
        <v>1716</v>
      </c>
      <c r="U82" s="148">
        <v>374.89</v>
      </c>
      <c r="V82" s="149">
        <v>0.14099999999999999</v>
      </c>
      <c r="W82" s="150">
        <v>1E-3</v>
      </c>
      <c r="X82" s="150" t="s">
        <v>1744</v>
      </c>
      <c r="Y82" s="150" t="s">
        <v>1731</v>
      </c>
      <c r="Z82" s="150" t="s">
        <v>1717</v>
      </c>
      <c r="AA82" s="150">
        <v>0</v>
      </c>
      <c r="AB82" s="164">
        <v>1</v>
      </c>
      <c r="AC82" s="152"/>
      <c r="AD82" s="152"/>
    </row>
    <row r="83" spans="1:30" x14ac:dyDescent="0.35">
      <c r="A83" t="str">
        <f t="shared" si="1"/>
        <v>621796152013028</v>
      </c>
      <c r="B83" s="178"/>
      <c r="D83" s="14"/>
      <c r="E83" s="159">
        <v>2006</v>
      </c>
      <c r="F83" s="160" t="s">
        <v>1759</v>
      </c>
      <c r="G83" s="161">
        <v>621796152013</v>
      </c>
      <c r="H83" s="159">
        <v>28</v>
      </c>
      <c r="I83" s="162" t="s">
        <v>1733</v>
      </c>
      <c r="J83" s="152"/>
      <c r="K83" s="163" t="s">
        <v>1760</v>
      </c>
      <c r="L83" s="163" t="s">
        <v>1696</v>
      </c>
      <c r="M83" s="163" t="s">
        <v>1713</v>
      </c>
      <c r="N83" s="163" t="s">
        <v>1673</v>
      </c>
      <c r="O83" s="152"/>
      <c r="P83" s="150" t="s">
        <v>1761</v>
      </c>
      <c r="Q83" s="144">
        <v>359.63</v>
      </c>
      <c r="R83" s="145">
        <v>0.6</v>
      </c>
      <c r="S83" s="146">
        <v>1.0707</v>
      </c>
      <c r="T83" s="147" t="s">
        <v>1716</v>
      </c>
      <c r="U83" s="148">
        <v>374.89</v>
      </c>
      <c r="V83" s="149">
        <v>0.14099999999999999</v>
      </c>
      <c r="W83" s="150">
        <v>1E-3</v>
      </c>
      <c r="X83" s="150" t="s">
        <v>1744</v>
      </c>
      <c r="Y83" s="150" t="s">
        <v>1731</v>
      </c>
      <c r="Z83" s="150" t="s">
        <v>1717</v>
      </c>
      <c r="AA83" s="150">
        <v>0</v>
      </c>
      <c r="AB83" s="164">
        <v>1</v>
      </c>
      <c r="AC83" s="152"/>
      <c r="AD83" s="152"/>
    </row>
    <row r="84" spans="1:30" x14ac:dyDescent="0.35">
      <c r="A84" t="str">
        <f t="shared" si="1"/>
        <v>621796152012029</v>
      </c>
      <c r="B84" s="178"/>
      <c r="D84" s="14"/>
      <c r="E84" s="159">
        <v>2006</v>
      </c>
      <c r="F84" s="160" t="s">
        <v>1759</v>
      </c>
      <c r="G84" s="161">
        <v>621796152012</v>
      </c>
      <c r="H84" s="159">
        <v>29</v>
      </c>
      <c r="I84" s="162" t="s">
        <v>1745</v>
      </c>
      <c r="J84" s="152"/>
      <c r="K84" s="163" t="s">
        <v>1760</v>
      </c>
      <c r="L84" s="163" t="s">
        <v>1696</v>
      </c>
      <c r="M84" s="163" t="s">
        <v>1713</v>
      </c>
      <c r="N84" s="163" t="s">
        <v>1673</v>
      </c>
      <c r="O84" s="152"/>
      <c r="P84" s="150" t="s">
        <v>1761</v>
      </c>
      <c r="Q84" s="144">
        <v>1442.57</v>
      </c>
      <c r="R84" s="145">
        <v>0.6</v>
      </c>
      <c r="S84" s="146">
        <v>1.0707</v>
      </c>
      <c r="T84" s="147" t="s">
        <v>1716</v>
      </c>
      <c r="U84" s="148">
        <v>1503.76</v>
      </c>
      <c r="V84" s="149">
        <v>0.14099999999999999</v>
      </c>
      <c r="W84" s="150">
        <v>1E-3</v>
      </c>
      <c r="X84" s="150" t="s">
        <v>1744</v>
      </c>
      <c r="Y84" s="150" t="s">
        <v>1731</v>
      </c>
      <c r="Z84" s="150" t="s">
        <v>1717</v>
      </c>
      <c r="AA84" s="150">
        <v>0</v>
      </c>
      <c r="AB84" s="164">
        <v>1</v>
      </c>
      <c r="AC84" s="152"/>
      <c r="AD84" s="152" t="s">
        <v>2881</v>
      </c>
    </row>
    <row r="85" spans="1:30" x14ac:dyDescent="0.35">
      <c r="A85" t="str">
        <f t="shared" si="1"/>
        <v>370662576001020</v>
      </c>
      <c r="B85" s="178"/>
      <c r="D85" s="14"/>
      <c r="E85" s="159">
        <v>2008</v>
      </c>
      <c r="F85" s="160" t="s">
        <v>1762</v>
      </c>
      <c r="G85" s="161">
        <v>370662576001</v>
      </c>
      <c r="H85" s="159">
        <v>20</v>
      </c>
      <c r="I85" s="162" t="s">
        <v>1711</v>
      </c>
      <c r="J85" s="152"/>
      <c r="K85" s="163" t="s">
        <v>1763</v>
      </c>
      <c r="L85" s="163" t="s">
        <v>1696</v>
      </c>
      <c r="M85" s="163" t="s">
        <v>1713</v>
      </c>
      <c r="N85" s="163" t="s">
        <v>1673</v>
      </c>
      <c r="O85" s="152"/>
      <c r="P85" s="150" t="s">
        <v>1764</v>
      </c>
      <c r="Q85" s="144">
        <v>3967.73</v>
      </c>
      <c r="R85" s="145">
        <v>0.67600000000000005</v>
      </c>
      <c r="S85" s="146">
        <v>1.0707</v>
      </c>
      <c r="T85" s="147">
        <v>0</v>
      </c>
      <c r="U85" s="148">
        <v>4157.3599999999997</v>
      </c>
      <c r="V85" s="149">
        <v>0.219</v>
      </c>
      <c r="W85" s="150">
        <v>1.7000000000000001E-2</v>
      </c>
      <c r="X85" s="150" t="s">
        <v>1744</v>
      </c>
      <c r="Y85" s="150" t="s">
        <v>1731</v>
      </c>
      <c r="Z85" s="150" t="s">
        <v>1716</v>
      </c>
      <c r="AA85" s="150">
        <v>0</v>
      </c>
      <c r="AB85" s="164">
        <v>1</v>
      </c>
      <c r="AC85" s="152"/>
      <c r="AD85" s="152"/>
    </row>
    <row r="86" spans="1:30" x14ac:dyDescent="0.35">
      <c r="A86" t="str">
        <f t="shared" si="1"/>
        <v>370662576001024</v>
      </c>
      <c r="B86" s="178"/>
      <c r="D86" s="14"/>
      <c r="E86" s="159">
        <v>2008</v>
      </c>
      <c r="F86" s="160" t="s">
        <v>1762</v>
      </c>
      <c r="G86" s="161">
        <v>370662576001</v>
      </c>
      <c r="H86" s="159">
        <v>24</v>
      </c>
      <c r="I86" s="162" t="s">
        <v>1719</v>
      </c>
      <c r="J86" s="152"/>
      <c r="K86" s="163" t="s">
        <v>1763</v>
      </c>
      <c r="L86" s="163" t="s">
        <v>1696</v>
      </c>
      <c r="M86" s="163" t="s">
        <v>1713</v>
      </c>
      <c r="N86" s="163" t="s">
        <v>1673</v>
      </c>
      <c r="O86" s="152"/>
      <c r="P86" s="150" t="s">
        <v>1764</v>
      </c>
      <c r="Q86" s="144">
        <v>597.41</v>
      </c>
      <c r="R86" s="145">
        <v>0.6</v>
      </c>
      <c r="S86" s="146">
        <v>1.0707</v>
      </c>
      <c r="T86" s="147" t="s">
        <v>1716</v>
      </c>
      <c r="U86" s="148">
        <v>622.75</v>
      </c>
      <c r="V86" s="149">
        <v>0.219</v>
      </c>
      <c r="W86" s="150">
        <v>1.7000000000000001E-2</v>
      </c>
      <c r="X86" s="150" t="s">
        <v>1744</v>
      </c>
      <c r="Y86" s="150" t="s">
        <v>1731</v>
      </c>
      <c r="Z86" s="150" t="s">
        <v>1717</v>
      </c>
      <c r="AA86" s="150">
        <v>0</v>
      </c>
      <c r="AB86" s="164">
        <v>1</v>
      </c>
      <c r="AC86" s="152"/>
      <c r="AD86" s="152"/>
    </row>
    <row r="87" spans="1:30" x14ac:dyDescent="0.35">
      <c r="A87" t="str">
        <f t="shared" si="1"/>
        <v>371208459001020</v>
      </c>
      <c r="B87" s="178"/>
      <c r="D87" s="14"/>
      <c r="E87" s="159">
        <v>2010</v>
      </c>
      <c r="F87" s="160" t="s">
        <v>1766</v>
      </c>
      <c r="G87" s="161">
        <v>371208459001</v>
      </c>
      <c r="H87" s="159">
        <v>20</v>
      </c>
      <c r="I87" s="162" t="s">
        <v>1711</v>
      </c>
      <c r="J87" s="152"/>
      <c r="K87" s="163" t="s">
        <v>1767</v>
      </c>
      <c r="L87" s="163" t="s">
        <v>1696</v>
      </c>
      <c r="M87" s="163" t="s">
        <v>1713</v>
      </c>
      <c r="N87" s="163" t="s">
        <v>1673</v>
      </c>
      <c r="O87" s="152"/>
      <c r="P87" s="150" t="s">
        <v>1768</v>
      </c>
      <c r="Q87" s="144">
        <v>3967.73</v>
      </c>
      <c r="R87" s="145">
        <v>0.67600000000000005</v>
      </c>
      <c r="S87" s="146">
        <v>1.0707</v>
      </c>
      <c r="T87" s="147">
        <v>0</v>
      </c>
      <c r="U87" s="148">
        <v>4157.3599999999997</v>
      </c>
      <c r="V87" s="149">
        <v>0.34399999999999997</v>
      </c>
      <c r="W87" s="150">
        <v>2.4E-2</v>
      </c>
      <c r="X87" s="150" t="s">
        <v>1723</v>
      </c>
      <c r="Y87" s="150" t="s">
        <v>1731</v>
      </c>
      <c r="Z87" s="150" t="s">
        <v>1716</v>
      </c>
      <c r="AA87" s="150">
        <v>0</v>
      </c>
      <c r="AB87" s="164">
        <v>1</v>
      </c>
      <c r="AC87" s="152"/>
      <c r="AD87" s="152"/>
    </row>
    <row r="88" spans="1:30" x14ac:dyDescent="0.35">
      <c r="A88" t="str">
        <f t="shared" si="1"/>
        <v>371208459001024</v>
      </c>
      <c r="B88" s="178"/>
      <c r="D88" s="14"/>
      <c r="E88" s="159">
        <v>2010</v>
      </c>
      <c r="F88" s="160" t="s">
        <v>1766</v>
      </c>
      <c r="G88" s="161">
        <v>371208459001</v>
      </c>
      <c r="H88" s="159">
        <v>24</v>
      </c>
      <c r="I88" s="162" t="s">
        <v>1719</v>
      </c>
      <c r="J88" s="152"/>
      <c r="K88" s="163" t="s">
        <v>1767</v>
      </c>
      <c r="L88" s="163" t="s">
        <v>1696</v>
      </c>
      <c r="M88" s="163" t="s">
        <v>1713</v>
      </c>
      <c r="N88" s="163" t="s">
        <v>1673</v>
      </c>
      <c r="O88" s="152"/>
      <c r="P88" s="150" t="s">
        <v>1768</v>
      </c>
      <c r="Q88" s="144">
        <v>597.41</v>
      </c>
      <c r="R88" s="145">
        <v>0.6</v>
      </c>
      <c r="S88" s="146">
        <v>1.0707</v>
      </c>
      <c r="T88" s="147" t="s">
        <v>1716</v>
      </c>
      <c r="U88" s="148">
        <v>622.75</v>
      </c>
      <c r="V88" s="149">
        <v>0.34399999999999997</v>
      </c>
      <c r="W88" s="150">
        <v>2.4E-2</v>
      </c>
      <c r="X88" s="150" t="s">
        <v>1723</v>
      </c>
      <c r="Y88" s="150" t="s">
        <v>1731</v>
      </c>
      <c r="Z88" s="150" t="s">
        <v>1717</v>
      </c>
      <c r="AA88" s="150">
        <v>0</v>
      </c>
      <c r="AB88" s="164">
        <v>1</v>
      </c>
      <c r="AC88" s="152"/>
      <c r="AD88" s="152"/>
    </row>
    <row r="89" spans="1:30" x14ac:dyDescent="0.35">
      <c r="A89" t="str">
        <f t="shared" si="1"/>
        <v>376006885006020</v>
      </c>
      <c r="B89" s="178"/>
      <c r="D89" s="14"/>
      <c r="E89" s="159">
        <v>2014</v>
      </c>
      <c r="F89" s="160" t="s">
        <v>1769</v>
      </c>
      <c r="G89" s="161">
        <v>376006885006</v>
      </c>
      <c r="H89" s="159">
        <v>20</v>
      </c>
      <c r="I89" s="162" t="s">
        <v>1711</v>
      </c>
      <c r="J89" s="152"/>
      <c r="K89" s="163" t="s">
        <v>1770</v>
      </c>
      <c r="L89" s="163" t="s">
        <v>1696</v>
      </c>
      <c r="M89" s="163" t="s">
        <v>1726</v>
      </c>
      <c r="N89" s="163" t="s">
        <v>1673</v>
      </c>
      <c r="O89" s="152"/>
      <c r="P89" s="150" t="s">
        <v>1771</v>
      </c>
      <c r="Q89" s="144">
        <v>3967.73</v>
      </c>
      <c r="R89" s="145">
        <v>0.67600000000000005</v>
      </c>
      <c r="S89" s="146">
        <v>1.0707</v>
      </c>
      <c r="T89" s="147">
        <v>0</v>
      </c>
      <c r="U89" s="148">
        <v>4157.3599999999997</v>
      </c>
      <c r="V89" s="149">
        <v>0.22900000000000001</v>
      </c>
      <c r="W89" s="150">
        <v>1.7000000000000001E-2</v>
      </c>
      <c r="X89" s="150" t="s">
        <v>1723</v>
      </c>
      <c r="Y89" s="150">
        <v>0</v>
      </c>
      <c r="Z89" s="150" t="s">
        <v>1716</v>
      </c>
      <c r="AA89" s="150">
        <v>0</v>
      </c>
      <c r="AB89" s="164">
        <v>1</v>
      </c>
      <c r="AC89" s="152"/>
      <c r="AD89" s="152"/>
    </row>
    <row r="90" spans="1:30" x14ac:dyDescent="0.35">
      <c r="A90" t="str">
        <f t="shared" si="1"/>
        <v>376006885006024</v>
      </c>
      <c r="B90" s="178"/>
      <c r="D90" s="14"/>
      <c r="E90" s="159">
        <v>2014</v>
      </c>
      <c r="F90" s="160" t="s">
        <v>1769</v>
      </c>
      <c r="G90" s="161">
        <v>376006885006</v>
      </c>
      <c r="H90" s="159">
        <v>24</v>
      </c>
      <c r="I90" s="162" t="s">
        <v>1719</v>
      </c>
      <c r="J90" s="152"/>
      <c r="K90" s="163" t="s">
        <v>1770</v>
      </c>
      <c r="L90" s="163" t="s">
        <v>1696</v>
      </c>
      <c r="M90" s="163" t="s">
        <v>1726</v>
      </c>
      <c r="N90" s="163" t="s">
        <v>1673</v>
      </c>
      <c r="O90" s="152"/>
      <c r="P90" s="150" t="s">
        <v>1771</v>
      </c>
      <c r="Q90" s="144">
        <v>1377.31</v>
      </c>
      <c r="R90" s="145">
        <v>0.6</v>
      </c>
      <c r="S90" s="146">
        <v>1</v>
      </c>
      <c r="T90" s="147" t="s">
        <v>1716</v>
      </c>
      <c r="U90" s="148">
        <v>1994.48</v>
      </c>
      <c r="V90" s="149">
        <v>0.22900000000000001</v>
      </c>
      <c r="W90" s="150">
        <v>1.7000000000000001E-2</v>
      </c>
      <c r="X90" s="150" t="s">
        <v>1723</v>
      </c>
      <c r="Y90" s="150">
        <v>0</v>
      </c>
      <c r="Z90" s="150" t="s">
        <v>1752</v>
      </c>
      <c r="AA90" s="150">
        <v>0.4481</v>
      </c>
      <c r="AB90" s="164">
        <v>1</v>
      </c>
      <c r="AC90" s="152"/>
      <c r="AD90" s="152"/>
    </row>
    <row r="91" spans="1:30" x14ac:dyDescent="0.35">
      <c r="A91" t="str">
        <f t="shared" si="1"/>
        <v>370635502001020</v>
      </c>
      <c r="B91" s="178"/>
      <c r="D91" s="14"/>
      <c r="E91" s="159">
        <v>2015</v>
      </c>
      <c r="F91" s="160" t="s">
        <v>1772</v>
      </c>
      <c r="G91" s="161">
        <v>370635502001</v>
      </c>
      <c r="H91" s="159">
        <v>20</v>
      </c>
      <c r="I91" s="162" t="s">
        <v>1711</v>
      </c>
      <c r="J91" s="152"/>
      <c r="K91" s="163" t="s">
        <v>1773</v>
      </c>
      <c r="L91" s="163" t="s">
        <v>1696</v>
      </c>
      <c r="M91" s="163" t="s">
        <v>1713</v>
      </c>
      <c r="N91" s="163" t="s">
        <v>1673</v>
      </c>
      <c r="O91" s="152"/>
      <c r="P91" s="150" t="s">
        <v>1774</v>
      </c>
      <c r="Q91" s="144">
        <v>3967.73</v>
      </c>
      <c r="R91" s="145">
        <v>0.67600000000000005</v>
      </c>
      <c r="S91" s="146">
        <v>1.0707</v>
      </c>
      <c r="T91" s="147">
        <v>0</v>
      </c>
      <c r="U91" s="148">
        <v>4157.3599999999997</v>
      </c>
      <c r="V91" s="149">
        <v>0.223</v>
      </c>
      <c r="W91" s="150">
        <v>2.1999999999999999E-2</v>
      </c>
      <c r="X91" s="150" t="s">
        <v>1723</v>
      </c>
      <c r="Y91" s="150" t="s">
        <v>1731</v>
      </c>
      <c r="Z91" s="150" t="s">
        <v>1716</v>
      </c>
      <c r="AA91" s="150">
        <v>0</v>
      </c>
      <c r="AB91" s="164">
        <v>1</v>
      </c>
      <c r="AC91" s="152"/>
      <c r="AD91" s="152"/>
    </row>
    <row r="92" spans="1:30" x14ac:dyDescent="0.35">
      <c r="A92" t="str">
        <f t="shared" si="1"/>
        <v>370635502001021</v>
      </c>
      <c r="B92" s="178"/>
      <c r="D92" s="14"/>
      <c r="E92" s="165">
        <v>2015</v>
      </c>
      <c r="F92" s="166" t="s">
        <v>1772</v>
      </c>
      <c r="G92" s="167">
        <v>370635502001</v>
      </c>
      <c r="H92" s="159">
        <v>21</v>
      </c>
      <c r="I92" s="162" t="s">
        <v>1732</v>
      </c>
      <c r="J92" s="152"/>
      <c r="K92" s="163" t="s">
        <v>1773</v>
      </c>
      <c r="L92" s="163" t="s">
        <v>1696</v>
      </c>
      <c r="M92" s="163" t="s">
        <v>1713</v>
      </c>
      <c r="N92" s="163" t="s">
        <v>1673</v>
      </c>
      <c r="O92" s="152"/>
      <c r="P92" s="150" t="s">
        <v>1774</v>
      </c>
      <c r="Q92" s="170" t="s">
        <v>1716</v>
      </c>
      <c r="R92" s="171" t="s">
        <v>1716</v>
      </c>
      <c r="S92" s="146" t="s">
        <v>1716</v>
      </c>
      <c r="T92" s="147" t="s">
        <v>1716</v>
      </c>
      <c r="U92" s="176">
        <v>623.70000000000005</v>
      </c>
      <c r="V92" s="149" t="s">
        <v>1716</v>
      </c>
      <c r="W92" s="150" t="s">
        <v>1716</v>
      </c>
      <c r="X92" s="150" t="s">
        <v>1723</v>
      </c>
      <c r="Y92" s="150" t="s">
        <v>1731</v>
      </c>
      <c r="Z92" s="150" t="s">
        <v>1716</v>
      </c>
      <c r="AA92" s="150">
        <v>0</v>
      </c>
      <c r="AB92" s="164">
        <v>1</v>
      </c>
      <c r="AC92" s="152"/>
      <c r="AD92" s="152"/>
    </row>
    <row r="93" spans="1:30" x14ac:dyDescent="0.35">
      <c r="A93" t="str">
        <f t="shared" si="1"/>
        <v>370635502001024</v>
      </c>
      <c r="B93" s="178"/>
      <c r="D93" s="14"/>
      <c r="E93" s="159">
        <v>2015</v>
      </c>
      <c r="F93" s="160" t="s">
        <v>1772</v>
      </c>
      <c r="G93" s="161">
        <v>370635502001</v>
      </c>
      <c r="H93" s="159">
        <v>24</v>
      </c>
      <c r="I93" s="162" t="s">
        <v>1719</v>
      </c>
      <c r="J93" s="152"/>
      <c r="K93" s="163" t="s">
        <v>1773</v>
      </c>
      <c r="L93" s="163" t="s">
        <v>1696</v>
      </c>
      <c r="M93" s="163" t="s">
        <v>1713</v>
      </c>
      <c r="N93" s="163" t="s">
        <v>1673</v>
      </c>
      <c r="O93" s="152"/>
      <c r="P93" s="150" t="s">
        <v>1774</v>
      </c>
      <c r="Q93" s="144">
        <v>597.41</v>
      </c>
      <c r="R93" s="145">
        <v>0.6</v>
      </c>
      <c r="S93" s="146">
        <v>1.0707</v>
      </c>
      <c r="T93" s="147" t="s">
        <v>1716</v>
      </c>
      <c r="U93" s="148">
        <v>901.81</v>
      </c>
      <c r="V93" s="149">
        <v>0.223</v>
      </c>
      <c r="W93" s="150">
        <v>2.1999999999999999E-2</v>
      </c>
      <c r="X93" s="150" t="s">
        <v>1723</v>
      </c>
      <c r="Y93" s="150" t="s">
        <v>1731</v>
      </c>
      <c r="Z93" s="150" t="s">
        <v>1752</v>
      </c>
      <c r="AA93" s="150">
        <v>0.4481</v>
      </c>
      <c r="AB93" s="164">
        <v>1</v>
      </c>
      <c r="AC93" s="152"/>
      <c r="AD93" s="152"/>
    </row>
    <row r="94" spans="1:30" x14ac:dyDescent="0.35">
      <c r="A94" t="str">
        <f t="shared" si="1"/>
        <v>391028081001020</v>
      </c>
      <c r="B94" s="178"/>
      <c r="D94" s="14"/>
      <c r="E94" s="165">
        <v>2016</v>
      </c>
      <c r="F94" s="166" t="s">
        <v>1775</v>
      </c>
      <c r="G94" s="167">
        <v>391028081001</v>
      </c>
      <c r="H94" s="159">
        <v>20</v>
      </c>
      <c r="I94" s="162" t="s">
        <v>1711</v>
      </c>
      <c r="J94" s="152"/>
      <c r="K94" s="163" t="s">
        <v>1776</v>
      </c>
      <c r="L94" s="163" t="s">
        <v>1777</v>
      </c>
      <c r="M94" s="163" t="s">
        <v>1713</v>
      </c>
      <c r="N94" s="163" t="s">
        <v>1673</v>
      </c>
      <c r="O94" s="152"/>
      <c r="P94" s="150" t="s">
        <v>1778</v>
      </c>
      <c r="Q94" s="170">
        <v>3730.73</v>
      </c>
      <c r="R94" s="171">
        <v>0.62</v>
      </c>
      <c r="S94" s="146">
        <v>0.98399999999999999</v>
      </c>
      <c r="T94" s="147">
        <v>0</v>
      </c>
      <c r="U94" s="176">
        <v>3693.72</v>
      </c>
      <c r="V94" s="149">
        <v>0.20899999999999999</v>
      </c>
      <c r="W94" s="150">
        <v>1.6E-2</v>
      </c>
      <c r="X94" s="150" t="s">
        <v>1723</v>
      </c>
      <c r="Y94" s="150">
        <v>0</v>
      </c>
      <c r="Z94" s="150" t="s">
        <v>1716</v>
      </c>
      <c r="AA94" s="150">
        <v>0</v>
      </c>
      <c r="AB94" s="164">
        <v>1</v>
      </c>
      <c r="AC94" s="152"/>
      <c r="AD94" s="152"/>
    </row>
    <row r="95" spans="1:30" x14ac:dyDescent="0.35">
      <c r="A95" t="str">
        <f t="shared" si="1"/>
        <v>391028081001022</v>
      </c>
      <c r="B95" s="178"/>
      <c r="D95" s="14"/>
      <c r="E95" s="159">
        <v>2016</v>
      </c>
      <c r="F95" s="160" t="s">
        <v>1775</v>
      </c>
      <c r="G95" s="161">
        <v>391028081001</v>
      </c>
      <c r="H95" s="159">
        <v>22</v>
      </c>
      <c r="I95" s="162" t="s">
        <v>1718</v>
      </c>
      <c r="J95" s="152"/>
      <c r="K95" s="163" t="s">
        <v>1776</v>
      </c>
      <c r="L95" s="163" t="s">
        <v>1777</v>
      </c>
      <c r="M95" s="163" t="s">
        <v>1713</v>
      </c>
      <c r="N95" s="163" t="s">
        <v>1673</v>
      </c>
      <c r="O95" s="152"/>
      <c r="P95" s="150" t="s">
        <v>1778</v>
      </c>
      <c r="Q95" s="144" t="s">
        <v>1716</v>
      </c>
      <c r="R95" s="145" t="s">
        <v>1716</v>
      </c>
      <c r="S95" s="146" t="s">
        <v>1716</v>
      </c>
      <c r="T95" s="147" t="s">
        <v>1716</v>
      </c>
      <c r="U95" s="148">
        <v>593.25</v>
      </c>
      <c r="V95" s="149" t="s">
        <v>1716</v>
      </c>
      <c r="W95" s="150" t="s">
        <v>1716</v>
      </c>
      <c r="X95" s="150" t="s">
        <v>1723</v>
      </c>
      <c r="Y95" s="150">
        <v>0</v>
      </c>
      <c r="Z95" s="150" t="s">
        <v>1716</v>
      </c>
      <c r="AA95" s="150">
        <v>0</v>
      </c>
      <c r="AB95" s="164">
        <v>1</v>
      </c>
      <c r="AC95" s="152"/>
      <c r="AD95" s="152"/>
    </row>
    <row r="96" spans="1:30" x14ac:dyDescent="0.35">
      <c r="A96" t="str">
        <f t="shared" si="1"/>
        <v>391028081001024</v>
      </c>
      <c r="B96" s="178"/>
      <c r="D96" s="14"/>
      <c r="E96" s="159">
        <v>2016</v>
      </c>
      <c r="F96" s="160" t="s">
        <v>1775</v>
      </c>
      <c r="G96" s="161">
        <v>391028081001</v>
      </c>
      <c r="H96" s="159">
        <v>24</v>
      </c>
      <c r="I96" s="162" t="s">
        <v>1719</v>
      </c>
      <c r="J96" s="152"/>
      <c r="K96" s="163" t="s">
        <v>1776</v>
      </c>
      <c r="L96" s="163" t="s">
        <v>1777</v>
      </c>
      <c r="M96" s="163" t="s">
        <v>1713</v>
      </c>
      <c r="N96" s="163" t="s">
        <v>1673</v>
      </c>
      <c r="O96" s="152"/>
      <c r="P96" s="150" t="s">
        <v>1778</v>
      </c>
      <c r="Q96" s="144">
        <v>471.61</v>
      </c>
      <c r="R96" s="145">
        <v>0.6</v>
      </c>
      <c r="S96" s="146">
        <v>0.98399999999999999</v>
      </c>
      <c r="T96" s="147" t="s">
        <v>1716</v>
      </c>
      <c r="U96" s="148">
        <v>467.08</v>
      </c>
      <c r="V96" s="149" t="s">
        <v>1716</v>
      </c>
      <c r="W96" s="150" t="s">
        <v>1716</v>
      </c>
      <c r="X96" s="150" t="s">
        <v>1723</v>
      </c>
      <c r="Y96" s="150">
        <v>0</v>
      </c>
      <c r="Z96" s="150" t="s">
        <v>1717</v>
      </c>
      <c r="AA96" s="150">
        <v>0</v>
      </c>
      <c r="AB96" s="164">
        <v>1</v>
      </c>
      <c r="AC96" s="152"/>
      <c r="AD96" s="152"/>
    </row>
    <row r="97" spans="1:30" x14ac:dyDescent="0.35">
      <c r="A97" t="str">
        <f t="shared" si="1"/>
        <v>420680407003020</v>
      </c>
      <c r="B97" s="178"/>
      <c r="D97" s="14"/>
      <c r="E97" s="159">
        <v>2018</v>
      </c>
      <c r="F97" s="160" t="s">
        <v>1779</v>
      </c>
      <c r="G97" s="161">
        <v>420680407003</v>
      </c>
      <c r="H97" s="159">
        <v>20</v>
      </c>
      <c r="I97" s="162" t="s">
        <v>1711</v>
      </c>
      <c r="J97" s="152"/>
      <c r="K97" s="163" t="s">
        <v>1780</v>
      </c>
      <c r="L97" s="163" t="s">
        <v>1777</v>
      </c>
      <c r="M97" s="163" t="s">
        <v>1713</v>
      </c>
      <c r="N97" s="163" t="s">
        <v>1673</v>
      </c>
      <c r="O97" s="152"/>
      <c r="P97" s="150" t="s">
        <v>1781</v>
      </c>
      <c r="Q97" s="144">
        <v>3730.73</v>
      </c>
      <c r="R97" s="145">
        <v>0.62</v>
      </c>
      <c r="S97" s="146">
        <v>0.92869999999999997</v>
      </c>
      <c r="T97" s="147">
        <v>0</v>
      </c>
      <c r="U97" s="148">
        <v>3565.81</v>
      </c>
      <c r="V97" s="149">
        <v>0.441</v>
      </c>
      <c r="W97" s="150">
        <v>3.3000000000000002E-2</v>
      </c>
      <c r="X97" s="150" t="s">
        <v>1723</v>
      </c>
      <c r="Y97" s="150">
        <v>0</v>
      </c>
      <c r="Z97" s="150" t="s">
        <v>1716</v>
      </c>
      <c r="AA97" s="150">
        <v>0</v>
      </c>
      <c r="AB97" s="164">
        <v>1</v>
      </c>
      <c r="AC97" s="152"/>
      <c r="AD97" s="152"/>
    </row>
    <row r="98" spans="1:30" x14ac:dyDescent="0.35">
      <c r="A98" t="str">
        <f t="shared" si="1"/>
        <v>420680407003022</v>
      </c>
      <c r="B98" s="178"/>
      <c r="D98" s="14"/>
      <c r="E98" s="159">
        <v>2018</v>
      </c>
      <c r="F98" s="160" t="s">
        <v>1779</v>
      </c>
      <c r="G98" s="161">
        <v>420680407003</v>
      </c>
      <c r="H98" s="159">
        <v>22</v>
      </c>
      <c r="I98" s="162" t="s">
        <v>1718</v>
      </c>
      <c r="J98" s="152"/>
      <c r="K98" s="163" t="s">
        <v>1780</v>
      </c>
      <c r="L98" s="163" t="s">
        <v>1777</v>
      </c>
      <c r="M98" s="163" t="s">
        <v>1713</v>
      </c>
      <c r="N98" s="163" t="s">
        <v>1673</v>
      </c>
      <c r="O98" s="152"/>
      <c r="P98" s="150" t="s">
        <v>1781</v>
      </c>
      <c r="Q98" s="144" t="s">
        <v>1716</v>
      </c>
      <c r="R98" s="145" t="s">
        <v>1716</v>
      </c>
      <c r="S98" s="146" t="s">
        <v>1716</v>
      </c>
      <c r="T98" s="147" t="s">
        <v>1716</v>
      </c>
      <c r="U98" s="148">
        <v>593.25</v>
      </c>
      <c r="V98" s="149" t="s">
        <v>1716</v>
      </c>
      <c r="W98" s="150" t="s">
        <v>1716</v>
      </c>
      <c r="X98" s="150" t="s">
        <v>1723</v>
      </c>
      <c r="Y98" s="150">
        <v>0</v>
      </c>
      <c r="Z98" s="150" t="s">
        <v>1716</v>
      </c>
      <c r="AA98" s="150">
        <v>0</v>
      </c>
      <c r="AB98" s="164">
        <v>1</v>
      </c>
      <c r="AC98" s="152"/>
      <c r="AD98" s="152"/>
    </row>
    <row r="99" spans="1:30" x14ac:dyDescent="0.35">
      <c r="A99" t="str">
        <f t="shared" si="1"/>
        <v>420680407003024</v>
      </c>
      <c r="B99" s="178"/>
      <c r="D99" s="14"/>
      <c r="E99" s="159">
        <v>2018</v>
      </c>
      <c r="F99" s="160" t="s">
        <v>1779</v>
      </c>
      <c r="G99" s="161">
        <v>420680407003</v>
      </c>
      <c r="H99" s="159">
        <v>24</v>
      </c>
      <c r="I99" s="162" t="s">
        <v>1719</v>
      </c>
      <c r="J99" s="152"/>
      <c r="K99" s="163" t="s">
        <v>1780</v>
      </c>
      <c r="L99" s="163" t="s">
        <v>1777</v>
      </c>
      <c r="M99" s="163" t="s">
        <v>1713</v>
      </c>
      <c r="N99" s="163" t="s">
        <v>1673</v>
      </c>
      <c r="O99" s="152"/>
      <c r="P99" s="150" t="s">
        <v>1781</v>
      </c>
      <c r="Q99" s="144">
        <v>471.61</v>
      </c>
      <c r="R99" s="145">
        <v>0.6</v>
      </c>
      <c r="S99" s="146">
        <v>0.92869999999999997</v>
      </c>
      <c r="T99" s="147" t="s">
        <v>1716</v>
      </c>
      <c r="U99" s="148">
        <v>451.43</v>
      </c>
      <c r="V99" s="149" t="s">
        <v>1716</v>
      </c>
      <c r="W99" s="150" t="s">
        <v>1716</v>
      </c>
      <c r="X99" s="150" t="s">
        <v>1723</v>
      </c>
      <c r="Y99" s="150">
        <v>0</v>
      </c>
      <c r="Z99" s="150" t="s">
        <v>1717</v>
      </c>
      <c r="AA99" s="150">
        <v>0</v>
      </c>
      <c r="AB99" s="164">
        <v>1</v>
      </c>
      <c r="AC99" s="152"/>
      <c r="AD99" s="152"/>
    </row>
    <row r="100" spans="1:30" x14ac:dyDescent="0.35">
      <c r="A100" t="str">
        <f t="shared" si="1"/>
        <v>420680407003029</v>
      </c>
      <c r="B100" s="178"/>
      <c r="D100" s="14"/>
      <c r="E100" s="159">
        <v>2018</v>
      </c>
      <c r="F100" s="160" t="s">
        <v>1779</v>
      </c>
      <c r="G100" s="161">
        <v>420680407003</v>
      </c>
      <c r="H100" s="159">
        <v>29</v>
      </c>
      <c r="I100" s="162" t="s">
        <v>1745</v>
      </c>
      <c r="J100" s="152"/>
      <c r="K100" s="163" t="s">
        <v>1780</v>
      </c>
      <c r="L100" s="163" t="s">
        <v>1777</v>
      </c>
      <c r="M100" s="163" t="s">
        <v>1713</v>
      </c>
      <c r="N100" s="163" t="s">
        <v>1673</v>
      </c>
      <c r="O100" s="152"/>
      <c r="P100" s="150" t="s">
        <v>1781</v>
      </c>
      <c r="Q100" s="144">
        <v>93.31</v>
      </c>
      <c r="R100" s="145">
        <v>0.6</v>
      </c>
      <c r="S100" s="146">
        <v>0.92869999999999997</v>
      </c>
      <c r="T100" s="147" t="s">
        <v>1716</v>
      </c>
      <c r="U100" s="148">
        <v>89.32</v>
      </c>
      <c r="V100" s="149" t="s">
        <v>1716</v>
      </c>
      <c r="W100" s="150" t="s">
        <v>1716</v>
      </c>
      <c r="X100" s="150" t="s">
        <v>1723</v>
      </c>
      <c r="Y100" s="150">
        <v>0</v>
      </c>
      <c r="Z100" s="150" t="s">
        <v>1717</v>
      </c>
      <c r="AA100" s="150">
        <v>0</v>
      </c>
      <c r="AB100" s="164">
        <v>1</v>
      </c>
      <c r="AC100" s="152"/>
      <c r="AD100" s="152"/>
    </row>
    <row r="101" spans="1:30" x14ac:dyDescent="0.35">
      <c r="A101" t="str">
        <f t="shared" si="1"/>
        <v>263694972001022</v>
      </c>
      <c r="B101" s="178"/>
      <c r="D101" s="14"/>
      <c r="E101" s="165">
        <v>2020</v>
      </c>
      <c r="F101" s="166" t="s">
        <v>2479</v>
      </c>
      <c r="G101" s="167">
        <v>263694972001</v>
      </c>
      <c r="H101" s="159">
        <v>22</v>
      </c>
      <c r="I101" s="162" t="s">
        <v>1718</v>
      </c>
      <c r="J101" s="152"/>
      <c r="K101" s="168" t="s">
        <v>2480</v>
      </c>
      <c r="L101" s="168" t="s">
        <v>1777</v>
      </c>
      <c r="M101" s="168" t="s">
        <v>1903</v>
      </c>
      <c r="N101" s="168" t="s">
        <v>1673</v>
      </c>
      <c r="O101" s="152"/>
      <c r="P101" s="169" t="s">
        <v>2526</v>
      </c>
      <c r="Q101" s="170" t="s">
        <v>1716</v>
      </c>
      <c r="R101" s="171" t="s">
        <v>1716</v>
      </c>
      <c r="S101" s="146" t="s">
        <v>1716</v>
      </c>
      <c r="T101" s="147" t="s">
        <v>1716</v>
      </c>
      <c r="U101" s="170">
        <v>1000.6700000000002</v>
      </c>
      <c r="V101" s="149" t="s">
        <v>1716</v>
      </c>
      <c r="W101" s="172" t="s">
        <v>1716</v>
      </c>
      <c r="X101" s="172" t="s">
        <v>1723</v>
      </c>
      <c r="Y101" s="172">
        <v>0</v>
      </c>
      <c r="Z101" s="172" t="s">
        <v>1716</v>
      </c>
      <c r="AA101" s="150">
        <v>0</v>
      </c>
      <c r="AB101" s="173">
        <v>1</v>
      </c>
      <c r="AC101" s="152"/>
      <c r="AD101" s="152"/>
    </row>
    <row r="102" spans="1:30" x14ac:dyDescent="0.35">
      <c r="A102" t="str">
        <f t="shared" si="1"/>
        <v>351858510002021</v>
      </c>
      <c r="B102" s="178"/>
      <c r="D102" s="14"/>
      <c r="E102" s="159">
        <v>2113</v>
      </c>
      <c r="F102" s="160" t="s">
        <v>1782</v>
      </c>
      <c r="G102" s="161">
        <v>351858510002</v>
      </c>
      <c r="H102" s="159">
        <v>21</v>
      </c>
      <c r="I102" s="162" t="s">
        <v>1732</v>
      </c>
      <c r="J102" s="152"/>
      <c r="K102" s="163" t="s">
        <v>1783</v>
      </c>
      <c r="L102" s="163" t="s">
        <v>1777</v>
      </c>
      <c r="M102" s="163" t="s">
        <v>1784</v>
      </c>
      <c r="N102" s="163" t="s">
        <v>1673</v>
      </c>
      <c r="O102" s="152"/>
      <c r="P102" s="150" t="s">
        <v>1785</v>
      </c>
      <c r="Q102" s="144" t="s">
        <v>1716</v>
      </c>
      <c r="R102" s="145" t="s">
        <v>1716</v>
      </c>
      <c r="S102" s="146" t="s">
        <v>1716</v>
      </c>
      <c r="T102" s="147" t="s">
        <v>1716</v>
      </c>
      <c r="U102" s="148">
        <v>623.70000000000005</v>
      </c>
      <c r="V102" s="149" t="s">
        <v>1716</v>
      </c>
      <c r="W102" s="150" t="s">
        <v>1716</v>
      </c>
      <c r="X102" s="150" t="s">
        <v>1723</v>
      </c>
      <c r="Y102" s="150">
        <v>0</v>
      </c>
      <c r="Z102" s="150" t="s">
        <v>1716</v>
      </c>
      <c r="AA102" s="150">
        <v>0</v>
      </c>
      <c r="AB102" s="164">
        <v>1</v>
      </c>
      <c r="AC102" s="152"/>
      <c r="AD102" s="152"/>
    </row>
    <row r="103" spans="1:30" x14ac:dyDescent="0.35">
      <c r="A103" t="str">
        <f t="shared" si="1"/>
        <v>351858510002027</v>
      </c>
      <c r="B103" s="178"/>
      <c r="D103" s="14"/>
      <c r="E103" s="159">
        <v>2113</v>
      </c>
      <c r="F103" s="160" t="s">
        <v>1782</v>
      </c>
      <c r="G103" s="161">
        <v>351858510002</v>
      </c>
      <c r="H103" s="159">
        <v>27</v>
      </c>
      <c r="I103" s="162" t="s">
        <v>1733</v>
      </c>
      <c r="J103" s="152"/>
      <c r="K103" s="163" t="s">
        <v>1783</v>
      </c>
      <c r="L103" s="163" t="s">
        <v>1777</v>
      </c>
      <c r="M103" s="163" t="s">
        <v>1784</v>
      </c>
      <c r="N103" s="163" t="s">
        <v>1673</v>
      </c>
      <c r="O103" s="152"/>
      <c r="P103" s="150" t="s">
        <v>1785</v>
      </c>
      <c r="Q103" s="144">
        <v>203.9</v>
      </c>
      <c r="R103" s="145">
        <v>0.6</v>
      </c>
      <c r="S103" s="146">
        <v>1.0792999999999999</v>
      </c>
      <c r="T103" s="147" t="s">
        <v>1716</v>
      </c>
      <c r="U103" s="148">
        <v>213.6</v>
      </c>
      <c r="V103" s="149" t="s">
        <v>1716</v>
      </c>
      <c r="W103" s="150" t="s">
        <v>1716</v>
      </c>
      <c r="X103" s="150" t="s">
        <v>1723</v>
      </c>
      <c r="Y103" s="150">
        <v>0</v>
      </c>
      <c r="Z103" s="150" t="s">
        <v>1717</v>
      </c>
      <c r="AA103" s="150">
        <v>0</v>
      </c>
      <c r="AB103" s="164">
        <v>1</v>
      </c>
      <c r="AC103" s="152"/>
      <c r="AD103" s="152"/>
    </row>
    <row r="104" spans="1:30" x14ac:dyDescent="0.35">
      <c r="A104" t="str">
        <f t="shared" si="1"/>
        <v>351858510002028</v>
      </c>
      <c r="B104" s="178"/>
      <c r="D104" s="14"/>
      <c r="E104" s="159">
        <v>2113</v>
      </c>
      <c r="F104" s="160" t="s">
        <v>1782</v>
      </c>
      <c r="G104" s="161">
        <v>351858510002</v>
      </c>
      <c r="H104" s="159">
        <v>28</v>
      </c>
      <c r="I104" s="162" t="s">
        <v>1733</v>
      </c>
      <c r="J104" s="152"/>
      <c r="K104" s="163" t="s">
        <v>1783</v>
      </c>
      <c r="L104" s="163" t="s">
        <v>1777</v>
      </c>
      <c r="M104" s="163" t="s">
        <v>1784</v>
      </c>
      <c r="N104" s="163" t="s">
        <v>1673</v>
      </c>
      <c r="O104" s="152"/>
      <c r="P104" s="150" t="s">
        <v>1785</v>
      </c>
      <c r="Q104" s="144">
        <v>203.9</v>
      </c>
      <c r="R104" s="145">
        <v>0.6</v>
      </c>
      <c r="S104" s="146">
        <v>1.0792999999999999</v>
      </c>
      <c r="T104" s="147" t="s">
        <v>1716</v>
      </c>
      <c r="U104" s="148">
        <v>213.6</v>
      </c>
      <c r="V104" s="149" t="s">
        <v>1716</v>
      </c>
      <c r="W104" s="150" t="s">
        <v>1716</v>
      </c>
      <c r="X104" s="150" t="s">
        <v>1723</v>
      </c>
      <c r="Y104" s="150">
        <v>0</v>
      </c>
      <c r="Z104" s="150" t="s">
        <v>1717</v>
      </c>
      <c r="AA104" s="150">
        <v>0</v>
      </c>
      <c r="AB104" s="164">
        <v>1</v>
      </c>
      <c r="AC104" s="152"/>
      <c r="AD104" s="152"/>
    </row>
    <row r="105" spans="1:30" x14ac:dyDescent="0.35">
      <c r="A105" t="str">
        <f t="shared" si="1"/>
        <v>362169147003020</v>
      </c>
      <c r="B105" s="178"/>
      <c r="D105" s="14"/>
      <c r="E105" s="159">
        <v>2134</v>
      </c>
      <c r="F105" s="160" t="s">
        <v>1786</v>
      </c>
      <c r="G105" s="161">
        <v>362169147003</v>
      </c>
      <c r="H105" s="159">
        <v>20</v>
      </c>
      <c r="I105" s="162" t="s">
        <v>1711</v>
      </c>
      <c r="J105" s="152"/>
      <c r="K105" s="163" t="s">
        <v>1787</v>
      </c>
      <c r="L105" s="163" t="s">
        <v>1696</v>
      </c>
      <c r="M105" s="163" t="s">
        <v>1713</v>
      </c>
      <c r="N105" s="163" t="s">
        <v>1673</v>
      </c>
      <c r="O105" s="152"/>
      <c r="P105" s="150" t="s">
        <v>1788</v>
      </c>
      <c r="Q105" s="144">
        <v>3967.73</v>
      </c>
      <c r="R105" s="145">
        <v>0.67600000000000005</v>
      </c>
      <c r="S105" s="146">
        <v>1.0835999999999999</v>
      </c>
      <c r="T105" s="147">
        <v>0</v>
      </c>
      <c r="U105" s="148">
        <v>4191.96</v>
      </c>
      <c r="V105" s="149">
        <v>0.28799999999999998</v>
      </c>
      <c r="W105" s="150">
        <v>3.1E-2</v>
      </c>
      <c r="X105" s="150" t="s">
        <v>1744</v>
      </c>
      <c r="Y105" s="150" t="s">
        <v>1765</v>
      </c>
      <c r="Z105" s="150" t="s">
        <v>1716</v>
      </c>
      <c r="AA105" s="150">
        <v>0</v>
      </c>
      <c r="AB105" s="164">
        <v>1</v>
      </c>
      <c r="AC105" s="152"/>
      <c r="AD105" s="152"/>
    </row>
    <row r="106" spans="1:30" x14ac:dyDescent="0.35">
      <c r="A106" t="str">
        <f t="shared" si="1"/>
        <v>362169147003021</v>
      </c>
      <c r="B106" s="178"/>
      <c r="D106" s="14"/>
      <c r="E106" s="159">
        <v>2134</v>
      </c>
      <c r="F106" s="160" t="s">
        <v>1786</v>
      </c>
      <c r="G106" s="161">
        <v>362169147003</v>
      </c>
      <c r="H106" s="159">
        <v>21</v>
      </c>
      <c r="I106" s="162" t="s">
        <v>1732</v>
      </c>
      <c r="J106" s="152"/>
      <c r="K106" s="163" t="s">
        <v>1787</v>
      </c>
      <c r="L106" s="163" t="s">
        <v>1696</v>
      </c>
      <c r="M106" s="163" t="s">
        <v>1713</v>
      </c>
      <c r="N106" s="163" t="s">
        <v>1673</v>
      </c>
      <c r="O106" s="152"/>
      <c r="P106" s="150" t="s">
        <v>1788</v>
      </c>
      <c r="Q106" s="144" t="s">
        <v>1716</v>
      </c>
      <c r="R106" s="145" t="s">
        <v>1716</v>
      </c>
      <c r="S106" s="146" t="s">
        <v>1716</v>
      </c>
      <c r="T106" s="147" t="s">
        <v>1716</v>
      </c>
      <c r="U106" s="148">
        <v>623.70000000000005</v>
      </c>
      <c r="V106" s="149" t="s">
        <v>1716</v>
      </c>
      <c r="W106" s="150" t="s">
        <v>1716</v>
      </c>
      <c r="X106" s="150" t="s">
        <v>1744</v>
      </c>
      <c r="Y106" s="150" t="s">
        <v>1765</v>
      </c>
      <c r="Z106" s="150" t="s">
        <v>1716</v>
      </c>
      <c r="AA106" s="150">
        <v>0</v>
      </c>
      <c r="AB106" s="164">
        <v>1</v>
      </c>
      <c r="AC106" s="152"/>
      <c r="AD106" s="152"/>
    </row>
    <row r="107" spans="1:30" x14ac:dyDescent="0.35">
      <c r="A107" t="str">
        <f t="shared" si="1"/>
        <v>362169147003024</v>
      </c>
      <c r="B107" s="178"/>
      <c r="D107" s="14"/>
      <c r="E107" s="159">
        <v>2134</v>
      </c>
      <c r="F107" s="160" t="s">
        <v>1786</v>
      </c>
      <c r="G107" s="161">
        <v>362169147003</v>
      </c>
      <c r="H107" s="159">
        <v>24</v>
      </c>
      <c r="I107" s="162" t="s">
        <v>1719</v>
      </c>
      <c r="J107" s="152"/>
      <c r="K107" s="163" t="s">
        <v>1787</v>
      </c>
      <c r="L107" s="163" t="s">
        <v>1696</v>
      </c>
      <c r="M107" s="163" t="s">
        <v>1713</v>
      </c>
      <c r="N107" s="163" t="s">
        <v>1673</v>
      </c>
      <c r="O107" s="152"/>
      <c r="P107" s="150" t="s">
        <v>1788</v>
      </c>
      <c r="Q107" s="144">
        <v>597.41</v>
      </c>
      <c r="R107" s="145">
        <v>0.6</v>
      </c>
      <c r="S107" s="146">
        <v>1.0835999999999999</v>
      </c>
      <c r="T107" s="147" t="s">
        <v>1716</v>
      </c>
      <c r="U107" s="148">
        <v>627.38</v>
      </c>
      <c r="V107" s="149">
        <v>0.28799999999999998</v>
      </c>
      <c r="W107" s="150">
        <v>3.1E-2</v>
      </c>
      <c r="X107" s="150" t="s">
        <v>1744</v>
      </c>
      <c r="Y107" s="150" t="s">
        <v>1765</v>
      </c>
      <c r="Z107" s="150" t="s">
        <v>1717</v>
      </c>
      <c r="AA107" s="150">
        <v>0</v>
      </c>
      <c r="AB107" s="164">
        <v>1</v>
      </c>
      <c r="AC107" s="152"/>
      <c r="AD107" s="152"/>
    </row>
    <row r="108" spans="1:30" x14ac:dyDescent="0.35">
      <c r="A108" t="str">
        <f t="shared" si="1"/>
        <v>370673506001020</v>
      </c>
      <c r="B108" s="178"/>
      <c r="D108" s="14"/>
      <c r="E108" s="159">
        <v>3002</v>
      </c>
      <c r="F108" s="160" t="s">
        <v>1789</v>
      </c>
      <c r="G108" s="161">
        <v>370673506001</v>
      </c>
      <c r="H108" s="159">
        <v>20</v>
      </c>
      <c r="I108" s="162" t="s">
        <v>1711</v>
      </c>
      <c r="J108" s="152"/>
      <c r="K108" s="163" t="s">
        <v>1790</v>
      </c>
      <c r="L108" s="163" t="s">
        <v>1696</v>
      </c>
      <c r="M108" s="163" t="s">
        <v>1713</v>
      </c>
      <c r="N108" s="163" t="s">
        <v>1673</v>
      </c>
      <c r="O108" s="152"/>
      <c r="P108" s="150" t="s">
        <v>1791</v>
      </c>
      <c r="Q108" s="144">
        <v>3967.73</v>
      </c>
      <c r="R108" s="145">
        <v>0.67600000000000005</v>
      </c>
      <c r="S108" s="146">
        <v>1.0707</v>
      </c>
      <c r="T108" s="147">
        <v>0</v>
      </c>
      <c r="U108" s="148">
        <v>4157.3599999999997</v>
      </c>
      <c r="V108" s="149">
        <v>0.32400000000000001</v>
      </c>
      <c r="W108" s="150">
        <v>2.5000000000000001E-2</v>
      </c>
      <c r="X108" s="150" t="s">
        <v>1723</v>
      </c>
      <c r="Y108" s="150" t="s">
        <v>1731</v>
      </c>
      <c r="Z108" s="150" t="s">
        <v>1716</v>
      </c>
      <c r="AA108" s="150">
        <v>0</v>
      </c>
      <c r="AB108" s="164">
        <v>1</v>
      </c>
      <c r="AC108" s="152"/>
      <c r="AD108" s="152"/>
    </row>
    <row r="109" spans="1:30" x14ac:dyDescent="0.35">
      <c r="A109" t="str">
        <f t="shared" si="1"/>
        <v>370673506001024</v>
      </c>
      <c r="B109" s="178"/>
      <c r="D109" s="14"/>
      <c r="E109" s="159">
        <v>3002</v>
      </c>
      <c r="F109" s="160" t="s">
        <v>1789</v>
      </c>
      <c r="G109" s="161">
        <v>370673506001</v>
      </c>
      <c r="H109" s="159">
        <v>24</v>
      </c>
      <c r="I109" s="162" t="s">
        <v>1719</v>
      </c>
      <c r="J109" s="152"/>
      <c r="K109" s="163" t="s">
        <v>1790</v>
      </c>
      <c r="L109" s="163" t="s">
        <v>1696</v>
      </c>
      <c r="M109" s="163" t="s">
        <v>1713</v>
      </c>
      <c r="N109" s="163" t="s">
        <v>1673</v>
      </c>
      <c r="O109" s="152"/>
      <c r="P109" s="150" t="s">
        <v>1791</v>
      </c>
      <c r="Q109" s="144">
        <v>597.41</v>
      </c>
      <c r="R109" s="145">
        <v>0.6</v>
      </c>
      <c r="S109" s="146">
        <v>1.0707</v>
      </c>
      <c r="T109" s="147" t="s">
        <v>1716</v>
      </c>
      <c r="U109" s="148">
        <v>622.75</v>
      </c>
      <c r="V109" s="149">
        <v>0.32400000000000001</v>
      </c>
      <c r="W109" s="150">
        <v>2.5000000000000001E-2</v>
      </c>
      <c r="X109" s="150" t="s">
        <v>1723</v>
      </c>
      <c r="Y109" s="150" t="s">
        <v>1731</v>
      </c>
      <c r="Z109" s="150" t="s">
        <v>1717</v>
      </c>
      <c r="AA109" s="150">
        <v>0</v>
      </c>
      <c r="AB109" s="164">
        <v>1</v>
      </c>
      <c r="AC109" s="152"/>
      <c r="AD109" s="152"/>
    </row>
    <row r="110" spans="1:30" x14ac:dyDescent="0.35">
      <c r="A110" t="str">
        <f t="shared" si="1"/>
        <v>430654874001020</v>
      </c>
      <c r="B110" s="178"/>
      <c r="D110" s="14"/>
      <c r="E110" s="159">
        <v>3003</v>
      </c>
      <c r="F110" s="160" t="s">
        <v>1792</v>
      </c>
      <c r="G110" s="161">
        <v>430654874001</v>
      </c>
      <c r="H110" s="159">
        <v>20</v>
      </c>
      <c r="I110" s="162" t="s">
        <v>1711</v>
      </c>
      <c r="J110" s="152"/>
      <c r="K110" s="163" t="s">
        <v>1793</v>
      </c>
      <c r="L110" s="163" t="s">
        <v>1777</v>
      </c>
      <c r="M110" s="163" t="s">
        <v>1713</v>
      </c>
      <c r="N110" s="163" t="s">
        <v>1673</v>
      </c>
      <c r="O110" s="152"/>
      <c r="P110" s="150" t="s">
        <v>1794</v>
      </c>
      <c r="Q110" s="144">
        <v>3730.73</v>
      </c>
      <c r="R110" s="145">
        <v>0.62</v>
      </c>
      <c r="S110" s="146">
        <v>0.92869999999999997</v>
      </c>
      <c r="T110" s="147">
        <v>0</v>
      </c>
      <c r="U110" s="148">
        <v>3565.81</v>
      </c>
      <c r="V110" s="149">
        <v>0.22800000000000001</v>
      </c>
      <c r="W110" s="150">
        <v>1.4999999999999999E-2</v>
      </c>
      <c r="X110" s="150" t="s">
        <v>1723</v>
      </c>
      <c r="Y110" s="150">
        <v>0</v>
      </c>
      <c r="Z110" s="150" t="s">
        <v>1716</v>
      </c>
      <c r="AA110" s="150">
        <v>0</v>
      </c>
      <c r="AB110" s="164">
        <v>1</v>
      </c>
      <c r="AC110" s="152"/>
      <c r="AD110" s="152"/>
    </row>
    <row r="111" spans="1:30" x14ac:dyDescent="0.35">
      <c r="A111" t="str">
        <f t="shared" si="1"/>
        <v>430654874001022</v>
      </c>
      <c r="B111" s="178"/>
      <c r="D111" s="14"/>
      <c r="E111" s="159">
        <v>3003</v>
      </c>
      <c r="F111" s="160" t="s">
        <v>1792</v>
      </c>
      <c r="G111" s="161">
        <v>430654874001</v>
      </c>
      <c r="H111" s="159">
        <v>22</v>
      </c>
      <c r="I111" s="162" t="s">
        <v>1718</v>
      </c>
      <c r="J111" s="152"/>
      <c r="K111" s="163" t="s">
        <v>1793</v>
      </c>
      <c r="L111" s="163" t="s">
        <v>1777</v>
      </c>
      <c r="M111" s="163" t="s">
        <v>1713</v>
      </c>
      <c r="N111" s="163" t="s">
        <v>1673</v>
      </c>
      <c r="O111" s="152"/>
      <c r="P111" s="150" t="s">
        <v>1794</v>
      </c>
      <c r="Q111" s="144" t="s">
        <v>1716</v>
      </c>
      <c r="R111" s="145" t="s">
        <v>1716</v>
      </c>
      <c r="S111" s="146" t="s">
        <v>1716</v>
      </c>
      <c r="T111" s="147" t="s">
        <v>1716</v>
      </c>
      <c r="U111" s="148">
        <v>593.25</v>
      </c>
      <c r="V111" s="149" t="s">
        <v>1716</v>
      </c>
      <c r="W111" s="150" t="s">
        <v>1716</v>
      </c>
      <c r="X111" s="150" t="s">
        <v>1723</v>
      </c>
      <c r="Y111" s="150">
        <v>0</v>
      </c>
      <c r="Z111" s="150" t="s">
        <v>1716</v>
      </c>
      <c r="AA111" s="150">
        <v>0</v>
      </c>
      <c r="AB111" s="164">
        <v>1</v>
      </c>
      <c r="AC111" s="152"/>
      <c r="AD111" s="152" t="s">
        <v>2873</v>
      </c>
    </row>
    <row r="112" spans="1:30" x14ac:dyDescent="0.35">
      <c r="A112" t="str">
        <f t="shared" si="1"/>
        <v>430654874001024</v>
      </c>
      <c r="B112" s="178"/>
      <c r="D112" s="14"/>
      <c r="E112" s="159">
        <v>3003</v>
      </c>
      <c r="F112" s="160" t="s">
        <v>1792</v>
      </c>
      <c r="G112" s="161">
        <v>430654874001</v>
      </c>
      <c r="H112" s="159">
        <v>24</v>
      </c>
      <c r="I112" s="162" t="s">
        <v>1719</v>
      </c>
      <c r="J112" s="152"/>
      <c r="K112" s="163" t="s">
        <v>1793</v>
      </c>
      <c r="L112" s="163" t="s">
        <v>1777</v>
      </c>
      <c r="M112" s="163" t="s">
        <v>1713</v>
      </c>
      <c r="N112" s="163" t="s">
        <v>1673</v>
      </c>
      <c r="O112" s="152"/>
      <c r="P112" s="150" t="s">
        <v>1794</v>
      </c>
      <c r="Q112" s="144">
        <v>471.61</v>
      </c>
      <c r="R112" s="145">
        <v>0.6</v>
      </c>
      <c r="S112" s="146">
        <v>0.92869999999999997</v>
      </c>
      <c r="T112" s="147" t="s">
        <v>1716</v>
      </c>
      <c r="U112" s="148">
        <v>451.43</v>
      </c>
      <c r="V112" s="149" t="s">
        <v>1716</v>
      </c>
      <c r="W112" s="150" t="s">
        <v>1716</v>
      </c>
      <c r="X112" s="150" t="s">
        <v>1723</v>
      </c>
      <c r="Y112" s="150">
        <v>0</v>
      </c>
      <c r="Z112" s="150" t="s">
        <v>1717</v>
      </c>
      <c r="AA112" s="150">
        <v>0</v>
      </c>
      <c r="AB112" s="164">
        <v>1</v>
      </c>
      <c r="AC112" s="152"/>
      <c r="AD112" s="152"/>
    </row>
    <row r="113" spans="1:30" x14ac:dyDescent="0.35">
      <c r="A113" t="str">
        <f t="shared" si="1"/>
        <v>237246265001020</v>
      </c>
      <c r="B113" s="178"/>
      <c r="D113" s="14"/>
      <c r="E113" s="159">
        <v>3004</v>
      </c>
      <c r="F113" s="160" t="s">
        <v>1795</v>
      </c>
      <c r="G113" s="161">
        <v>237246265001</v>
      </c>
      <c r="H113" s="159">
        <v>20</v>
      </c>
      <c r="I113" s="162" t="s">
        <v>1711</v>
      </c>
      <c r="J113" s="152"/>
      <c r="K113" s="163" t="s">
        <v>1796</v>
      </c>
      <c r="L113" s="163" t="s">
        <v>1777</v>
      </c>
      <c r="M113" s="163" t="s">
        <v>1713</v>
      </c>
      <c r="N113" s="163" t="s">
        <v>1673</v>
      </c>
      <c r="O113" s="152"/>
      <c r="P113" s="150" t="s">
        <v>1797</v>
      </c>
      <c r="Q113" s="144">
        <v>3730.73</v>
      </c>
      <c r="R113" s="145">
        <v>0.62</v>
      </c>
      <c r="S113" s="146">
        <v>0.92869999999999997</v>
      </c>
      <c r="T113" s="147">
        <v>0</v>
      </c>
      <c r="U113" s="148">
        <v>3565.81</v>
      </c>
      <c r="V113" s="149">
        <v>0.19400000000000001</v>
      </c>
      <c r="W113" s="150">
        <v>1.4E-2</v>
      </c>
      <c r="X113" s="150" t="s">
        <v>1723</v>
      </c>
      <c r="Y113" s="150">
        <v>0</v>
      </c>
      <c r="Z113" s="150" t="s">
        <v>1716</v>
      </c>
      <c r="AA113" s="150">
        <v>0</v>
      </c>
      <c r="AB113" s="164">
        <v>1</v>
      </c>
      <c r="AC113" s="152"/>
      <c r="AD113" s="152"/>
    </row>
    <row r="114" spans="1:30" x14ac:dyDescent="0.35">
      <c r="A114" t="str">
        <f t="shared" si="1"/>
        <v>237246265001021</v>
      </c>
      <c r="B114" s="178"/>
      <c r="D114" s="14"/>
      <c r="E114" s="159">
        <v>3004</v>
      </c>
      <c r="F114" s="160" t="s">
        <v>1795</v>
      </c>
      <c r="G114" s="161">
        <v>237246265001</v>
      </c>
      <c r="H114" s="159">
        <v>21</v>
      </c>
      <c r="I114" s="162" t="s">
        <v>1732</v>
      </c>
      <c r="J114" s="152"/>
      <c r="K114" s="163" t="s">
        <v>1796</v>
      </c>
      <c r="L114" s="163" t="s">
        <v>1777</v>
      </c>
      <c r="M114" s="163" t="s">
        <v>1713</v>
      </c>
      <c r="N114" s="163" t="s">
        <v>1673</v>
      </c>
      <c r="O114" s="152"/>
      <c r="P114" s="150" t="s">
        <v>1797</v>
      </c>
      <c r="Q114" s="144" t="s">
        <v>1716</v>
      </c>
      <c r="R114" s="145" t="s">
        <v>1716</v>
      </c>
      <c r="S114" s="146" t="s">
        <v>1716</v>
      </c>
      <c r="T114" s="147" t="s">
        <v>1716</v>
      </c>
      <c r="U114" s="148">
        <v>623.70000000000005</v>
      </c>
      <c r="V114" s="149" t="s">
        <v>1716</v>
      </c>
      <c r="W114" s="150" t="s">
        <v>1716</v>
      </c>
      <c r="X114" s="150" t="s">
        <v>1723</v>
      </c>
      <c r="Y114" s="150">
        <v>0</v>
      </c>
      <c r="Z114" s="150" t="s">
        <v>1716</v>
      </c>
      <c r="AA114" s="150">
        <v>0</v>
      </c>
      <c r="AB114" s="164">
        <v>1</v>
      </c>
      <c r="AC114" s="152"/>
      <c r="AD114" s="152"/>
    </row>
    <row r="115" spans="1:30" x14ac:dyDescent="0.35">
      <c r="A115" t="str">
        <f t="shared" si="1"/>
        <v>237246265001022</v>
      </c>
      <c r="B115" s="178"/>
      <c r="D115" s="14"/>
      <c r="E115" s="159">
        <v>3004</v>
      </c>
      <c r="F115" s="160" t="s">
        <v>1795</v>
      </c>
      <c r="G115" s="161">
        <v>237246265001</v>
      </c>
      <c r="H115" s="159">
        <v>22</v>
      </c>
      <c r="I115" s="162" t="s">
        <v>1718</v>
      </c>
      <c r="J115" s="152"/>
      <c r="K115" s="163" t="s">
        <v>1796</v>
      </c>
      <c r="L115" s="163" t="s">
        <v>1777</v>
      </c>
      <c r="M115" s="163" t="s">
        <v>1713</v>
      </c>
      <c r="N115" s="163" t="s">
        <v>1673</v>
      </c>
      <c r="O115" s="152"/>
      <c r="P115" s="150" t="s">
        <v>1797</v>
      </c>
      <c r="Q115" s="144" t="s">
        <v>1716</v>
      </c>
      <c r="R115" s="145" t="s">
        <v>1716</v>
      </c>
      <c r="S115" s="146" t="s">
        <v>1716</v>
      </c>
      <c r="T115" s="147" t="s">
        <v>1716</v>
      </c>
      <c r="U115" s="148">
        <v>593.25</v>
      </c>
      <c r="V115" s="149" t="s">
        <v>1716</v>
      </c>
      <c r="W115" s="150" t="s">
        <v>1716</v>
      </c>
      <c r="X115" s="150" t="s">
        <v>1723</v>
      </c>
      <c r="Y115" s="150">
        <v>0</v>
      </c>
      <c r="Z115" s="150" t="s">
        <v>1716</v>
      </c>
      <c r="AA115" s="150">
        <v>0</v>
      </c>
      <c r="AB115" s="164">
        <v>1</v>
      </c>
      <c r="AC115" s="152"/>
      <c r="AD115" s="152"/>
    </row>
    <row r="116" spans="1:30" x14ac:dyDescent="0.35">
      <c r="A116" t="str">
        <f t="shared" si="1"/>
        <v>237246265001024</v>
      </c>
      <c r="B116" s="178"/>
      <c r="D116" s="14"/>
      <c r="E116" s="159">
        <v>3004</v>
      </c>
      <c r="F116" s="160" t="s">
        <v>1795</v>
      </c>
      <c r="G116" s="161">
        <v>237246265001</v>
      </c>
      <c r="H116" s="159">
        <v>24</v>
      </c>
      <c r="I116" s="162" t="s">
        <v>1719</v>
      </c>
      <c r="J116" s="152"/>
      <c r="K116" s="163" t="s">
        <v>1796</v>
      </c>
      <c r="L116" s="163" t="s">
        <v>1777</v>
      </c>
      <c r="M116" s="163" t="s">
        <v>1713</v>
      </c>
      <c r="N116" s="163" t="s">
        <v>1673</v>
      </c>
      <c r="O116" s="152"/>
      <c r="P116" s="150" t="s">
        <v>1797</v>
      </c>
      <c r="Q116" s="144">
        <v>471.61</v>
      </c>
      <c r="R116" s="145">
        <v>0.6</v>
      </c>
      <c r="S116" s="146">
        <v>0.92869999999999997</v>
      </c>
      <c r="T116" s="147" t="s">
        <v>1716</v>
      </c>
      <c r="U116" s="148">
        <v>451.43</v>
      </c>
      <c r="V116" s="149" t="s">
        <v>1716</v>
      </c>
      <c r="W116" s="150" t="s">
        <v>1716</v>
      </c>
      <c r="X116" s="150" t="s">
        <v>1723</v>
      </c>
      <c r="Y116" s="150">
        <v>0</v>
      </c>
      <c r="Z116" s="150" t="s">
        <v>1717</v>
      </c>
      <c r="AA116" s="150">
        <v>0</v>
      </c>
      <c r="AB116" s="164">
        <v>1</v>
      </c>
      <c r="AC116" s="152"/>
      <c r="AD116" s="152"/>
    </row>
    <row r="117" spans="1:30" x14ac:dyDescent="0.35">
      <c r="A117" t="str">
        <f t="shared" si="1"/>
        <v>237246265001029</v>
      </c>
      <c r="B117" s="178"/>
      <c r="D117" s="14"/>
      <c r="E117" s="159">
        <v>3004</v>
      </c>
      <c r="F117" s="160" t="s">
        <v>1795</v>
      </c>
      <c r="G117" s="161">
        <v>237246265001</v>
      </c>
      <c r="H117" s="159">
        <v>29</v>
      </c>
      <c r="I117" s="162" t="s">
        <v>1745</v>
      </c>
      <c r="J117" s="152"/>
      <c r="K117" s="163" t="s">
        <v>1796</v>
      </c>
      <c r="L117" s="163" t="s">
        <v>1777</v>
      </c>
      <c r="M117" s="163" t="s">
        <v>1713</v>
      </c>
      <c r="N117" s="163" t="s">
        <v>1673</v>
      </c>
      <c r="O117" s="152"/>
      <c r="P117" s="150" t="s">
        <v>1797</v>
      </c>
      <c r="Q117" s="144">
        <v>93.31</v>
      </c>
      <c r="R117" s="145">
        <v>0.6</v>
      </c>
      <c r="S117" s="146">
        <v>0.92869999999999997</v>
      </c>
      <c r="T117" s="147" t="s">
        <v>1716</v>
      </c>
      <c r="U117" s="148">
        <v>89.32</v>
      </c>
      <c r="V117" s="149" t="s">
        <v>1716</v>
      </c>
      <c r="W117" s="150" t="s">
        <v>1716</v>
      </c>
      <c r="X117" s="150" t="s">
        <v>1723</v>
      </c>
      <c r="Y117" s="150">
        <v>0</v>
      </c>
      <c r="Z117" s="150" t="s">
        <v>1717</v>
      </c>
      <c r="AA117" s="150">
        <v>0</v>
      </c>
      <c r="AB117" s="164">
        <v>1</v>
      </c>
      <c r="AC117" s="152"/>
      <c r="AD117" s="152"/>
    </row>
    <row r="118" spans="1:30" x14ac:dyDescent="0.35">
      <c r="A118" t="str">
        <f t="shared" si="1"/>
        <v>370618939001020</v>
      </c>
      <c r="B118" s="178"/>
      <c r="D118" s="14"/>
      <c r="E118" s="159">
        <v>3005</v>
      </c>
      <c r="F118" s="160" t="s">
        <v>1798</v>
      </c>
      <c r="G118" s="161">
        <v>370618939001</v>
      </c>
      <c r="H118" s="159">
        <v>20</v>
      </c>
      <c r="I118" s="162" t="s">
        <v>1711</v>
      </c>
      <c r="J118" s="152"/>
      <c r="K118" s="163" t="s">
        <v>1799</v>
      </c>
      <c r="L118" s="163" t="s">
        <v>1696</v>
      </c>
      <c r="M118" s="163" t="s">
        <v>1713</v>
      </c>
      <c r="N118" s="163" t="s">
        <v>1673</v>
      </c>
      <c r="O118" s="152"/>
      <c r="P118" s="150" t="s">
        <v>1800</v>
      </c>
      <c r="Q118" s="144">
        <v>3967.73</v>
      </c>
      <c r="R118" s="145">
        <v>0.67600000000000005</v>
      </c>
      <c r="S118" s="146">
        <v>1.0707</v>
      </c>
      <c r="T118" s="147">
        <v>0</v>
      </c>
      <c r="U118" s="148">
        <v>4157.3599999999997</v>
      </c>
      <c r="V118" s="149">
        <v>0.28199999999999997</v>
      </c>
      <c r="W118" s="150">
        <v>2.4E-2</v>
      </c>
      <c r="X118" s="150" t="s">
        <v>1744</v>
      </c>
      <c r="Y118" s="150" t="s">
        <v>1765</v>
      </c>
      <c r="Z118" s="150" t="s">
        <v>1716</v>
      </c>
      <c r="AA118" s="150">
        <v>0</v>
      </c>
      <c r="AB118" s="164">
        <v>1</v>
      </c>
      <c r="AC118" s="152"/>
      <c r="AD118" s="152"/>
    </row>
    <row r="119" spans="1:30" x14ac:dyDescent="0.35">
      <c r="A119" t="str">
        <f t="shared" si="1"/>
        <v>370618939001021</v>
      </c>
      <c r="B119" s="178"/>
      <c r="D119" s="14"/>
      <c r="E119" s="159">
        <v>3005</v>
      </c>
      <c r="F119" s="160" t="s">
        <v>1798</v>
      </c>
      <c r="G119" s="161">
        <v>370618939001</v>
      </c>
      <c r="H119" s="159">
        <v>21</v>
      </c>
      <c r="I119" s="162" t="s">
        <v>1732</v>
      </c>
      <c r="J119" s="152"/>
      <c r="K119" s="163" t="s">
        <v>1799</v>
      </c>
      <c r="L119" s="163" t="s">
        <v>1696</v>
      </c>
      <c r="M119" s="163" t="s">
        <v>1713</v>
      </c>
      <c r="N119" s="163" t="s">
        <v>1673</v>
      </c>
      <c r="O119" s="152"/>
      <c r="P119" s="150" t="s">
        <v>1800</v>
      </c>
      <c r="Q119" s="144" t="s">
        <v>1716</v>
      </c>
      <c r="R119" s="145" t="s">
        <v>1716</v>
      </c>
      <c r="S119" s="146" t="s">
        <v>1716</v>
      </c>
      <c r="T119" s="147" t="s">
        <v>1716</v>
      </c>
      <c r="U119" s="148">
        <v>623.70000000000005</v>
      </c>
      <c r="V119" s="149" t="s">
        <v>1716</v>
      </c>
      <c r="W119" s="150" t="s">
        <v>1716</v>
      </c>
      <c r="X119" s="150" t="s">
        <v>1744</v>
      </c>
      <c r="Y119" s="150" t="s">
        <v>1765</v>
      </c>
      <c r="Z119" s="150" t="s">
        <v>1716</v>
      </c>
      <c r="AA119" s="150">
        <v>0</v>
      </c>
      <c r="AB119" s="164">
        <v>1</v>
      </c>
      <c r="AC119" s="152"/>
      <c r="AD119" s="152"/>
    </row>
    <row r="120" spans="1:30" x14ac:dyDescent="0.35">
      <c r="A120" t="str">
        <f t="shared" si="1"/>
        <v>370618939001024</v>
      </c>
      <c r="B120" s="178"/>
      <c r="D120" s="14"/>
      <c r="E120" s="159">
        <v>3005</v>
      </c>
      <c r="F120" s="160" t="s">
        <v>1798</v>
      </c>
      <c r="G120" s="161">
        <v>370618939001</v>
      </c>
      <c r="H120" s="159">
        <v>24</v>
      </c>
      <c r="I120" s="162" t="s">
        <v>1719</v>
      </c>
      <c r="J120" s="152"/>
      <c r="K120" s="163" t="s">
        <v>1799</v>
      </c>
      <c r="L120" s="163" t="s">
        <v>1696</v>
      </c>
      <c r="M120" s="163" t="s">
        <v>1713</v>
      </c>
      <c r="N120" s="163" t="s">
        <v>1673</v>
      </c>
      <c r="O120" s="152"/>
      <c r="P120" s="150" t="s">
        <v>1800</v>
      </c>
      <c r="Q120" s="144">
        <v>597.41</v>
      </c>
      <c r="R120" s="145">
        <v>0.6</v>
      </c>
      <c r="S120" s="146">
        <v>1.0707</v>
      </c>
      <c r="T120" s="147" t="s">
        <v>1716</v>
      </c>
      <c r="U120" s="148">
        <v>901.81</v>
      </c>
      <c r="V120" s="149">
        <v>0.28199999999999997</v>
      </c>
      <c r="W120" s="150">
        <v>2.4E-2</v>
      </c>
      <c r="X120" s="150" t="s">
        <v>1744</v>
      </c>
      <c r="Y120" s="150" t="s">
        <v>1765</v>
      </c>
      <c r="Z120" s="150" t="s">
        <v>1752</v>
      </c>
      <c r="AA120" s="150">
        <v>0.4481</v>
      </c>
      <c r="AB120" s="164">
        <v>1</v>
      </c>
      <c r="AC120" s="152"/>
      <c r="AD120" s="152"/>
    </row>
    <row r="121" spans="1:30" x14ac:dyDescent="0.35">
      <c r="A121" t="str">
        <f t="shared" si="1"/>
        <v>370618939001029</v>
      </c>
      <c r="B121" s="178"/>
      <c r="D121" s="14"/>
      <c r="E121" s="159">
        <v>3005</v>
      </c>
      <c r="F121" s="160" t="s">
        <v>1798</v>
      </c>
      <c r="G121" s="161">
        <v>370618939001</v>
      </c>
      <c r="H121" s="159">
        <v>29</v>
      </c>
      <c r="I121" s="162" t="s">
        <v>1745</v>
      </c>
      <c r="J121" s="152"/>
      <c r="K121" s="163" t="s">
        <v>1799</v>
      </c>
      <c r="L121" s="163" t="s">
        <v>1696</v>
      </c>
      <c r="M121" s="163" t="s">
        <v>1713</v>
      </c>
      <c r="N121" s="163" t="s">
        <v>1673</v>
      </c>
      <c r="O121" s="152"/>
      <c r="P121" s="150" t="s">
        <v>1800</v>
      </c>
      <c r="Q121" s="144">
        <v>1442.57</v>
      </c>
      <c r="R121" s="144">
        <v>0.6</v>
      </c>
      <c r="S121" s="144">
        <v>1.0707</v>
      </c>
      <c r="T121" s="144" t="s">
        <v>1716</v>
      </c>
      <c r="U121" s="144">
        <v>1987.68</v>
      </c>
      <c r="V121" s="149">
        <v>0.28199999999999997</v>
      </c>
      <c r="W121" s="150">
        <v>2.4E-2</v>
      </c>
      <c r="X121" s="150" t="s">
        <v>1744</v>
      </c>
      <c r="Y121" s="150" t="s">
        <v>1765</v>
      </c>
      <c r="Z121" s="150" t="s">
        <v>1752</v>
      </c>
      <c r="AA121" s="150">
        <v>0.32179999999999997</v>
      </c>
      <c r="AB121" s="164">
        <v>1</v>
      </c>
      <c r="AC121" s="152"/>
      <c r="AD121" s="152"/>
    </row>
    <row r="122" spans="1:30" x14ac:dyDescent="0.35">
      <c r="A122" t="str">
        <f t="shared" si="1"/>
        <v>361509000006020</v>
      </c>
      <c r="B122" s="178"/>
      <c r="D122" s="14"/>
      <c r="E122" s="159">
        <v>3006</v>
      </c>
      <c r="F122" s="160" t="s">
        <v>1801</v>
      </c>
      <c r="G122" s="161">
        <v>361509000006</v>
      </c>
      <c r="H122" s="159">
        <v>20</v>
      </c>
      <c r="I122" s="162" t="s">
        <v>1711</v>
      </c>
      <c r="J122" s="152"/>
      <c r="K122" s="163" t="s">
        <v>1802</v>
      </c>
      <c r="L122" s="163" t="s">
        <v>1696</v>
      </c>
      <c r="M122" s="163" t="s">
        <v>1713</v>
      </c>
      <c r="N122" s="163" t="s">
        <v>1673</v>
      </c>
      <c r="O122" s="152"/>
      <c r="P122" s="150" t="s">
        <v>1803</v>
      </c>
      <c r="Q122" s="144">
        <v>3967.73</v>
      </c>
      <c r="R122" s="145">
        <v>0.67600000000000005</v>
      </c>
      <c r="S122" s="146">
        <v>1.0707</v>
      </c>
      <c r="T122" s="147">
        <v>5.8799999999999998E-3</v>
      </c>
      <c r="U122" s="148">
        <v>4181.8100000000004</v>
      </c>
      <c r="V122" s="149">
        <v>0.27800000000000002</v>
      </c>
      <c r="W122" s="150">
        <v>1.7000000000000001E-2</v>
      </c>
      <c r="X122" s="150" t="s">
        <v>1712</v>
      </c>
      <c r="Y122" s="150" t="s">
        <v>1715</v>
      </c>
      <c r="Z122" s="150" t="s">
        <v>1716</v>
      </c>
      <c r="AA122" s="150">
        <v>0</v>
      </c>
      <c r="AB122" s="164">
        <v>1</v>
      </c>
      <c r="AC122" s="152"/>
      <c r="AD122" s="152"/>
    </row>
    <row r="123" spans="1:30" x14ac:dyDescent="0.35">
      <c r="A123" t="str">
        <f t="shared" si="1"/>
        <v>361509000006024</v>
      </c>
      <c r="B123" s="178"/>
      <c r="D123" s="14"/>
      <c r="E123" s="159">
        <v>3006</v>
      </c>
      <c r="F123" s="160" t="s">
        <v>1801</v>
      </c>
      <c r="G123" s="161">
        <v>361509000006</v>
      </c>
      <c r="H123" s="159">
        <v>24</v>
      </c>
      <c r="I123" s="162" t="s">
        <v>1719</v>
      </c>
      <c r="J123" s="152"/>
      <c r="K123" s="163" t="s">
        <v>1802</v>
      </c>
      <c r="L123" s="163" t="s">
        <v>1696</v>
      </c>
      <c r="M123" s="163" t="s">
        <v>1713</v>
      </c>
      <c r="N123" s="163" t="s">
        <v>1673</v>
      </c>
      <c r="O123" s="152"/>
      <c r="P123" s="150" t="s">
        <v>1803</v>
      </c>
      <c r="Q123" s="144">
        <v>597.41</v>
      </c>
      <c r="R123" s="145">
        <v>0.6</v>
      </c>
      <c r="S123" s="146">
        <v>1.0707</v>
      </c>
      <c r="T123" s="147" t="s">
        <v>1716</v>
      </c>
      <c r="U123" s="148">
        <v>901.81</v>
      </c>
      <c r="V123" s="149">
        <v>0.27800000000000002</v>
      </c>
      <c r="W123" s="150">
        <v>1.7000000000000001E-2</v>
      </c>
      <c r="X123" s="150" t="s">
        <v>1712</v>
      </c>
      <c r="Y123" s="150" t="s">
        <v>1715</v>
      </c>
      <c r="Z123" s="150" t="s">
        <v>1752</v>
      </c>
      <c r="AA123" s="150">
        <v>0.4481</v>
      </c>
      <c r="AB123" s="164">
        <v>1</v>
      </c>
      <c r="AC123" s="152"/>
      <c r="AD123" s="152"/>
    </row>
    <row r="124" spans="1:30" x14ac:dyDescent="0.35">
      <c r="A124" t="str">
        <f t="shared" si="1"/>
        <v>370645239001020</v>
      </c>
      <c r="B124" s="178"/>
      <c r="D124" s="14"/>
      <c r="E124" s="159">
        <v>3007</v>
      </c>
      <c r="F124" s="160" t="s">
        <v>1804</v>
      </c>
      <c r="G124" s="161">
        <v>370645239001</v>
      </c>
      <c r="H124" s="159">
        <v>20</v>
      </c>
      <c r="I124" s="162" t="s">
        <v>1711</v>
      </c>
      <c r="J124" s="152"/>
      <c r="K124" s="163" t="s">
        <v>1805</v>
      </c>
      <c r="L124" s="163" t="s">
        <v>1696</v>
      </c>
      <c r="M124" s="163" t="s">
        <v>1726</v>
      </c>
      <c r="N124" s="163" t="s">
        <v>1673</v>
      </c>
      <c r="O124" s="152"/>
      <c r="P124" s="150" t="s">
        <v>1806</v>
      </c>
      <c r="Q124" s="144">
        <v>3967.73</v>
      </c>
      <c r="R124" s="145">
        <v>0.67600000000000005</v>
      </c>
      <c r="S124" s="146">
        <v>1.0707</v>
      </c>
      <c r="T124" s="147">
        <v>0</v>
      </c>
      <c r="U124" s="148">
        <v>4157.3599999999997</v>
      </c>
      <c r="V124" s="149">
        <v>0.22900000000000001</v>
      </c>
      <c r="W124" s="150">
        <v>1.7000000000000001E-2</v>
      </c>
      <c r="X124" s="150" t="s">
        <v>1723</v>
      </c>
      <c r="Y124" s="150">
        <v>0</v>
      </c>
      <c r="Z124" s="150" t="s">
        <v>1716</v>
      </c>
      <c r="AA124" s="150">
        <v>0</v>
      </c>
      <c r="AB124" s="164">
        <v>1</v>
      </c>
      <c r="AC124" s="152"/>
      <c r="AD124" s="152"/>
    </row>
    <row r="125" spans="1:30" x14ac:dyDescent="0.35">
      <c r="A125" t="str">
        <f t="shared" si="1"/>
        <v>370645239009020</v>
      </c>
      <c r="B125" s="178"/>
      <c r="D125" s="14"/>
      <c r="E125" s="159">
        <v>3007</v>
      </c>
      <c r="F125" s="160" t="s">
        <v>1804</v>
      </c>
      <c r="G125" s="161">
        <v>370645239009</v>
      </c>
      <c r="H125" s="159">
        <v>20</v>
      </c>
      <c r="I125" s="162" t="s">
        <v>1711</v>
      </c>
      <c r="J125" s="152"/>
      <c r="K125" s="163" t="s">
        <v>1805</v>
      </c>
      <c r="L125" s="163" t="s">
        <v>1696</v>
      </c>
      <c r="M125" s="163" t="s">
        <v>1726</v>
      </c>
      <c r="N125" s="163" t="s">
        <v>1673</v>
      </c>
      <c r="O125" s="152"/>
      <c r="P125" s="150" t="s">
        <v>1806</v>
      </c>
      <c r="Q125" s="144">
        <v>3967.73</v>
      </c>
      <c r="R125" s="145">
        <v>0.67600000000000005</v>
      </c>
      <c r="S125" s="146">
        <v>1.0707</v>
      </c>
      <c r="T125" s="147">
        <v>0</v>
      </c>
      <c r="U125" s="148">
        <v>4157.3599999999997</v>
      </c>
      <c r="V125" s="149">
        <v>0.22900000000000001</v>
      </c>
      <c r="W125" s="150">
        <v>1.7000000000000001E-2</v>
      </c>
      <c r="X125" s="150" t="s">
        <v>1723</v>
      </c>
      <c r="Y125" s="150">
        <v>0</v>
      </c>
      <c r="Z125" s="150" t="s">
        <v>1716</v>
      </c>
      <c r="AA125" s="150">
        <v>0</v>
      </c>
      <c r="AB125" s="164">
        <v>1</v>
      </c>
      <c r="AC125" s="152"/>
      <c r="AD125" s="152"/>
    </row>
    <row r="126" spans="1:30" x14ac:dyDescent="0.35">
      <c r="A126" t="str">
        <f t="shared" si="1"/>
        <v>370645239001024</v>
      </c>
      <c r="B126" s="178"/>
      <c r="D126" s="14"/>
      <c r="E126" s="159">
        <v>3007</v>
      </c>
      <c r="F126" s="160" t="s">
        <v>1804</v>
      </c>
      <c r="G126" s="161">
        <v>370645239001</v>
      </c>
      <c r="H126" s="159">
        <v>24</v>
      </c>
      <c r="I126" s="162" t="s">
        <v>1719</v>
      </c>
      <c r="J126" s="152"/>
      <c r="K126" s="163" t="s">
        <v>1805</v>
      </c>
      <c r="L126" s="163" t="s">
        <v>1696</v>
      </c>
      <c r="M126" s="163" t="s">
        <v>1726</v>
      </c>
      <c r="N126" s="163" t="s">
        <v>1673</v>
      </c>
      <c r="O126" s="152"/>
      <c r="P126" s="150" t="s">
        <v>1806</v>
      </c>
      <c r="Q126" s="144">
        <v>2266.96</v>
      </c>
      <c r="R126" s="145">
        <v>0.6</v>
      </c>
      <c r="S126" s="146">
        <v>1</v>
      </c>
      <c r="T126" s="147" t="s">
        <v>1716</v>
      </c>
      <c r="U126" s="148">
        <v>2266.96</v>
      </c>
      <c r="V126" s="149">
        <v>0.22900000000000001</v>
      </c>
      <c r="W126" s="150">
        <v>1.7000000000000001E-2</v>
      </c>
      <c r="X126" s="150" t="s">
        <v>1723</v>
      </c>
      <c r="Y126" s="150">
        <v>0</v>
      </c>
      <c r="Z126" s="150" t="s">
        <v>1717</v>
      </c>
      <c r="AA126" s="150">
        <v>0</v>
      </c>
      <c r="AB126" s="164">
        <v>1</v>
      </c>
      <c r="AC126" s="152"/>
      <c r="AD126" s="152"/>
    </row>
    <row r="127" spans="1:30" x14ac:dyDescent="0.35">
      <c r="A127" t="str">
        <f t="shared" si="1"/>
        <v>370645239009024</v>
      </c>
      <c r="B127" s="178"/>
      <c r="D127" s="14"/>
      <c r="E127" s="159">
        <v>3007</v>
      </c>
      <c r="F127" s="160" t="s">
        <v>1804</v>
      </c>
      <c r="G127" s="161">
        <v>370645239009</v>
      </c>
      <c r="H127" s="159">
        <v>24</v>
      </c>
      <c r="I127" s="162" t="s">
        <v>1719</v>
      </c>
      <c r="J127" s="152"/>
      <c r="K127" s="163" t="s">
        <v>1805</v>
      </c>
      <c r="L127" s="163" t="s">
        <v>1696</v>
      </c>
      <c r="M127" s="163" t="s">
        <v>1726</v>
      </c>
      <c r="N127" s="163" t="s">
        <v>1673</v>
      </c>
      <c r="O127" s="152"/>
      <c r="P127" s="150" t="s">
        <v>1806</v>
      </c>
      <c r="Q127" s="144">
        <v>2266.96</v>
      </c>
      <c r="R127" s="145">
        <v>0.6</v>
      </c>
      <c r="S127" s="146">
        <v>1</v>
      </c>
      <c r="T127" s="147" t="s">
        <v>1716</v>
      </c>
      <c r="U127" s="148">
        <v>2266.96</v>
      </c>
      <c r="V127" s="149">
        <v>0.22900000000000001</v>
      </c>
      <c r="W127" s="150">
        <v>1.7000000000000001E-2</v>
      </c>
      <c r="X127" s="150" t="s">
        <v>1723</v>
      </c>
      <c r="Y127" s="150">
        <v>0</v>
      </c>
      <c r="Z127" s="150" t="s">
        <v>1717</v>
      </c>
      <c r="AA127" s="150">
        <v>0</v>
      </c>
      <c r="AB127" s="164">
        <v>1</v>
      </c>
      <c r="AC127" s="152"/>
      <c r="AD127" s="152"/>
    </row>
    <row r="128" spans="1:30" x14ac:dyDescent="0.35">
      <c r="A128" t="str">
        <f t="shared" si="1"/>
        <v>370673461001020</v>
      </c>
      <c r="B128" s="178"/>
      <c r="D128" s="14"/>
      <c r="E128" s="159">
        <v>3009</v>
      </c>
      <c r="F128" s="160" t="s">
        <v>1807</v>
      </c>
      <c r="G128" s="161">
        <v>370673461001</v>
      </c>
      <c r="H128" s="159">
        <v>20</v>
      </c>
      <c r="I128" s="162" t="s">
        <v>1711</v>
      </c>
      <c r="J128" s="152"/>
      <c r="K128" s="163" t="s">
        <v>1808</v>
      </c>
      <c r="L128" s="163" t="s">
        <v>1696</v>
      </c>
      <c r="M128" s="163" t="s">
        <v>1726</v>
      </c>
      <c r="N128" s="163" t="s">
        <v>1673</v>
      </c>
      <c r="O128" s="152"/>
      <c r="P128" s="150" t="s">
        <v>1809</v>
      </c>
      <c r="Q128" s="144">
        <v>3967.73</v>
      </c>
      <c r="R128" s="145">
        <v>0.67600000000000005</v>
      </c>
      <c r="S128" s="146">
        <v>1.0707</v>
      </c>
      <c r="T128" s="147">
        <v>0</v>
      </c>
      <c r="U128" s="148">
        <v>4157.3599999999997</v>
      </c>
      <c r="V128" s="149">
        <v>0.22900000000000001</v>
      </c>
      <c r="W128" s="150">
        <v>1.7000000000000001E-2</v>
      </c>
      <c r="X128" s="150" t="s">
        <v>1723</v>
      </c>
      <c r="Y128" s="150">
        <v>0</v>
      </c>
      <c r="Z128" s="150" t="s">
        <v>1716</v>
      </c>
      <c r="AA128" s="150">
        <v>0</v>
      </c>
      <c r="AB128" s="164">
        <v>1</v>
      </c>
      <c r="AC128" s="152"/>
      <c r="AD128" s="152"/>
    </row>
    <row r="129" spans="1:30" x14ac:dyDescent="0.35">
      <c r="A129" t="str">
        <f t="shared" si="1"/>
        <v>370673461001024</v>
      </c>
      <c r="B129" s="178"/>
      <c r="D129" s="14"/>
      <c r="E129" s="159">
        <v>3009</v>
      </c>
      <c r="F129" s="160" t="s">
        <v>1807</v>
      </c>
      <c r="G129" s="161">
        <v>370673461001</v>
      </c>
      <c r="H129" s="159">
        <v>24</v>
      </c>
      <c r="I129" s="162" t="s">
        <v>1719</v>
      </c>
      <c r="J129" s="152"/>
      <c r="K129" s="163" t="s">
        <v>1808</v>
      </c>
      <c r="L129" s="163" t="s">
        <v>1696</v>
      </c>
      <c r="M129" s="163" t="s">
        <v>1726</v>
      </c>
      <c r="N129" s="163" t="s">
        <v>1673</v>
      </c>
      <c r="O129" s="152"/>
      <c r="P129" s="150" t="s">
        <v>1809</v>
      </c>
      <c r="Q129" s="144">
        <v>3734.39</v>
      </c>
      <c r="R129" s="145">
        <v>0.6</v>
      </c>
      <c r="S129" s="146">
        <v>1</v>
      </c>
      <c r="T129" s="147" t="s">
        <v>1716</v>
      </c>
      <c r="U129" s="148">
        <v>3734.39</v>
      </c>
      <c r="V129" s="149">
        <v>0.22900000000000001</v>
      </c>
      <c r="W129" s="150">
        <v>1.7000000000000001E-2</v>
      </c>
      <c r="X129" s="150" t="s">
        <v>1723</v>
      </c>
      <c r="Y129" s="150">
        <v>0</v>
      </c>
      <c r="Z129" s="150" t="s">
        <v>1717</v>
      </c>
      <c r="AA129" s="150">
        <v>0</v>
      </c>
      <c r="AB129" s="164">
        <v>1</v>
      </c>
      <c r="AC129" s="152"/>
      <c r="AD129" s="152"/>
    </row>
    <row r="130" spans="1:30" x14ac:dyDescent="0.35">
      <c r="A130" t="str">
        <f t="shared" si="1"/>
        <v>370684691001020</v>
      </c>
      <c r="B130" s="178"/>
      <c r="D130" s="14"/>
      <c r="E130" s="159">
        <v>3010</v>
      </c>
      <c r="F130" s="160" t="s">
        <v>1810</v>
      </c>
      <c r="G130" s="161">
        <v>370684691001</v>
      </c>
      <c r="H130" s="159">
        <v>20</v>
      </c>
      <c r="I130" s="162" t="s">
        <v>1711</v>
      </c>
      <c r="J130" s="152"/>
      <c r="K130" s="163" t="s">
        <v>1811</v>
      </c>
      <c r="L130" s="163" t="s">
        <v>1696</v>
      </c>
      <c r="M130" s="163" t="s">
        <v>1726</v>
      </c>
      <c r="N130" s="163" t="s">
        <v>1673</v>
      </c>
      <c r="O130" s="152"/>
      <c r="P130" s="150" t="s">
        <v>1812</v>
      </c>
      <c r="Q130" s="144">
        <v>3967.73</v>
      </c>
      <c r="R130" s="145">
        <v>0.67600000000000005</v>
      </c>
      <c r="S130" s="146">
        <v>1.0707</v>
      </c>
      <c r="T130" s="147">
        <v>0</v>
      </c>
      <c r="U130" s="148">
        <v>4157.3599999999997</v>
      </c>
      <c r="V130" s="149">
        <v>0.22900000000000001</v>
      </c>
      <c r="W130" s="150">
        <v>1.7000000000000001E-2</v>
      </c>
      <c r="X130" s="150" t="s">
        <v>1723</v>
      </c>
      <c r="Y130" s="150" t="s">
        <v>2855</v>
      </c>
      <c r="Z130" s="150" t="s">
        <v>1716</v>
      </c>
      <c r="AA130" s="150">
        <v>0</v>
      </c>
      <c r="AB130" s="164">
        <v>1</v>
      </c>
      <c r="AC130" s="152"/>
      <c r="AD130" s="152"/>
    </row>
    <row r="131" spans="1:30" x14ac:dyDescent="0.35">
      <c r="A131" t="str">
        <f t="shared" ref="A131:A194" si="2">G131&amp;"0"&amp;H131</f>
        <v>370684691001024</v>
      </c>
      <c r="B131" s="178"/>
      <c r="D131" s="14"/>
      <c r="E131" s="159">
        <v>3010</v>
      </c>
      <c r="F131" s="160" t="s">
        <v>1810</v>
      </c>
      <c r="G131" s="161">
        <v>370684691001</v>
      </c>
      <c r="H131" s="159">
        <v>24</v>
      </c>
      <c r="I131" s="162" t="s">
        <v>1719</v>
      </c>
      <c r="J131" s="152"/>
      <c r="K131" s="163" t="s">
        <v>1811</v>
      </c>
      <c r="L131" s="163" t="s">
        <v>1696</v>
      </c>
      <c r="M131" s="163" t="s">
        <v>1726</v>
      </c>
      <c r="N131" s="163" t="s">
        <v>1673</v>
      </c>
      <c r="O131" s="152"/>
      <c r="P131" s="150" t="s">
        <v>1812</v>
      </c>
      <c r="Q131" s="144">
        <v>1358.09</v>
      </c>
      <c r="R131" s="145">
        <v>0.6</v>
      </c>
      <c r="S131" s="146">
        <v>1</v>
      </c>
      <c r="T131" s="147" t="s">
        <v>1716</v>
      </c>
      <c r="U131" s="148">
        <v>1358.09</v>
      </c>
      <c r="V131" s="149">
        <v>0.22900000000000001</v>
      </c>
      <c r="W131" s="150">
        <v>1.7000000000000001E-2</v>
      </c>
      <c r="X131" s="150" t="s">
        <v>1723</v>
      </c>
      <c r="Y131" s="150" t="s">
        <v>2855</v>
      </c>
      <c r="Z131" s="150" t="s">
        <v>1717</v>
      </c>
      <c r="AA131" s="150">
        <v>0</v>
      </c>
      <c r="AB131" s="164">
        <v>1</v>
      </c>
      <c r="AC131" s="152"/>
      <c r="AD131" s="152"/>
    </row>
    <row r="132" spans="1:30" x14ac:dyDescent="0.35">
      <c r="A132" t="str">
        <f t="shared" si="2"/>
        <v>370662580001020</v>
      </c>
      <c r="B132" s="178"/>
      <c r="D132" s="14"/>
      <c r="E132" s="159">
        <v>3011</v>
      </c>
      <c r="F132" s="160" t="s">
        <v>1813</v>
      </c>
      <c r="G132" s="161">
        <v>370662580001</v>
      </c>
      <c r="H132" s="159">
        <v>20</v>
      </c>
      <c r="I132" s="162" t="s">
        <v>1711</v>
      </c>
      <c r="J132" s="152"/>
      <c r="K132" s="163" t="s">
        <v>1814</v>
      </c>
      <c r="L132" s="163" t="s">
        <v>1696</v>
      </c>
      <c r="M132" s="163" t="s">
        <v>1713</v>
      </c>
      <c r="N132" s="163" t="s">
        <v>1673</v>
      </c>
      <c r="O132" s="152"/>
      <c r="P132" s="150" t="s">
        <v>1815</v>
      </c>
      <c r="Q132" s="144">
        <v>3967.73</v>
      </c>
      <c r="R132" s="145">
        <v>0.67600000000000005</v>
      </c>
      <c r="S132" s="146">
        <v>1.0707</v>
      </c>
      <c r="T132" s="147">
        <v>0</v>
      </c>
      <c r="U132" s="148">
        <v>4157.3599999999997</v>
      </c>
      <c r="V132" s="149">
        <v>0.39700000000000002</v>
      </c>
      <c r="W132" s="150">
        <v>2.7E-2</v>
      </c>
      <c r="X132" s="150" t="s">
        <v>1723</v>
      </c>
      <c r="Y132" s="150" t="s">
        <v>1731</v>
      </c>
      <c r="Z132" s="150" t="s">
        <v>1716</v>
      </c>
      <c r="AA132" s="150">
        <v>0</v>
      </c>
      <c r="AB132" s="164">
        <v>1</v>
      </c>
      <c r="AC132" s="152"/>
      <c r="AD132" s="152"/>
    </row>
    <row r="133" spans="1:30" x14ac:dyDescent="0.35">
      <c r="A133" t="str">
        <f t="shared" si="2"/>
        <v>370662580001021</v>
      </c>
      <c r="B133" s="178"/>
      <c r="D133" s="14"/>
      <c r="E133" s="159">
        <v>3011</v>
      </c>
      <c r="F133" s="160" t="s">
        <v>1813</v>
      </c>
      <c r="G133" s="161">
        <v>370662580001</v>
      </c>
      <c r="H133" s="159">
        <v>21</v>
      </c>
      <c r="I133" s="162" t="s">
        <v>1732</v>
      </c>
      <c r="J133" s="152"/>
      <c r="K133" s="163" t="s">
        <v>1814</v>
      </c>
      <c r="L133" s="163" t="s">
        <v>1696</v>
      </c>
      <c r="M133" s="163" t="s">
        <v>1713</v>
      </c>
      <c r="N133" s="163" t="s">
        <v>1673</v>
      </c>
      <c r="O133" s="152"/>
      <c r="P133" s="150" t="s">
        <v>1815</v>
      </c>
      <c r="Q133" s="144" t="s">
        <v>1716</v>
      </c>
      <c r="R133" s="145" t="s">
        <v>1716</v>
      </c>
      <c r="S133" s="146" t="s">
        <v>1716</v>
      </c>
      <c r="T133" s="147" t="s">
        <v>1716</v>
      </c>
      <c r="U133" s="148">
        <v>693</v>
      </c>
      <c r="V133" s="149" t="s">
        <v>1716</v>
      </c>
      <c r="W133" s="150" t="s">
        <v>1716</v>
      </c>
      <c r="X133" s="150" t="s">
        <v>1723</v>
      </c>
      <c r="Y133" s="150" t="s">
        <v>1731</v>
      </c>
      <c r="Z133" s="150" t="s">
        <v>1716</v>
      </c>
      <c r="AA133" s="150">
        <v>0</v>
      </c>
      <c r="AB133" s="164">
        <v>1</v>
      </c>
      <c r="AC133" s="152"/>
      <c r="AD133" s="152"/>
    </row>
    <row r="134" spans="1:30" x14ac:dyDescent="0.35">
      <c r="A134" t="str">
        <f t="shared" si="2"/>
        <v>370662580001024</v>
      </c>
      <c r="B134" s="178"/>
      <c r="D134" s="14"/>
      <c r="E134" s="159">
        <v>3011</v>
      </c>
      <c r="F134" s="160" t="s">
        <v>1813</v>
      </c>
      <c r="G134" s="161">
        <v>370662580001</v>
      </c>
      <c r="H134" s="159">
        <v>24</v>
      </c>
      <c r="I134" s="162" t="s">
        <v>1719</v>
      </c>
      <c r="J134" s="152"/>
      <c r="K134" s="163" t="s">
        <v>1814</v>
      </c>
      <c r="L134" s="163" t="s">
        <v>1696</v>
      </c>
      <c r="M134" s="163" t="s">
        <v>1713</v>
      </c>
      <c r="N134" s="163" t="s">
        <v>1673</v>
      </c>
      <c r="O134" s="152"/>
      <c r="P134" s="150" t="s">
        <v>1815</v>
      </c>
      <c r="Q134" s="144">
        <v>597.41</v>
      </c>
      <c r="R134" s="145">
        <v>0.6</v>
      </c>
      <c r="S134" s="146">
        <v>1.0707</v>
      </c>
      <c r="T134" s="147" t="s">
        <v>1716</v>
      </c>
      <c r="U134" s="148">
        <v>901.81</v>
      </c>
      <c r="V134" s="149">
        <v>0.39700000000000002</v>
      </c>
      <c r="W134" s="150">
        <v>2.7E-2</v>
      </c>
      <c r="X134" s="150" t="s">
        <v>1723</v>
      </c>
      <c r="Y134" s="150" t="s">
        <v>1731</v>
      </c>
      <c r="Z134" s="150" t="s">
        <v>1752</v>
      </c>
      <c r="AA134" s="150">
        <v>0.4481</v>
      </c>
      <c r="AB134" s="164">
        <v>1</v>
      </c>
      <c r="AC134" s="152"/>
      <c r="AD134" s="152"/>
    </row>
    <row r="135" spans="1:30" x14ac:dyDescent="0.35">
      <c r="A135" t="str">
        <f t="shared" si="2"/>
        <v>370662580001027</v>
      </c>
      <c r="B135" s="178"/>
      <c r="D135" s="14"/>
      <c r="E135" s="159">
        <v>3011</v>
      </c>
      <c r="F135" s="160" t="s">
        <v>1813</v>
      </c>
      <c r="G135" s="161">
        <v>370662580001</v>
      </c>
      <c r="H135" s="159">
        <v>27</v>
      </c>
      <c r="I135" s="162" t="s">
        <v>1733</v>
      </c>
      <c r="J135" s="152"/>
      <c r="K135" s="163" t="s">
        <v>1814</v>
      </c>
      <c r="L135" s="163" t="s">
        <v>1696</v>
      </c>
      <c r="M135" s="163" t="s">
        <v>1713</v>
      </c>
      <c r="N135" s="163" t="s">
        <v>1673</v>
      </c>
      <c r="O135" s="152"/>
      <c r="P135" s="150" t="s">
        <v>1815</v>
      </c>
      <c r="Q135" s="144">
        <v>359.63</v>
      </c>
      <c r="R135" s="145">
        <v>0.6</v>
      </c>
      <c r="S135" s="146">
        <v>1.0707</v>
      </c>
      <c r="T135" s="147" t="s">
        <v>1716</v>
      </c>
      <c r="U135" s="148">
        <v>495.52</v>
      </c>
      <c r="V135" s="149">
        <v>0.39700000000000002</v>
      </c>
      <c r="W135" s="150">
        <v>2.7E-2</v>
      </c>
      <c r="X135" s="150" t="s">
        <v>1723</v>
      </c>
      <c r="Y135" s="150" t="s">
        <v>1731</v>
      </c>
      <c r="Z135" s="150" t="s">
        <v>1752</v>
      </c>
      <c r="AA135" s="150">
        <v>0.32179999999999997</v>
      </c>
      <c r="AB135" s="164">
        <v>1</v>
      </c>
      <c r="AC135" s="152"/>
      <c r="AD135" s="152"/>
    </row>
    <row r="136" spans="1:30" x14ac:dyDescent="0.35">
      <c r="A136" t="str">
        <f t="shared" si="2"/>
        <v>370662580001028</v>
      </c>
      <c r="B136" s="178"/>
      <c r="D136" s="14"/>
      <c r="E136" s="159">
        <v>3011</v>
      </c>
      <c r="F136" s="160" t="s">
        <v>1813</v>
      </c>
      <c r="G136" s="161">
        <v>370662580001</v>
      </c>
      <c r="H136" s="159">
        <v>28</v>
      </c>
      <c r="I136" s="162" t="s">
        <v>1733</v>
      </c>
      <c r="J136" s="152"/>
      <c r="K136" s="163" t="s">
        <v>1814</v>
      </c>
      <c r="L136" s="163" t="s">
        <v>1696</v>
      </c>
      <c r="M136" s="163" t="s">
        <v>1713</v>
      </c>
      <c r="N136" s="163" t="s">
        <v>1673</v>
      </c>
      <c r="O136" s="152"/>
      <c r="P136" s="150" t="s">
        <v>1815</v>
      </c>
      <c r="Q136" s="144">
        <v>359.63</v>
      </c>
      <c r="R136" s="145">
        <v>0.6</v>
      </c>
      <c r="S136" s="146">
        <v>1.0707</v>
      </c>
      <c r="T136" s="147" t="s">
        <v>1716</v>
      </c>
      <c r="U136" s="148">
        <v>495.52</v>
      </c>
      <c r="V136" s="149">
        <v>0.39700000000000002</v>
      </c>
      <c r="W136" s="150">
        <v>2.7E-2</v>
      </c>
      <c r="X136" s="150" t="s">
        <v>1723</v>
      </c>
      <c r="Y136" s="150" t="s">
        <v>1731</v>
      </c>
      <c r="Z136" s="150" t="s">
        <v>1752</v>
      </c>
      <c r="AA136" s="150">
        <v>0.32179999999999997</v>
      </c>
      <c r="AB136" s="164">
        <v>1</v>
      </c>
      <c r="AC136" s="152"/>
      <c r="AD136" s="152"/>
    </row>
    <row r="137" spans="1:30" x14ac:dyDescent="0.35">
      <c r="A137" t="str">
        <f t="shared" si="2"/>
        <v>232800410001021</v>
      </c>
      <c r="B137" s="178"/>
      <c r="D137" s="14"/>
      <c r="E137" s="159">
        <v>3013</v>
      </c>
      <c r="F137" s="160" t="s">
        <v>1816</v>
      </c>
      <c r="G137" s="161">
        <v>232800410001</v>
      </c>
      <c r="H137" s="159">
        <v>21</v>
      </c>
      <c r="I137" s="162" t="s">
        <v>1732</v>
      </c>
      <c r="J137" s="152"/>
      <c r="K137" s="163" t="s">
        <v>1817</v>
      </c>
      <c r="L137" s="163" t="s">
        <v>1696</v>
      </c>
      <c r="M137" s="163" t="s">
        <v>1784</v>
      </c>
      <c r="N137" s="163" t="s">
        <v>1673</v>
      </c>
      <c r="O137" s="152"/>
      <c r="P137" s="150" t="s">
        <v>1818</v>
      </c>
      <c r="Q137" s="144" t="s">
        <v>1716</v>
      </c>
      <c r="R137" s="145" t="s">
        <v>1716</v>
      </c>
      <c r="S137" s="146" t="s">
        <v>1716</v>
      </c>
      <c r="T137" s="147" t="s">
        <v>1716</v>
      </c>
      <c r="U137" s="148">
        <v>623.70000000000005</v>
      </c>
      <c r="V137" s="149" t="s">
        <v>1716</v>
      </c>
      <c r="W137" s="150" t="s">
        <v>1716</v>
      </c>
      <c r="X137" s="150" t="s">
        <v>1723</v>
      </c>
      <c r="Y137" s="150">
        <v>0</v>
      </c>
      <c r="Z137" s="150" t="s">
        <v>1716</v>
      </c>
      <c r="AA137" s="150">
        <v>0</v>
      </c>
      <c r="AB137" s="164">
        <v>1</v>
      </c>
      <c r="AC137" s="152"/>
      <c r="AD137" s="152"/>
    </row>
    <row r="138" spans="1:30" x14ac:dyDescent="0.35">
      <c r="A138" t="str">
        <f t="shared" si="2"/>
        <v>232800410001027</v>
      </c>
      <c r="B138" s="178"/>
      <c r="D138" s="14"/>
      <c r="E138" s="159">
        <v>3013</v>
      </c>
      <c r="F138" s="160" t="s">
        <v>1816</v>
      </c>
      <c r="G138" s="161">
        <v>232800410001</v>
      </c>
      <c r="H138" s="159">
        <v>27</v>
      </c>
      <c r="I138" s="162" t="s">
        <v>1733</v>
      </c>
      <c r="J138" s="152"/>
      <c r="K138" s="163" t="s">
        <v>1817</v>
      </c>
      <c r="L138" s="163" t="s">
        <v>1696</v>
      </c>
      <c r="M138" s="163" t="s">
        <v>1784</v>
      </c>
      <c r="N138" s="163" t="s">
        <v>1673</v>
      </c>
      <c r="O138" s="152"/>
      <c r="P138" s="150" t="s">
        <v>1818</v>
      </c>
      <c r="Q138" s="144">
        <v>359.63</v>
      </c>
      <c r="R138" s="145">
        <v>0.6</v>
      </c>
      <c r="S138" s="146">
        <v>1.0707</v>
      </c>
      <c r="T138" s="147" t="s">
        <v>1716</v>
      </c>
      <c r="U138" s="148">
        <v>374.89</v>
      </c>
      <c r="V138" s="149">
        <v>0.22900000000000001</v>
      </c>
      <c r="W138" s="150">
        <v>1.7000000000000001E-2</v>
      </c>
      <c r="X138" s="150" t="s">
        <v>1723</v>
      </c>
      <c r="Y138" s="150">
        <v>0</v>
      </c>
      <c r="Z138" s="150" t="s">
        <v>1717</v>
      </c>
      <c r="AA138" s="150">
        <v>0</v>
      </c>
      <c r="AB138" s="164">
        <v>1</v>
      </c>
      <c r="AC138" s="152"/>
      <c r="AD138" s="152"/>
    </row>
    <row r="139" spans="1:30" x14ac:dyDescent="0.35">
      <c r="A139" t="str">
        <f t="shared" si="2"/>
        <v>232800410001028</v>
      </c>
      <c r="B139" s="178"/>
      <c r="D139" s="14"/>
      <c r="E139" s="159">
        <v>3013</v>
      </c>
      <c r="F139" s="160" t="s">
        <v>1816</v>
      </c>
      <c r="G139" s="161">
        <v>232800410001</v>
      </c>
      <c r="H139" s="159">
        <v>28</v>
      </c>
      <c r="I139" s="162" t="s">
        <v>1733</v>
      </c>
      <c r="J139" s="152"/>
      <c r="K139" s="163" t="s">
        <v>1817</v>
      </c>
      <c r="L139" s="163" t="s">
        <v>1696</v>
      </c>
      <c r="M139" s="163" t="s">
        <v>1784</v>
      </c>
      <c r="N139" s="163" t="s">
        <v>1673</v>
      </c>
      <c r="O139" s="152"/>
      <c r="P139" s="150" t="s">
        <v>1818</v>
      </c>
      <c r="Q139" s="144">
        <v>359.63</v>
      </c>
      <c r="R139" s="145">
        <v>0.6</v>
      </c>
      <c r="S139" s="146">
        <v>1.0707</v>
      </c>
      <c r="T139" s="147" t="s">
        <v>1716</v>
      </c>
      <c r="U139" s="148">
        <v>374.89</v>
      </c>
      <c r="V139" s="149">
        <v>0.22900000000000001</v>
      </c>
      <c r="W139" s="150">
        <v>1.7000000000000001E-2</v>
      </c>
      <c r="X139" s="150" t="s">
        <v>1723</v>
      </c>
      <c r="Y139" s="150">
        <v>0</v>
      </c>
      <c r="Z139" s="150" t="s">
        <v>1717</v>
      </c>
      <c r="AA139" s="150">
        <v>0</v>
      </c>
      <c r="AB139" s="164">
        <v>1</v>
      </c>
      <c r="AC139" s="152"/>
      <c r="AD139" s="152"/>
    </row>
    <row r="140" spans="1:30" x14ac:dyDescent="0.35">
      <c r="A140" t="str">
        <f t="shared" si="2"/>
        <v>363915965007020</v>
      </c>
      <c r="B140" s="178"/>
      <c r="D140" s="14"/>
      <c r="E140" s="159">
        <v>3019</v>
      </c>
      <c r="F140" s="160" t="s">
        <v>1819</v>
      </c>
      <c r="G140" s="161">
        <v>363915965007</v>
      </c>
      <c r="H140" s="159">
        <v>20</v>
      </c>
      <c r="I140" s="162" t="s">
        <v>1711</v>
      </c>
      <c r="J140" s="152"/>
      <c r="K140" s="163" t="s">
        <v>1820</v>
      </c>
      <c r="L140" s="163" t="s">
        <v>1696</v>
      </c>
      <c r="M140" s="163" t="s">
        <v>1821</v>
      </c>
      <c r="N140" s="163" t="s">
        <v>1674</v>
      </c>
      <c r="O140" s="152"/>
      <c r="P140" s="150" t="s">
        <v>1822</v>
      </c>
      <c r="Q140" s="144" t="s">
        <v>1716</v>
      </c>
      <c r="R140" s="145" t="s">
        <v>1716</v>
      </c>
      <c r="S140" s="146" t="s">
        <v>1716</v>
      </c>
      <c r="T140" s="147" t="s">
        <v>1716</v>
      </c>
      <c r="U140" s="148">
        <v>1240.921</v>
      </c>
      <c r="V140" s="149" t="s">
        <v>1716</v>
      </c>
      <c r="W140" s="150" t="s">
        <v>1716</v>
      </c>
      <c r="X140" s="150" t="s">
        <v>1723</v>
      </c>
      <c r="Y140" s="150">
        <v>0</v>
      </c>
      <c r="Z140" s="150" t="s">
        <v>1716</v>
      </c>
      <c r="AA140" s="150">
        <v>0</v>
      </c>
      <c r="AB140" s="164">
        <v>1</v>
      </c>
      <c r="AC140" s="152"/>
      <c r="AD140" s="152"/>
    </row>
    <row r="141" spans="1:30" x14ac:dyDescent="0.35">
      <c r="A141" t="str">
        <f t="shared" si="2"/>
        <v>363915965009020</v>
      </c>
      <c r="B141" s="178"/>
      <c r="D141" s="14"/>
      <c r="E141" s="159">
        <v>3019</v>
      </c>
      <c r="F141" s="160" t="s">
        <v>1819</v>
      </c>
      <c r="G141" s="161">
        <v>363915965009</v>
      </c>
      <c r="H141" s="159">
        <v>20</v>
      </c>
      <c r="I141" s="162" t="s">
        <v>1711</v>
      </c>
      <c r="J141" s="152"/>
      <c r="K141" s="163" t="s">
        <v>1820</v>
      </c>
      <c r="L141" s="163" t="s">
        <v>1696</v>
      </c>
      <c r="M141" s="163" t="s">
        <v>1821</v>
      </c>
      <c r="N141" s="163" t="s">
        <v>1674</v>
      </c>
      <c r="O141" s="152"/>
      <c r="P141" s="150" t="s">
        <v>1822</v>
      </c>
      <c r="Q141" s="144" t="s">
        <v>1716</v>
      </c>
      <c r="R141" s="145" t="s">
        <v>1716</v>
      </c>
      <c r="S141" s="146" t="s">
        <v>1716</v>
      </c>
      <c r="T141" s="147" t="s">
        <v>1716</v>
      </c>
      <c r="U141" s="148">
        <v>1240.921</v>
      </c>
      <c r="V141" s="149" t="s">
        <v>1716</v>
      </c>
      <c r="W141" s="150" t="s">
        <v>1716</v>
      </c>
      <c r="X141" s="150" t="s">
        <v>1723</v>
      </c>
      <c r="Y141" s="150">
        <v>0</v>
      </c>
      <c r="Z141" s="150" t="s">
        <v>1716</v>
      </c>
      <c r="AA141" s="150">
        <v>0</v>
      </c>
      <c r="AB141" s="164">
        <v>1</v>
      </c>
      <c r="AC141" s="152"/>
      <c r="AD141" s="152"/>
    </row>
    <row r="142" spans="1:30" x14ac:dyDescent="0.35">
      <c r="A142" t="str">
        <f t="shared" si="2"/>
        <v>363915965007024</v>
      </c>
      <c r="B142" s="178"/>
      <c r="D142" s="14"/>
      <c r="E142" s="159">
        <v>3019</v>
      </c>
      <c r="F142" s="160" t="s">
        <v>1819</v>
      </c>
      <c r="G142" s="161">
        <v>363915965007</v>
      </c>
      <c r="H142" s="159">
        <v>24</v>
      </c>
      <c r="I142" s="162" t="s">
        <v>1719</v>
      </c>
      <c r="J142" s="152"/>
      <c r="K142" s="163" t="s">
        <v>1820</v>
      </c>
      <c r="L142" s="163" t="s">
        <v>1696</v>
      </c>
      <c r="M142" s="163" t="s">
        <v>1821</v>
      </c>
      <c r="N142" s="163" t="s">
        <v>1674</v>
      </c>
      <c r="O142" s="152"/>
      <c r="P142" s="150" t="s">
        <v>1822</v>
      </c>
      <c r="Q142" s="144">
        <v>597.41</v>
      </c>
      <c r="R142" s="145">
        <v>0.6</v>
      </c>
      <c r="S142" s="146">
        <v>1.0707</v>
      </c>
      <c r="T142" s="147" t="s">
        <v>1716</v>
      </c>
      <c r="U142" s="148">
        <v>622.75</v>
      </c>
      <c r="V142" s="149">
        <v>0.24199999999999999</v>
      </c>
      <c r="W142" s="150">
        <v>1.7000000000000001E-2</v>
      </c>
      <c r="X142" s="150" t="s">
        <v>1723</v>
      </c>
      <c r="Y142" s="150">
        <v>0</v>
      </c>
      <c r="Z142" s="150" t="s">
        <v>1717</v>
      </c>
      <c r="AA142" s="150">
        <v>0</v>
      </c>
      <c r="AB142" s="164">
        <v>1</v>
      </c>
      <c r="AC142" s="152"/>
      <c r="AD142" s="152"/>
    </row>
    <row r="143" spans="1:30" x14ac:dyDescent="0.35">
      <c r="A143" t="str">
        <f t="shared" si="2"/>
        <v>363915965009024</v>
      </c>
      <c r="B143" s="178"/>
      <c r="D143" s="14"/>
      <c r="E143" s="159">
        <v>3019</v>
      </c>
      <c r="F143" s="160" t="s">
        <v>1819</v>
      </c>
      <c r="G143" s="161">
        <v>363915965009</v>
      </c>
      <c r="H143" s="159">
        <v>24</v>
      </c>
      <c r="I143" s="162" t="s">
        <v>1719</v>
      </c>
      <c r="J143" s="152"/>
      <c r="K143" s="163" t="s">
        <v>1820</v>
      </c>
      <c r="L143" s="163" t="s">
        <v>1696</v>
      </c>
      <c r="M143" s="163" t="s">
        <v>1821</v>
      </c>
      <c r="N143" s="163" t="s">
        <v>1674</v>
      </c>
      <c r="O143" s="152"/>
      <c r="P143" s="150" t="s">
        <v>1822</v>
      </c>
      <c r="Q143" s="144">
        <v>597.41</v>
      </c>
      <c r="R143" s="145">
        <v>0.6</v>
      </c>
      <c r="S143" s="146">
        <v>1.0707</v>
      </c>
      <c r="T143" s="147" t="s">
        <v>1716</v>
      </c>
      <c r="U143" s="148">
        <v>622.75</v>
      </c>
      <c r="V143" s="149">
        <v>0.24199999999999999</v>
      </c>
      <c r="W143" s="150">
        <v>1.7000000000000001E-2</v>
      </c>
      <c r="X143" s="150" t="s">
        <v>1723</v>
      </c>
      <c r="Y143" s="150">
        <v>0</v>
      </c>
      <c r="Z143" s="150" t="s">
        <v>1717</v>
      </c>
      <c r="AA143" s="150">
        <v>0</v>
      </c>
      <c r="AB143" s="164">
        <v>1</v>
      </c>
      <c r="AC143" s="152"/>
      <c r="AD143" s="152"/>
    </row>
    <row r="144" spans="1:30" x14ac:dyDescent="0.35">
      <c r="A144" t="str">
        <f t="shared" si="2"/>
        <v>362012788001020</v>
      </c>
      <c r="B144" s="178"/>
      <c r="D144" s="14"/>
      <c r="E144" s="159">
        <v>3020</v>
      </c>
      <c r="F144" s="160" t="s">
        <v>1823</v>
      </c>
      <c r="G144" s="161">
        <v>362012788001</v>
      </c>
      <c r="H144" s="159">
        <v>20</v>
      </c>
      <c r="I144" s="162" t="s">
        <v>1711</v>
      </c>
      <c r="J144" s="152"/>
      <c r="K144" s="163" t="s">
        <v>1824</v>
      </c>
      <c r="L144" s="163" t="s">
        <v>1696</v>
      </c>
      <c r="M144" s="163" t="s">
        <v>1713</v>
      </c>
      <c r="N144" s="163" t="s">
        <v>1673</v>
      </c>
      <c r="O144" s="152"/>
      <c r="P144" s="150" t="s">
        <v>1825</v>
      </c>
      <c r="Q144" s="144">
        <v>3967.73</v>
      </c>
      <c r="R144" s="145">
        <v>0.67600000000000005</v>
      </c>
      <c r="S144" s="146">
        <v>1.0707</v>
      </c>
      <c r="T144" s="147">
        <v>0</v>
      </c>
      <c r="U144" s="148">
        <v>4157.3599999999997</v>
      </c>
      <c r="V144" s="149">
        <v>0.54</v>
      </c>
      <c r="W144" s="150">
        <v>1.4999999999999999E-2</v>
      </c>
      <c r="X144" s="150" t="s">
        <v>1723</v>
      </c>
      <c r="Y144" s="150">
        <v>0</v>
      </c>
      <c r="Z144" s="150" t="s">
        <v>1716</v>
      </c>
      <c r="AA144" s="150">
        <v>0</v>
      </c>
      <c r="AB144" s="164">
        <v>1</v>
      </c>
      <c r="AC144" s="152"/>
      <c r="AD144" s="152"/>
    </row>
    <row r="145" spans="1:30" x14ac:dyDescent="0.35">
      <c r="A145" t="str">
        <f t="shared" si="2"/>
        <v>366000085004020</v>
      </c>
      <c r="B145" s="178"/>
      <c r="D145" s="14"/>
      <c r="E145" s="159">
        <v>3020</v>
      </c>
      <c r="F145" s="160" t="s">
        <v>1823</v>
      </c>
      <c r="G145" s="161">
        <v>366000085004</v>
      </c>
      <c r="H145" s="159">
        <v>20</v>
      </c>
      <c r="I145" s="162" t="s">
        <v>1711</v>
      </c>
      <c r="J145" s="152"/>
      <c r="K145" s="163" t="s">
        <v>1824</v>
      </c>
      <c r="L145" s="163" t="s">
        <v>1696</v>
      </c>
      <c r="M145" s="163" t="s">
        <v>1713</v>
      </c>
      <c r="N145" s="163" t="s">
        <v>1673</v>
      </c>
      <c r="O145" s="152"/>
      <c r="P145" s="150" t="s">
        <v>1825</v>
      </c>
      <c r="Q145" s="144">
        <v>3967.73</v>
      </c>
      <c r="R145" s="145">
        <v>0.67600000000000005</v>
      </c>
      <c r="S145" s="146">
        <v>1.0707</v>
      </c>
      <c r="T145" s="147">
        <v>0</v>
      </c>
      <c r="U145" s="148">
        <v>4157.3599999999997</v>
      </c>
      <c r="V145" s="149">
        <v>0.54</v>
      </c>
      <c r="W145" s="150">
        <v>1.4999999999999999E-2</v>
      </c>
      <c r="X145" s="150" t="s">
        <v>1723</v>
      </c>
      <c r="Y145" s="150">
        <v>0</v>
      </c>
      <c r="Z145" s="150" t="s">
        <v>1716</v>
      </c>
      <c r="AA145" s="150">
        <v>0</v>
      </c>
      <c r="AB145" s="164">
        <v>1</v>
      </c>
      <c r="AC145" s="152"/>
      <c r="AD145" s="152"/>
    </row>
    <row r="146" spans="1:30" x14ac:dyDescent="0.35">
      <c r="A146" t="str">
        <f t="shared" si="2"/>
        <v>362012788001021</v>
      </c>
      <c r="B146" s="178"/>
      <c r="D146" s="14"/>
      <c r="E146" s="159">
        <v>3020</v>
      </c>
      <c r="F146" s="160" t="s">
        <v>1823</v>
      </c>
      <c r="G146" s="161">
        <v>362012788001</v>
      </c>
      <c r="H146" s="159">
        <v>21</v>
      </c>
      <c r="I146" s="162" t="s">
        <v>1732</v>
      </c>
      <c r="J146" s="152"/>
      <c r="K146" s="163" t="s">
        <v>1824</v>
      </c>
      <c r="L146" s="163" t="s">
        <v>1696</v>
      </c>
      <c r="M146" s="163" t="s">
        <v>1713</v>
      </c>
      <c r="N146" s="163" t="s">
        <v>1673</v>
      </c>
      <c r="O146" s="152"/>
      <c r="P146" s="150" t="s">
        <v>1825</v>
      </c>
      <c r="Q146" s="144" t="s">
        <v>1716</v>
      </c>
      <c r="R146" s="145" t="s">
        <v>1716</v>
      </c>
      <c r="S146" s="146" t="s">
        <v>1716</v>
      </c>
      <c r="T146" s="147" t="s">
        <v>1716</v>
      </c>
      <c r="U146" s="148">
        <v>693</v>
      </c>
      <c r="V146" s="149" t="s">
        <v>1716</v>
      </c>
      <c r="W146" s="150" t="s">
        <v>1716</v>
      </c>
      <c r="X146" s="150" t="s">
        <v>1723</v>
      </c>
      <c r="Y146" s="150">
        <v>0</v>
      </c>
      <c r="Z146" s="150" t="s">
        <v>1716</v>
      </c>
      <c r="AA146" s="150">
        <v>0</v>
      </c>
      <c r="AB146" s="164">
        <v>1</v>
      </c>
      <c r="AC146" s="152"/>
      <c r="AD146" s="152"/>
    </row>
    <row r="147" spans="1:30" x14ac:dyDescent="0.35">
      <c r="A147" t="str">
        <f t="shared" si="2"/>
        <v>366000085004021</v>
      </c>
      <c r="B147" s="178"/>
      <c r="D147" s="14"/>
      <c r="E147" s="159">
        <v>3020</v>
      </c>
      <c r="F147" s="160" t="s">
        <v>1823</v>
      </c>
      <c r="G147" s="161">
        <v>366000085004</v>
      </c>
      <c r="H147" s="159">
        <v>21</v>
      </c>
      <c r="I147" s="162" t="s">
        <v>1732</v>
      </c>
      <c r="J147" s="152"/>
      <c r="K147" s="163" t="s">
        <v>1824</v>
      </c>
      <c r="L147" s="163" t="s">
        <v>1696</v>
      </c>
      <c r="M147" s="163" t="s">
        <v>1713</v>
      </c>
      <c r="N147" s="163" t="s">
        <v>1673</v>
      </c>
      <c r="O147" s="152"/>
      <c r="P147" s="150" t="s">
        <v>1825</v>
      </c>
      <c r="Q147" s="144" t="s">
        <v>1716</v>
      </c>
      <c r="R147" s="145" t="s">
        <v>1716</v>
      </c>
      <c r="S147" s="146" t="s">
        <v>1716</v>
      </c>
      <c r="T147" s="147" t="s">
        <v>1716</v>
      </c>
      <c r="U147" s="148">
        <v>693</v>
      </c>
      <c r="V147" s="149" t="s">
        <v>1716</v>
      </c>
      <c r="W147" s="150" t="s">
        <v>1716</v>
      </c>
      <c r="X147" s="150" t="s">
        <v>1723</v>
      </c>
      <c r="Y147" s="150">
        <v>0</v>
      </c>
      <c r="Z147" s="150" t="s">
        <v>1716</v>
      </c>
      <c r="AA147" s="150">
        <v>0</v>
      </c>
      <c r="AB147" s="164">
        <v>1</v>
      </c>
      <c r="AC147" s="152"/>
      <c r="AD147" s="152"/>
    </row>
    <row r="148" spans="1:30" x14ac:dyDescent="0.35">
      <c r="A148" t="str">
        <f t="shared" si="2"/>
        <v>362012788001024</v>
      </c>
      <c r="B148" s="178"/>
      <c r="D148" s="14"/>
      <c r="E148" s="159">
        <v>3020</v>
      </c>
      <c r="F148" s="160" t="s">
        <v>1823</v>
      </c>
      <c r="G148" s="161">
        <v>362012788001</v>
      </c>
      <c r="H148" s="159">
        <v>24</v>
      </c>
      <c r="I148" s="162" t="s">
        <v>1719</v>
      </c>
      <c r="J148" s="152"/>
      <c r="K148" s="163" t="s">
        <v>1824</v>
      </c>
      <c r="L148" s="163" t="s">
        <v>1696</v>
      </c>
      <c r="M148" s="163" t="s">
        <v>1713</v>
      </c>
      <c r="N148" s="163" t="s">
        <v>1673</v>
      </c>
      <c r="O148" s="152"/>
      <c r="P148" s="150" t="s">
        <v>1825</v>
      </c>
      <c r="Q148" s="144">
        <v>597.41</v>
      </c>
      <c r="R148" s="145">
        <v>0.6</v>
      </c>
      <c r="S148" s="146">
        <v>1.0707</v>
      </c>
      <c r="T148" s="147" t="s">
        <v>1716</v>
      </c>
      <c r="U148" s="148">
        <v>901.81</v>
      </c>
      <c r="V148" s="149">
        <v>0.54</v>
      </c>
      <c r="W148" s="150">
        <v>1.4999999999999999E-2</v>
      </c>
      <c r="X148" s="150" t="s">
        <v>1723</v>
      </c>
      <c r="Y148" s="150">
        <v>0</v>
      </c>
      <c r="Z148" s="150" t="s">
        <v>1752</v>
      </c>
      <c r="AA148" s="150">
        <v>0.4481</v>
      </c>
      <c r="AB148" s="164">
        <v>1</v>
      </c>
      <c r="AC148" s="152"/>
      <c r="AD148" s="152"/>
    </row>
    <row r="149" spans="1:30" x14ac:dyDescent="0.35">
      <c r="A149" t="str">
        <f t="shared" si="2"/>
        <v>366000085004024</v>
      </c>
      <c r="B149" s="178"/>
      <c r="D149" s="14"/>
      <c r="E149" s="159">
        <v>3020</v>
      </c>
      <c r="F149" s="160" t="s">
        <v>1823</v>
      </c>
      <c r="G149" s="161">
        <v>366000085004</v>
      </c>
      <c r="H149" s="159">
        <v>24</v>
      </c>
      <c r="I149" s="162" t="s">
        <v>1719</v>
      </c>
      <c r="J149" s="152"/>
      <c r="K149" s="163" t="s">
        <v>1824</v>
      </c>
      <c r="L149" s="163" t="s">
        <v>1696</v>
      </c>
      <c r="M149" s="163" t="s">
        <v>1713</v>
      </c>
      <c r="N149" s="163" t="s">
        <v>1673</v>
      </c>
      <c r="O149" s="152"/>
      <c r="P149" s="150" t="s">
        <v>1825</v>
      </c>
      <c r="Q149" s="144">
        <v>597.41</v>
      </c>
      <c r="R149" s="145">
        <v>0.6</v>
      </c>
      <c r="S149" s="146">
        <v>1.0707</v>
      </c>
      <c r="T149" s="147" t="s">
        <v>1716</v>
      </c>
      <c r="U149" s="148">
        <v>901.81</v>
      </c>
      <c r="V149" s="149">
        <v>0.54</v>
      </c>
      <c r="W149" s="150">
        <v>1.4999999999999999E-2</v>
      </c>
      <c r="X149" s="150" t="s">
        <v>1723</v>
      </c>
      <c r="Y149" s="150">
        <v>0</v>
      </c>
      <c r="Z149" s="150" t="s">
        <v>1752</v>
      </c>
      <c r="AA149" s="150">
        <v>0.4481</v>
      </c>
      <c r="AB149" s="164">
        <v>1</v>
      </c>
      <c r="AC149" s="152"/>
      <c r="AD149" s="152"/>
    </row>
    <row r="150" spans="1:30" x14ac:dyDescent="0.35">
      <c r="A150" t="str">
        <f t="shared" si="2"/>
        <v>362012788001027</v>
      </c>
      <c r="B150" s="178"/>
      <c r="D150" s="14"/>
      <c r="E150" s="159">
        <v>3020</v>
      </c>
      <c r="F150" s="160" t="s">
        <v>1823</v>
      </c>
      <c r="G150" s="161">
        <v>362012788001</v>
      </c>
      <c r="H150" s="159">
        <v>27</v>
      </c>
      <c r="I150" s="162" t="s">
        <v>1733</v>
      </c>
      <c r="J150" s="152"/>
      <c r="K150" s="163" t="s">
        <v>1824</v>
      </c>
      <c r="L150" s="163" t="s">
        <v>1696</v>
      </c>
      <c r="M150" s="163" t="s">
        <v>1713</v>
      </c>
      <c r="N150" s="163" t="s">
        <v>1673</v>
      </c>
      <c r="O150" s="152"/>
      <c r="P150" s="150" t="s">
        <v>1825</v>
      </c>
      <c r="Q150" s="144">
        <v>359.63</v>
      </c>
      <c r="R150" s="145">
        <v>0.6</v>
      </c>
      <c r="S150" s="146">
        <v>1.0707</v>
      </c>
      <c r="T150" s="147" t="s">
        <v>1716</v>
      </c>
      <c r="U150" s="148">
        <v>495.52</v>
      </c>
      <c r="V150" s="149">
        <v>0.54</v>
      </c>
      <c r="W150" s="150">
        <v>1.4999999999999999E-2</v>
      </c>
      <c r="X150" s="150" t="s">
        <v>1723</v>
      </c>
      <c r="Y150" s="150">
        <v>0</v>
      </c>
      <c r="Z150" s="150" t="s">
        <v>1752</v>
      </c>
      <c r="AA150" s="150">
        <v>0.32179999999999997</v>
      </c>
      <c r="AB150" s="164">
        <v>1</v>
      </c>
      <c r="AC150" s="152"/>
      <c r="AD150" s="152"/>
    </row>
    <row r="151" spans="1:30" x14ac:dyDescent="0.35">
      <c r="A151" t="str">
        <f t="shared" si="2"/>
        <v>366000085004027</v>
      </c>
      <c r="B151" s="178"/>
      <c r="D151" s="14"/>
      <c r="E151" s="159">
        <v>3020</v>
      </c>
      <c r="F151" s="160" t="s">
        <v>1823</v>
      </c>
      <c r="G151" s="161">
        <v>366000085004</v>
      </c>
      <c r="H151" s="159">
        <v>27</v>
      </c>
      <c r="I151" s="162" t="s">
        <v>1733</v>
      </c>
      <c r="J151" s="152"/>
      <c r="K151" s="163" t="s">
        <v>1824</v>
      </c>
      <c r="L151" s="163" t="s">
        <v>1696</v>
      </c>
      <c r="M151" s="163" t="s">
        <v>1713</v>
      </c>
      <c r="N151" s="163" t="s">
        <v>1673</v>
      </c>
      <c r="O151" s="152"/>
      <c r="P151" s="150" t="s">
        <v>1825</v>
      </c>
      <c r="Q151" s="144">
        <v>359.63</v>
      </c>
      <c r="R151" s="145">
        <v>0.6</v>
      </c>
      <c r="S151" s="146">
        <v>1.0707</v>
      </c>
      <c r="T151" s="147" t="s">
        <v>1716</v>
      </c>
      <c r="U151" s="148">
        <v>495.52</v>
      </c>
      <c r="V151" s="149">
        <v>0.54</v>
      </c>
      <c r="W151" s="150">
        <v>1.4999999999999999E-2</v>
      </c>
      <c r="X151" s="150" t="s">
        <v>1723</v>
      </c>
      <c r="Y151" s="150">
        <v>0</v>
      </c>
      <c r="Z151" s="150" t="s">
        <v>1752</v>
      </c>
      <c r="AA151" s="150">
        <v>0.32179999999999997</v>
      </c>
      <c r="AB151" s="164">
        <v>1</v>
      </c>
      <c r="AC151" s="152"/>
      <c r="AD151" s="152"/>
    </row>
    <row r="152" spans="1:30" x14ac:dyDescent="0.35">
      <c r="A152" t="str">
        <f t="shared" si="2"/>
        <v>362012788001028</v>
      </c>
      <c r="B152" s="178"/>
      <c r="D152" s="14"/>
      <c r="E152" s="159">
        <v>3020</v>
      </c>
      <c r="F152" s="160" t="s">
        <v>1823</v>
      </c>
      <c r="G152" s="161">
        <v>362012788001</v>
      </c>
      <c r="H152" s="159">
        <v>28</v>
      </c>
      <c r="I152" s="162" t="s">
        <v>1733</v>
      </c>
      <c r="J152" s="152"/>
      <c r="K152" s="163" t="s">
        <v>1824</v>
      </c>
      <c r="L152" s="163" t="s">
        <v>1696</v>
      </c>
      <c r="M152" s="163" t="s">
        <v>1713</v>
      </c>
      <c r="N152" s="163" t="s">
        <v>1673</v>
      </c>
      <c r="O152" s="152"/>
      <c r="P152" s="150" t="s">
        <v>1825</v>
      </c>
      <c r="Q152" s="144">
        <v>359.63</v>
      </c>
      <c r="R152" s="145">
        <v>0.6</v>
      </c>
      <c r="S152" s="146">
        <v>1.0707</v>
      </c>
      <c r="T152" s="147" t="s">
        <v>1716</v>
      </c>
      <c r="U152" s="148">
        <v>495.52</v>
      </c>
      <c r="V152" s="149">
        <v>0.54</v>
      </c>
      <c r="W152" s="150">
        <v>1.4999999999999999E-2</v>
      </c>
      <c r="X152" s="150" t="s">
        <v>1723</v>
      </c>
      <c r="Y152" s="150">
        <v>0</v>
      </c>
      <c r="Z152" s="150" t="s">
        <v>1752</v>
      </c>
      <c r="AA152" s="150">
        <v>0.32179999999999997</v>
      </c>
      <c r="AB152" s="164">
        <v>1</v>
      </c>
      <c r="AC152" s="152"/>
      <c r="AD152" s="152"/>
    </row>
    <row r="153" spans="1:30" x14ac:dyDescent="0.35">
      <c r="A153" t="str">
        <f t="shared" si="2"/>
        <v>366000085004028</v>
      </c>
      <c r="B153" s="178"/>
      <c r="D153" s="14"/>
      <c r="E153" s="159">
        <v>3020</v>
      </c>
      <c r="F153" s="160" t="s">
        <v>1823</v>
      </c>
      <c r="G153" s="161">
        <v>366000085004</v>
      </c>
      <c r="H153" s="159">
        <v>28</v>
      </c>
      <c r="I153" s="162" t="s">
        <v>1733</v>
      </c>
      <c r="J153" s="152"/>
      <c r="K153" s="163" t="s">
        <v>1824</v>
      </c>
      <c r="L153" s="163" t="s">
        <v>1696</v>
      </c>
      <c r="M153" s="163" t="s">
        <v>1713</v>
      </c>
      <c r="N153" s="163" t="s">
        <v>1673</v>
      </c>
      <c r="O153" s="152"/>
      <c r="P153" s="150" t="s">
        <v>1825</v>
      </c>
      <c r="Q153" s="144">
        <v>359.63</v>
      </c>
      <c r="R153" s="145">
        <v>0.6</v>
      </c>
      <c r="S153" s="146">
        <v>1.0707</v>
      </c>
      <c r="T153" s="147" t="s">
        <v>1716</v>
      </c>
      <c r="U153" s="148">
        <v>495.52</v>
      </c>
      <c r="V153" s="149">
        <v>0.54</v>
      </c>
      <c r="W153" s="150">
        <v>1.4999999999999999E-2</v>
      </c>
      <c r="X153" s="150" t="s">
        <v>1723</v>
      </c>
      <c r="Y153" s="150">
        <v>0</v>
      </c>
      <c r="Z153" s="150" t="s">
        <v>1752</v>
      </c>
      <c r="AA153" s="150">
        <v>0.32179999999999997</v>
      </c>
      <c r="AB153" s="164">
        <v>1</v>
      </c>
      <c r="AC153" s="152"/>
      <c r="AD153" s="152"/>
    </row>
    <row r="154" spans="1:30" x14ac:dyDescent="0.35">
      <c r="A154" t="str">
        <f t="shared" si="2"/>
        <v>232983574003021</v>
      </c>
      <c r="B154" s="178"/>
      <c r="D154" s="14"/>
      <c r="E154" s="159">
        <v>3021</v>
      </c>
      <c r="F154" s="160" t="s">
        <v>1826</v>
      </c>
      <c r="G154" s="161">
        <v>232983574003</v>
      </c>
      <c r="H154" s="159">
        <v>21</v>
      </c>
      <c r="I154" s="162" t="s">
        <v>1732</v>
      </c>
      <c r="J154" s="152"/>
      <c r="K154" s="163" t="s">
        <v>1827</v>
      </c>
      <c r="L154" s="163" t="s">
        <v>1696</v>
      </c>
      <c r="M154" s="163" t="s">
        <v>1784</v>
      </c>
      <c r="N154" s="163" t="s">
        <v>1673</v>
      </c>
      <c r="O154" s="152"/>
      <c r="P154" s="150" t="s">
        <v>1828</v>
      </c>
      <c r="Q154" s="144" t="s">
        <v>1716</v>
      </c>
      <c r="R154" s="145" t="s">
        <v>1716</v>
      </c>
      <c r="S154" s="146" t="s">
        <v>1716</v>
      </c>
      <c r="T154" s="147" t="s">
        <v>1716</v>
      </c>
      <c r="U154" s="148">
        <v>923.69200000000012</v>
      </c>
      <c r="V154" s="149" t="s">
        <v>1716</v>
      </c>
      <c r="W154" s="150" t="s">
        <v>1716</v>
      </c>
      <c r="X154" s="150" t="s">
        <v>1723</v>
      </c>
      <c r="Y154" s="150">
        <v>0</v>
      </c>
      <c r="Z154" s="150" t="s">
        <v>1716</v>
      </c>
      <c r="AA154" s="150">
        <v>0</v>
      </c>
      <c r="AB154" s="164">
        <v>1</v>
      </c>
      <c r="AC154" s="152"/>
      <c r="AD154" s="152"/>
    </row>
    <row r="155" spans="1:30" x14ac:dyDescent="0.35">
      <c r="A155" t="str">
        <f t="shared" si="2"/>
        <v>232983574003027</v>
      </c>
      <c r="B155" s="178"/>
      <c r="D155" s="14"/>
      <c r="E155" s="159">
        <v>3021</v>
      </c>
      <c r="F155" s="160" t="s">
        <v>1826</v>
      </c>
      <c r="G155" s="161">
        <v>232983574003</v>
      </c>
      <c r="H155" s="159">
        <v>27</v>
      </c>
      <c r="I155" s="162" t="s">
        <v>1733</v>
      </c>
      <c r="J155" s="152"/>
      <c r="K155" s="163" t="s">
        <v>1827</v>
      </c>
      <c r="L155" s="163" t="s">
        <v>1696</v>
      </c>
      <c r="M155" s="163" t="s">
        <v>1784</v>
      </c>
      <c r="N155" s="163" t="s">
        <v>1673</v>
      </c>
      <c r="O155" s="152"/>
      <c r="P155" s="150" t="s">
        <v>1828</v>
      </c>
      <c r="Q155" s="144">
        <v>359.63</v>
      </c>
      <c r="R155" s="145">
        <v>0.6</v>
      </c>
      <c r="S155" s="146">
        <v>1.0707</v>
      </c>
      <c r="T155" s="147" t="s">
        <v>1716</v>
      </c>
      <c r="U155" s="148">
        <v>374.89</v>
      </c>
      <c r="V155" s="149">
        <v>0.22900000000000001</v>
      </c>
      <c r="W155" s="150">
        <v>1.7000000000000001E-2</v>
      </c>
      <c r="X155" s="150" t="s">
        <v>1723</v>
      </c>
      <c r="Y155" s="150">
        <v>0</v>
      </c>
      <c r="Z155" s="150" t="s">
        <v>1717</v>
      </c>
      <c r="AA155" s="150">
        <v>0</v>
      </c>
      <c r="AB155" s="164">
        <v>1</v>
      </c>
      <c r="AC155" s="152"/>
      <c r="AD155" s="152"/>
    </row>
    <row r="156" spans="1:30" x14ac:dyDescent="0.35">
      <c r="A156" t="str">
        <f t="shared" si="2"/>
        <v>232983574003028</v>
      </c>
      <c r="B156" s="178"/>
      <c r="D156" s="14"/>
      <c r="E156" s="159">
        <v>3021</v>
      </c>
      <c r="F156" s="160" t="s">
        <v>1826</v>
      </c>
      <c r="G156" s="161">
        <v>232983574003</v>
      </c>
      <c r="H156" s="159">
        <v>28</v>
      </c>
      <c r="I156" s="162" t="s">
        <v>1733</v>
      </c>
      <c r="J156" s="152"/>
      <c r="K156" s="163" t="s">
        <v>1827</v>
      </c>
      <c r="L156" s="163" t="s">
        <v>1696</v>
      </c>
      <c r="M156" s="163" t="s">
        <v>1784</v>
      </c>
      <c r="N156" s="163" t="s">
        <v>1673</v>
      </c>
      <c r="O156" s="152"/>
      <c r="P156" s="150" t="s">
        <v>1828</v>
      </c>
      <c r="Q156" s="144">
        <v>359.63</v>
      </c>
      <c r="R156" s="145">
        <v>0.6</v>
      </c>
      <c r="S156" s="146">
        <v>1.0707</v>
      </c>
      <c r="T156" s="147" t="s">
        <v>1716</v>
      </c>
      <c r="U156" s="148">
        <v>374.89</v>
      </c>
      <c r="V156" s="149">
        <v>0.22900000000000001</v>
      </c>
      <c r="W156" s="150">
        <v>1.7000000000000001E-2</v>
      </c>
      <c r="X156" s="150" t="s">
        <v>1723</v>
      </c>
      <c r="Y156" s="150">
        <v>0</v>
      </c>
      <c r="Z156" s="150" t="s">
        <v>1717</v>
      </c>
      <c r="AA156" s="150">
        <v>0</v>
      </c>
      <c r="AB156" s="164">
        <v>1</v>
      </c>
      <c r="AC156" s="152"/>
      <c r="AD156" s="152"/>
    </row>
    <row r="157" spans="1:30" x14ac:dyDescent="0.35">
      <c r="A157" t="str">
        <f t="shared" si="2"/>
        <v>510217097019020</v>
      </c>
      <c r="B157" s="178"/>
      <c r="D157" s="14"/>
      <c r="E157" s="159">
        <v>3022</v>
      </c>
      <c r="F157" s="160" t="s">
        <v>1829</v>
      </c>
      <c r="G157" s="161">
        <v>510217097019</v>
      </c>
      <c r="H157" s="159">
        <v>20</v>
      </c>
      <c r="I157" s="162" t="s">
        <v>1711</v>
      </c>
      <c r="J157" s="152"/>
      <c r="K157" s="163" t="s">
        <v>1830</v>
      </c>
      <c r="L157" s="163" t="s">
        <v>1696</v>
      </c>
      <c r="M157" s="163" t="s">
        <v>1713</v>
      </c>
      <c r="N157" s="163" t="s">
        <v>1673</v>
      </c>
      <c r="O157" s="152"/>
      <c r="P157" s="150" t="s">
        <v>1831</v>
      </c>
      <c r="Q157" s="144">
        <v>3967.73</v>
      </c>
      <c r="R157" s="145">
        <v>0.67600000000000005</v>
      </c>
      <c r="S157" s="146">
        <v>1.0707</v>
      </c>
      <c r="T157" s="147">
        <v>0</v>
      </c>
      <c r="U157" s="148">
        <v>4157.3599999999997</v>
      </c>
      <c r="V157" s="149">
        <v>0.35099999999999998</v>
      </c>
      <c r="W157" s="150">
        <v>1.2E-2</v>
      </c>
      <c r="X157" s="150" t="s">
        <v>1723</v>
      </c>
      <c r="Y157" s="150" t="s">
        <v>1731</v>
      </c>
      <c r="Z157" s="150" t="s">
        <v>1716</v>
      </c>
      <c r="AA157" s="150">
        <v>0</v>
      </c>
      <c r="AB157" s="164">
        <v>1</v>
      </c>
      <c r="AC157" s="152"/>
      <c r="AD157" s="152"/>
    </row>
    <row r="158" spans="1:30" x14ac:dyDescent="0.35">
      <c r="A158" t="str">
        <f t="shared" si="2"/>
        <v>510217097019024</v>
      </c>
      <c r="B158" s="178"/>
      <c r="D158" s="14"/>
      <c r="E158" s="159">
        <v>3022</v>
      </c>
      <c r="F158" s="160" t="s">
        <v>1829</v>
      </c>
      <c r="G158" s="161">
        <v>510217097019</v>
      </c>
      <c r="H158" s="159">
        <v>24</v>
      </c>
      <c r="I158" s="162" t="s">
        <v>1719</v>
      </c>
      <c r="J158" s="152"/>
      <c r="K158" s="163" t="s">
        <v>1830</v>
      </c>
      <c r="L158" s="163" t="s">
        <v>1696</v>
      </c>
      <c r="M158" s="163" t="s">
        <v>1713</v>
      </c>
      <c r="N158" s="163" t="s">
        <v>1673</v>
      </c>
      <c r="O158" s="152"/>
      <c r="P158" s="150" t="s">
        <v>1831</v>
      </c>
      <c r="Q158" s="144">
        <v>597.41</v>
      </c>
      <c r="R158" s="145">
        <v>0.6</v>
      </c>
      <c r="S158" s="146">
        <v>1.0707</v>
      </c>
      <c r="T158" s="147" t="s">
        <v>1716</v>
      </c>
      <c r="U158" s="148">
        <v>901.81</v>
      </c>
      <c r="V158" s="149">
        <v>0.35099999999999998</v>
      </c>
      <c r="W158" s="150">
        <v>1.2E-2</v>
      </c>
      <c r="X158" s="150" t="s">
        <v>1723</v>
      </c>
      <c r="Y158" s="150" t="s">
        <v>1731</v>
      </c>
      <c r="Z158" s="150" t="s">
        <v>1752</v>
      </c>
      <c r="AA158" s="150">
        <v>0.4481</v>
      </c>
      <c r="AB158" s="164">
        <v>1</v>
      </c>
      <c r="AC158" s="152"/>
      <c r="AD158" s="152"/>
    </row>
    <row r="159" spans="1:30" x14ac:dyDescent="0.35">
      <c r="A159" t="str">
        <f t="shared" si="2"/>
        <v>363488183006020</v>
      </c>
      <c r="B159" s="178"/>
      <c r="D159" s="14"/>
      <c r="E159" s="159">
        <v>3023</v>
      </c>
      <c r="F159" s="160" t="s">
        <v>1832</v>
      </c>
      <c r="G159" s="161">
        <v>363488183006</v>
      </c>
      <c r="H159" s="159">
        <v>20</v>
      </c>
      <c r="I159" s="162" t="s">
        <v>1711</v>
      </c>
      <c r="J159" s="152"/>
      <c r="K159" s="163" t="s">
        <v>1833</v>
      </c>
      <c r="L159" s="163" t="s">
        <v>1696</v>
      </c>
      <c r="M159" s="163" t="s">
        <v>1713</v>
      </c>
      <c r="N159" s="163" t="s">
        <v>1673</v>
      </c>
      <c r="O159" s="152"/>
      <c r="P159" s="150" t="s">
        <v>1834</v>
      </c>
      <c r="Q159" s="144">
        <v>3967.73</v>
      </c>
      <c r="R159" s="145">
        <v>0.67600000000000005</v>
      </c>
      <c r="S159" s="146">
        <v>1.0707</v>
      </c>
      <c r="T159" s="147">
        <v>5.8799999999999998E-3</v>
      </c>
      <c r="U159" s="148">
        <v>4181.8100000000004</v>
      </c>
      <c r="V159" s="149">
        <v>0.17299999999999999</v>
      </c>
      <c r="W159" s="150">
        <v>1.0999999999999999E-2</v>
      </c>
      <c r="X159" s="150" t="s">
        <v>1712</v>
      </c>
      <c r="Y159" s="150" t="s">
        <v>1715</v>
      </c>
      <c r="Z159" s="150" t="s">
        <v>1716</v>
      </c>
      <c r="AA159" s="150">
        <v>0</v>
      </c>
      <c r="AB159" s="164">
        <v>1</v>
      </c>
      <c r="AC159" s="152"/>
      <c r="AD159" s="152"/>
    </row>
    <row r="160" spans="1:30" x14ac:dyDescent="0.35">
      <c r="A160" t="str">
        <f t="shared" si="2"/>
        <v>363488183006021</v>
      </c>
      <c r="B160" s="178"/>
      <c r="D160" s="14"/>
      <c r="E160" s="159">
        <v>3023</v>
      </c>
      <c r="F160" s="160" t="s">
        <v>1832</v>
      </c>
      <c r="G160" s="161">
        <v>363488183006</v>
      </c>
      <c r="H160" s="159">
        <v>21</v>
      </c>
      <c r="I160" s="162" t="s">
        <v>1732</v>
      </c>
      <c r="J160" s="152"/>
      <c r="K160" s="163" t="s">
        <v>1833</v>
      </c>
      <c r="L160" s="163" t="s">
        <v>1696</v>
      </c>
      <c r="M160" s="163" t="s">
        <v>1713</v>
      </c>
      <c r="N160" s="163" t="s">
        <v>1673</v>
      </c>
      <c r="O160" s="152"/>
      <c r="P160" s="150" t="s">
        <v>1834</v>
      </c>
      <c r="Q160" s="144" t="s">
        <v>1716</v>
      </c>
      <c r="R160" s="145" t="s">
        <v>1716</v>
      </c>
      <c r="S160" s="146" t="s">
        <v>1716</v>
      </c>
      <c r="T160" s="147" t="s">
        <v>1716</v>
      </c>
      <c r="U160" s="148">
        <v>623.70000000000005</v>
      </c>
      <c r="V160" s="149" t="s">
        <v>1716</v>
      </c>
      <c r="W160" s="150" t="s">
        <v>1716</v>
      </c>
      <c r="X160" s="150" t="s">
        <v>1712</v>
      </c>
      <c r="Y160" s="150" t="s">
        <v>1715</v>
      </c>
      <c r="Z160" s="150" t="s">
        <v>1716</v>
      </c>
      <c r="AA160" s="150">
        <v>0</v>
      </c>
      <c r="AB160" s="164">
        <v>1</v>
      </c>
      <c r="AC160" s="152"/>
      <c r="AD160" s="152"/>
    </row>
    <row r="161" spans="1:30" x14ac:dyDescent="0.35">
      <c r="A161" t="str">
        <f t="shared" si="2"/>
        <v>363488183006024</v>
      </c>
      <c r="B161" s="178"/>
      <c r="D161" s="14"/>
      <c r="E161" s="159">
        <v>3023</v>
      </c>
      <c r="F161" s="160" t="s">
        <v>1832</v>
      </c>
      <c r="G161" s="161">
        <v>363488183006</v>
      </c>
      <c r="H161" s="159">
        <v>24</v>
      </c>
      <c r="I161" s="162" t="s">
        <v>1719</v>
      </c>
      <c r="J161" s="152"/>
      <c r="K161" s="163" t="s">
        <v>1833</v>
      </c>
      <c r="L161" s="163" t="s">
        <v>1696</v>
      </c>
      <c r="M161" s="163" t="s">
        <v>1713</v>
      </c>
      <c r="N161" s="163" t="s">
        <v>1673</v>
      </c>
      <c r="O161" s="152"/>
      <c r="P161" s="150" t="s">
        <v>1834</v>
      </c>
      <c r="Q161" s="144">
        <v>597.41</v>
      </c>
      <c r="R161" s="145">
        <v>0.6</v>
      </c>
      <c r="S161" s="146">
        <v>1.0707</v>
      </c>
      <c r="T161" s="147" t="s">
        <v>1716</v>
      </c>
      <c r="U161" s="148">
        <v>901.81</v>
      </c>
      <c r="V161" s="149">
        <v>0.17299999999999999</v>
      </c>
      <c r="W161" s="150">
        <v>1.0999999999999999E-2</v>
      </c>
      <c r="X161" s="150" t="s">
        <v>1712</v>
      </c>
      <c r="Y161" s="150" t="s">
        <v>1715</v>
      </c>
      <c r="Z161" s="150" t="s">
        <v>1752</v>
      </c>
      <c r="AA161" s="150">
        <v>0.4481</v>
      </c>
      <c r="AB161" s="164">
        <v>1</v>
      </c>
      <c r="AC161" s="152"/>
      <c r="AD161" s="152"/>
    </row>
    <row r="162" spans="1:30" x14ac:dyDescent="0.35">
      <c r="A162" t="str">
        <f t="shared" si="2"/>
        <v>363488183006027</v>
      </c>
      <c r="B162" s="178"/>
      <c r="D162" s="14"/>
      <c r="E162" s="159">
        <v>3023</v>
      </c>
      <c r="F162" s="160" t="s">
        <v>1832</v>
      </c>
      <c r="G162" s="161">
        <v>363488183006</v>
      </c>
      <c r="H162" s="159">
        <v>27</v>
      </c>
      <c r="I162" s="162" t="s">
        <v>1733</v>
      </c>
      <c r="J162" s="152"/>
      <c r="K162" s="163" t="s">
        <v>1833</v>
      </c>
      <c r="L162" s="163" t="s">
        <v>1696</v>
      </c>
      <c r="M162" s="163" t="s">
        <v>1713</v>
      </c>
      <c r="N162" s="163" t="s">
        <v>1673</v>
      </c>
      <c r="O162" s="152"/>
      <c r="P162" s="150" t="s">
        <v>1834</v>
      </c>
      <c r="Q162" s="144">
        <v>359.63</v>
      </c>
      <c r="R162" s="145">
        <v>0.6</v>
      </c>
      <c r="S162" s="146">
        <v>1.0707</v>
      </c>
      <c r="T162" s="147" t="s">
        <v>1716</v>
      </c>
      <c r="U162" s="148">
        <v>495.52</v>
      </c>
      <c r="V162" s="149">
        <v>0.17299999999999999</v>
      </c>
      <c r="W162" s="150">
        <v>1.0999999999999999E-2</v>
      </c>
      <c r="X162" s="150" t="s">
        <v>1712</v>
      </c>
      <c r="Y162" s="150" t="s">
        <v>1715</v>
      </c>
      <c r="Z162" s="150" t="s">
        <v>1752</v>
      </c>
      <c r="AA162" s="150">
        <v>0.32179999999999997</v>
      </c>
      <c r="AB162" s="164">
        <v>1</v>
      </c>
      <c r="AC162" s="152"/>
      <c r="AD162" s="152"/>
    </row>
    <row r="163" spans="1:30" x14ac:dyDescent="0.35">
      <c r="A163" t="str">
        <f t="shared" si="2"/>
        <v>363488183006028</v>
      </c>
      <c r="B163" s="178"/>
      <c r="D163" s="14"/>
      <c r="E163" s="159">
        <v>3023</v>
      </c>
      <c r="F163" s="160" t="s">
        <v>1832</v>
      </c>
      <c r="G163" s="161">
        <v>363488183006</v>
      </c>
      <c r="H163" s="159">
        <v>28</v>
      </c>
      <c r="I163" s="162" t="s">
        <v>1733</v>
      </c>
      <c r="J163" s="152"/>
      <c r="K163" s="163" t="s">
        <v>1833</v>
      </c>
      <c r="L163" s="163" t="s">
        <v>1696</v>
      </c>
      <c r="M163" s="163" t="s">
        <v>1713</v>
      </c>
      <c r="N163" s="163" t="s">
        <v>1673</v>
      </c>
      <c r="O163" s="152"/>
      <c r="P163" s="150" t="s">
        <v>1834</v>
      </c>
      <c r="Q163" s="144">
        <v>359.63</v>
      </c>
      <c r="R163" s="145">
        <v>0.6</v>
      </c>
      <c r="S163" s="146">
        <v>1.0707</v>
      </c>
      <c r="T163" s="147" t="s">
        <v>1716</v>
      </c>
      <c r="U163" s="148">
        <v>495.52</v>
      </c>
      <c r="V163" s="149">
        <v>0.17299999999999999</v>
      </c>
      <c r="W163" s="150">
        <v>1.0999999999999999E-2</v>
      </c>
      <c r="X163" s="150" t="s">
        <v>1712</v>
      </c>
      <c r="Y163" s="150" t="s">
        <v>1715</v>
      </c>
      <c r="Z163" s="150" t="s">
        <v>1752</v>
      </c>
      <c r="AA163" s="150">
        <v>0.32179999999999997</v>
      </c>
      <c r="AB163" s="164">
        <v>1</v>
      </c>
      <c r="AC163" s="152"/>
      <c r="AD163" s="152"/>
    </row>
    <row r="164" spans="1:30" x14ac:dyDescent="0.35">
      <c r="A164" t="str">
        <f t="shared" si="2"/>
        <v>823779714001021</v>
      </c>
      <c r="B164" s="178"/>
      <c r="D164" s="14"/>
      <c r="E164" s="159">
        <v>3024</v>
      </c>
      <c r="F164" s="160" t="s">
        <v>2869</v>
      </c>
      <c r="G164" s="161">
        <v>823779714001</v>
      </c>
      <c r="H164" s="159">
        <v>21</v>
      </c>
      <c r="I164" s="162" t="s">
        <v>1732</v>
      </c>
      <c r="J164" s="152"/>
      <c r="K164" s="163" t="s">
        <v>2871</v>
      </c>
      <c r="L164" s="163" t="s">
        <v>1777</v>
      </c>
      <c r="M164" s="163" t="s">
        <v>1713</v>
      </c>
      <c r="N164" s="163" t="s">
        <v>1673</v>
      </c>
      <c r="O164" s="152"/>
      <c r="P164" s="150">
        <v>264034</v>
      </c>
      <c r="Q164" s="144" t="s">
        <v>1716</v>
      </c>
      <c r="R164" s="145" t="s">
        <v>1716</v>
      </c>
      <c r="S164" s="146" t="s">
        <v>1716</v>
      </c>
      <c r="T164" s="147" t="s">
        <v>1716</v>
      </c>
      <c r="U164" s="148">
        <v>623.70000000000005</v>
      </c>
      <c r="V164" s="149" t="s">
        <v>1716</v>
      </c>
      <c r="W164" s="150" t="s">
        <v>1716</v>
      </c>
      <c r="X164" s="150" t="s">
        <v>1723</v>
      </c>
      <c r="Y164" s="150">
        <v>0</v>
      </c>
      <c r="Z164" s="150" t="s">
        <v>1716</v>
      </c>
      <c r="AA164" s="150">
        <v>0</v>
      </c>
      <c r="AB164" s="164">
        <v>1</v>
      </c>
      <c r="AC164" s="152"/>
      <c r="AD164" s="152" t="s">
        <v>2874</v>
      </c>
    </row>
    <row r="165" spans="1:30" x14ac:dyDescent="0.35">
      <c r="A165" t="str">
        <f t="shared" si="2"/>
        <v>362170833001020</v>
      </c>
      <c r="B165" s="178"/>
      <c r="D165" s="14"/>
      <c r="E165" s="159">
        <v>3025</v>
      </c>
      <c r="F165" s="160" t="s">
        <v>1835</v>
      </c>
      <c r="G165" s="161">
        <v>362170833001</v>
      </c>
      <c r="H165" s="159">
        <v>20</v>
      </c>
      <c r="I165" s="162" t="s">
        <v>1711</v>
      </c>
      <c r="J165" s="152"/>
      <c r="K165" s="163" t="s">
        <v>1836</v>
      </c>
      <c r="L165" s="163" t="s">
        <v>1696</v>
      </c>
      <c r="M165" s="163" t="s">
        <v>1837</v>
      </c>
      <c r="N165" s="163" t="s">
        <v>1673</v>
      </c>
      <c r="O165" s="152"/>
      <c r="P165" s="150" t="s">
        <v>1838</v>
      </c>
      <c r="Q165" s="144">
        <v>3967.73</v>
      </c>
      <c r="R165" s="145">
        <v>0.67600000000000005</v>
      </c>
      <c r="S165" s="146">
        <v>1.0707</v>
      </c>
      <c r="T165" s="147">
        <v>5.8799999999999998E-3</v>
      </c>
      <c r="U165" s="148">
        <v>4181.8100000000004</v>
      </c>
      <c r="V165" s="149">
        <v>0.22900000000000001</v>
      </c>
      <c r="W165" s="150">
        <v>1.7000000000000001E-2</v>
      </c>
      <c r="X165" s="150" t="s">
        <v>1712</v>
      </c>
      <c r="Y165" s="150" t="s">
        <v>1715</v>
      </c>
      <c r="Z165" s="150" t="s">
        <v>1716</v>
      </c>
      <c r="AA165" s="150">
        <v>0</v>
      </c>
      <c r="AB165" s="164">
        <v>1</v>
      </c>
      <c r="AC165" s="152"/>
      <c r="AD165" s="152"/>
    </row>
    <row r="166" spans="1:30" x14ac:dyDescent="0.35">
      <c r="A166" t="str">
        <f t="shared" si="2"/>
        <v>362170833007020</v>
      </c>
      <c r="B166" s="178"/>
      <c r="D166" s="14"/>
      <c r="E166" s="159">
        <v>3025</v>
      </c>
      <c r="F166" s="160" t="s">
        <v>1835</v>
      </c>
      <c r="G166" s="161">
        <v>362170833007</v>
      </c>
      <c r="H166" s="159">
        <v>20</v>
      </c>
      <c r="I166" s="162" t="s">
        <v>1711</v>
      </c>
      <c r="J166" s="152"/>
      <c r="K166" s="163" t="s">
        <v>1836</v>
      </c>
      <c r="L166" s="163" t="s">
        <v>1696</v>
      </c>
      <c r="M166" s="163" t="s">
        <v>1837</v>
      </c>
      <c r="N166" s="163" t="s">
        <v>1673</v>
      </c>
      <c r="O166" s="152"/>
      <c r="P166" s="150" t="s">
        <v>1838</v>
      </c>
      <c r="Q166" s="144">
        <v>3967.73</v>
      </c>
      <c r="R166" s="145">
        <v>0.67600000000000005</v>
      </c>
      <c r="S166" s="146">
        <v>1.0707</v>
      </c>
      <c r="T166" s="147">
        <v>5.8799999999999998E-3</v>
      </c>
      <c r="U166" s="148">
        <v>4181.8100000000004</v>
      </c>
      <c r="V166" s="149">
        <v>0.22900000000000001</v>
      </c>
      <c r="W166" s="150">
        <v>1.7000000000000001E-2</v>
      </c>
      <c r="X166" s="150" t="s">
        <v>1712</v>
      </c>
      <c r="Y166" s="150" t="s">
        <v>1715</v>
      </c>
      <c r="Z166" s="150" t="s">
        <v>1716</v>
      </c>
      <c r="AA166" s="150">
        <v>0</v>
      </c>
      <c r="AB166" s="164">
        <v>1</v>
      </c>
      <c r="AC166" s="152"/>
      <c r="AD166" s="152"/>
    </row>
    <row r="167" spans="1:30" x14ac:dyDescent="0.35">
      <c r="A167" t="str">
        <f t="shared" si="2"/>
        <v>362170833001021</v>
      </c>
      <c r="B167" s="178"/>
      <c r="D167" s="14"/>
      <c r="E167" s="159">
        <v>3025</v>
      </c>
      <c r="F167" s="160" t="s">
        <v>1835</v>
      </c>
      <c r="G167" s="161">
        <v>362170833001</v>
      </c>
      <c r="H167" s="159">
        <v>21</v>
      </c>
      <c r="I167" s="162" t="s">
        <v>1732</v>
      </c>
      <c r="J167" s="152"/>
      <c r="K167" s="163" t="s">
        <v>1836</v>
      </c>
      <c r="L167" s="163" t="s">
        <v>1696</v>
      </c>
      <c r="M167" s="163" t="s">
        <v>1837</v>
      </c>
      <c r="N167" s="163" t="s">
        <v>1673</v>
      </c>
      <c r="O167" s="152"/>
      <c r="P167" s="150" t="s">
        <v>1838</v>
      </c>
      <c r="Q167" s="144" t="s">
        <v>1716</v>
      </c>
      <c r="R167" s="145" t="s">
        <v>1716</v>
      </c>
      <c r="S167" s="146" t="s">
        <v>1716</v>
      </c>
      <c r="T167" s="147" t="s">
        <v>1716</v>
      </c>
      <c r="U167" s="148">
        <v>988.03100000000018</v>
      </c>
      <c r="V167" s="149" t="s">
        <v>1716</v>
      </c>
      <c r="W167" s="150" t="s">
        <v>1716</v>
      </c>
      <c r="X167" s="150" t="s">
        <v>1712</v>
      </c>
      <c r="Y167" s="150" t="s">
        <v>1715</v>
      </c>
      <c r="Z167" s="150" t="s">
        <v>1716</v>
      </c>
      <c r="AA167" s="150">
        <v>0</v>
      </c>
      <c r="AB167" s="164">
        <v>1</v>
      </c>
      <c r="AC167" s="152"/>
      <c r="AD167" s="152"/>
    </row>
    <row r="168" spans="1:30" x14ac:dyDescent="0.35">
      <c r="A168" t="str">
        <f t="shared" si="2"/>
        <v>362170833007021</v>
      </c>
      <c r="B168" s="178"/>
      <c r="D168" s="14"/>
      <c r="E168" s="159">
        <v>3025</v>
      </c>
      <c r="F168" s="160" t="s">
        <v>1835</v>
      </c>
      <c r="G168" s="161">
        <v>362170833007</v>
      </c>
      <c r="H168" s="159">
        <v>21</v>
      </c>
      <c r="I168" s="162" t="s">
        <v>1732</v>
      </c>
      <c r="J168" s="152"/>
      <c r="K168" s="163" t="s">
        <v>1836</v>
      </c>
      <c r="L168" s="163" t="s">
        <v>1696</v>
      </c>
      <c r="M168" s="163" t="s">
        <v>1837</v>
      </c>
      <c r="N168" s="163" t="s">
        <v>1673</v>
      </c>
      <c r="O168" s="152"/>
      <c r="P168" s="150" t="s">
        <v>1838</v>
      </c>
      <c r="Q168" s="144" t="s">
        <v>1716</v>
      </c>
      <c r="R168" s="145" t="s">
        <v>1716</v>
      </c>
      <c r="S168" s="146" t="s">
        <v>1716</v>
      </c>
      <c r="T168" s="147" t="s">
        <v>1716</v>
      </c>
      <c r="U168" s="148">
        <v>988.03100000000018</v>
      </c>
      <c r="V168" s="149" t="s">
        <v>1716</v>
      </c>
      <c r="W168" s="150" t="s">
        <v>1716</v>
      </c>
      <c r="X168" s="150" t="s">
        <v>1712</v>
      </c>
      <c r="Y168" s="150" t="s">
        <v>1715</v>
      </c>
      <c r="Z168" s="150" t="s">
        <v>1716</v>
      </c>
      <c r="AA168" s="150">
        <v>0</v>
      </c>
      <c r="AB168" s="164">
        <v>1</v>
      </c>
      <c r="AC168" s="152"/>
      <c r="AD168" s="152"/>
    </row>
    <row r="169" spans="1:30" x14ac:dyDescent="0.35">
      <c r="A169" t="str">
        <f t="shared" si="2"/>
        <v>362170833001024</v>
      </c>
      <c r="B169" s="178"/>
      <c r="D169" s="14"/>
      <c r="E169" s="159">
        <v>3025</v>
      </c>
      <c r="F169" s="160" t="s">
        <v>1835</v>
      </c>
      <c r="G169" s="161">
        <v>362170833001</v>
      </c>
      <c r="H169" s="159">
        <v>24</v>
      </c>
      <c r="I169" s="162" t="s">
        <v>1719</v>
      </c>
      <c r="J169" s="152"/>
      <c r="K169" s="163" t="s">
        <v>1836</v>
      </c>
      <c r="L169" s="163" t="s">
        <v>1696</v>
      </c>
      <c r="M169" s="163" t="s">
        <v>1837</v>
      </c>
      <c r="N169" s="163" t="s">
        <v>1673</v>
      </c>
      <c r="O169" s="152"/>
      <c r="P169" s="150" t="s">
        <v>1838</v>
      </c>
      <c r="Q169" s="144">
        <v>597.41</v>
      </c>
      <c r="R169" s="145">
        <v>0.6</v>
      </c>
      <c r="S169" s="146">
        <v>1.0707</v>
      </c>
      <c r="T169" s="147" t="s">
        <v>1716</v>
      </c>
      <c r="U169" s="148">
        <v>901.81</v>
      </c>
      <c r="V169" s="149">
        <v>0.22900000000000001</v>
      </c>
      <c r="W169" s="150">
        <v>1.7000000000000001E-2</v>
      </c>
      <c r="X169" s="150" t="s">
        <v>1712</v>
      </c>
      <c r="Y169" s="150" t="s">
        <v>1715</v>
      </c>
      <c r="Z169" s="150" t="s">
        <v>1752</v>
      </c>
      <c r="AA169" s="150">
        <v>0.4481</v>
      </c>
      <c r="AB169" s="164">
        <v>1</v>
      </c>
      <c r="AC169" s="152"/>
      <c r="AD169" s="152"/>
    </row>
    <row r="170" spans="1:30" x14ac:dyDescent="0.35">
      <c r="A170" t="str">
        <f t="shared" si="2"/>
        <v>362170833003024</v>
      </c>
      <c r="B170" s="178"/>
      <c r="D170" s="14"/>
      <c r="E170" s="159">
        <v>3025</v>
      </c>
      <c r="F170" s="160" t="s">
        <v>1835</v>
      </c>
      <c r="G170" s="161">
        <v>362170833003</v>
      </c>
      <c r="H170" s="159">
        <v>24</v>
      </c>
      <c r="I170" s="162" t="s">
        <v>1719</v>
      </c>
      <c r="J170" s="152"/>
      <c r="K170" s="163" t="s">
        <v>1836</v>
      </c>
      <c r="L170" s="163" t="s">
        <v>1696</v>
      </c>
      <c r="M170" s="163" t="s">
        <v>1837</v>
      </c>
      <c r="N170" s="163" t="s">
        <v>1673</v>
      </c>
      <c r="O170" s="152"/>
      <c r="P170" s="150" t="s">
        <v>1838</v>
      </c>
      <c r="Q170" s="144">
        <v>597.41</v>
      </c>
      <c r="R170" s="145">
        <v>0.6</v>
      </c>
      <c r="S170" s="146">
        <v>1.0707</v>
      </c>
      <c r="T170" s="147" t="s">
        <v>1716</v>
      </c>
      <c r="U170" s="148">
        <v>901.81</v>
      </c>
      <c r="V170" s="149">
        <v>0.22900000000000001</v>
      </c>
      <c r="W170" s="150">
        <v>1.7000000000000001E-2</v>
      </c>
      <c r="X170" s="150" t="s">
        <v>1712</v>
      </c>
      <c r="Y170" s="150" t="s">
        <v>1715</v>
      </c>
      <c r="Z170" s="150" t="s">
        <v>1752</v>
      </c>
      <c r="AA170" s="150">
        <v>0.4481</v>
      </c>
      <c r="AB170" s="164">
        <v>1</v>
      </c>
      <c r="AC170" s="152"/>
      <c r="AD170" s="152"/>
    </row>
    <row r="171" spans="1:30" x14ac:dyDescent="0.35">
      <c r="A171" t="str">
        <f t="shared" si="2"/>
        <v>362170833007024</v>
      </c>
      <c r="B171" s="178"/>
      <c r="D171" s="14"/>
      <c r="E171" s="159">
        <v>3025</v>
      </c>
      <c r="F171" s="160" t="s">
        <v>1835</v>
      </c>
      <c r="G171" s="161">
        <v>362170833007</v>
      </c>
      <c r="H171" s="159">
        <v>24</v>
      </c>
      <c r="I171" s="162" t="s">
        <v>1719</v>
      </c>
      <c r="J171" s="152"/>
      <c r="K171" s="163" t="s">
        <v>1836</v>
      </c>
      <c r="L171" s="163" t="s">
        <v>1696</v>
      </c>
      <c r="M171" s="163" t="s">
        <v>1837</v>
      </c>
      <c r="N171" s="163" t="s">
        <v>1673</v>
      </c>
      <c r="O171" s="152"/>
      <c r="P171" s="150" t="s">
        <v>1838</v>
      </c>
      <c r="Q171" s="144">
        <v>597.41</v>
      </c>
      <c r="R171" s="145">
        <v>0.6</v>
      </c>
      <c r="S171" s="146">
        <v>1.0707</v>
      </c>
      <c r="T171" s="147" t="s">
        <v>1716</v>
      </c>
      <c r="U171" s="148">
        <v>901.81</v>
      </c>
      <c r="V171" s="149">
        <v>0.22900000000000001</v>
      </c>
      <c r="W171" s="150">
        <v>1.7000000000000001E-2</v>
      </c>
      <c r="X171" s="150" t="s">
        <v>1712</v>
      </c>
      <c r="Y171" s="150" t="s">
        <v>1715</v>
      </c>
      <c r="Z171" s="150" t="s">
        <v>1752</v>
      </c>
      <c r="AA171" s="150">
        <v>0.4481</v>
      </c>
      <c r="AB171" s="164">
        <v>1</v>
      </c>
      <c r="AC171" s="152"/>
      <c r="AD171" s="152"/>
    </row>
    <row r="172" spans="1:30" x14ac:dyDescent="0.35">
      <c r="A172" t="str">
        <f t="shared" si="2"/>
        <v>362170833001027</v>
      </c>
      <c r="B172" s="178"/>
      <c r="D172" s="14"/>
      <c r="E172" s="159">
        <v>3025</v>
      </c>
      <c r="F172" s="160" t="s">
        <v>1835</v>
      </c>
      <c r="G172" s="161">
        <v>362170833001</v>
      </c>
      <c r="H172" s="159">
        <v>27</v>
      </c>
      <c r="I172" s="162" t="s">
        <v>1733</v>
      </c>
      <c r="J172" s="152"/>
      <c r="K172" s="163" t="s">
        <v>1836</v>
      </c>
      <c r="L172" s="163" t="s">
        <v>1696</v>
      </c>
      <c r="M172" s="163" t="s">
        <v>1837</v>
      </c>
      <c r="N172" s="163" t="s">
        <v>1673</v>
      </c>
      <c r="O172" s="152"/>
      <c r="P172" s="150" t="s">
        <v>1838</v>
      </c>
      <c r="Q172" s="144">
        <v>359.63</v>
      </c>
      <c r="R172" s="145">
        <v>0.6</v>
      </c>
      <c r="S172" s="146">
        <v>1.0707</v>
      </c>
      <c r="T172" s="147" t="s">
        <v>1716</v>
      </c>
      <c r="U172" s="148">
        <v>495.52</v>
      </c>
      <c r="V172" s="149">
        <v>0.22900000000000001</v>
      </c>
      <c r="W172" s="150">
        <v>1.7000000000000001E-2</v>
      </c>
      <c r="X172" s="150" t="s">
        <v>1712</v>
      </c>
      <c r="Y172" s="150" t="s">
        <v>1715</v>
      </c>
      <c r="Z172" s="150" t="s">
        <v>1752</v>
      </c>
      <c r="AA172" s="150">
        <v>0.32179999999999997</v>
      </c>
      <c r="AB172" s="164">
        <v>1</v>
      </c>
      <c r="AC172" s="152"/>
      <c r="AD172" s="152"/>
    </row>
    <row r="173" spans="1:30" x14ac:dyDescent="0.35">
      <c r="A173" t="str">
        <f t="shared" si="2"/>
        <v>362170833007027</v>
      </c>
      <c r="B173" s="178"/>
      <c r="D173" s="14"/>
      <c r="E173" s="159">
        <v>3025</v>
      </c>
      <c r="F173" s="160" t="s">
        <v>1835</v>
      </c>
      <c r="G173" s="161">
        <v>362170833007</v>
      </c>
      <c r="H173" s="159">
        <v>27</v>
      </c>
      <c r="I173" s="162" t="s">
        <v>1733</v>
      </c>
      <c r="J173" s="152"/>
      <c r="K173" s="163" t="s">
        <v>1836</v>
      </c>
      <c r="L173" s="163" t="s">
        <v>1696</v>
      </c>
      <c r="M173" s="163" t="s">
        <v>1837</v>
      </c>
      <c r="N173" s="163" t="s">
        <v>1673</v>
      </c>
      <c r="O173" s="152"/>
      <c r="P173" s="150" t="s">
        <v>1838</v>
      </c>
      <c r="Q173" s="144">
        <v>359.63</v>
      </c>
      <c r="R173" s="145">
        <v>0.6</v>
      </c>
      <c r="S173" s="146">
        <v>1.0707</v>
      </c>
      <c r="T173" s="147" t="s">
        <v>1716</v>
      </c>
      <c r="U173" s="148">
        <v>495.52</v>
      </c>
      <c r="V173" s="149">
        <v>0.22900000000000001</v>
      </c>
      <c r="W173" s="150">
        <v>1.7000000000000001E-2</v>
      </c>
      <c r="X173" s="150" t="s">
        <v>1712</v>
      </c>
      <c r="Y173" s="150" t="s">
        <v>1715</v>
      </c>
      <c r="Z173" s="150" t="s">
        <v>1752</v>
      </c>
      <c r="AA173" s="150">
        <v>0.32179999999999997</v>
      </c>
      <c r="AB173" s="164">
        <v>1</v>
      </c>
      <c r="AC173" s="152"/>
      <c r="AD173" s="152"/>
    </row>
    <row r="174" spans="1:30" x14ac:dyDescent="0.35">
      <c r="A174" t="str">
        <f t="shared" si="2"/>
        <v>362170833001028</v>
      </c>
      <c r="B174" s="178"/>
      <c r="D174" s="14"/>
      <c r="E174" s="159">
        <v>3025</v>
      </c>
      <c r="F174" s="160" t="s">
        <v>1835</v>
      </c>
      <c r="G174" s="161">
        <v>362170833001</v>
      </c>
      <c r="H174" s="159">
        <v>28</v>
      </c>
      <c r="I174" s="162" t="s">
        <v>1733</v>
      </c>
      <c r="J174" s="152"/>
      <c r="K174" s="163" t="s">
        <v>1836</v>
      </c>
      <c r="L174" s="163" t="s">
        <v>1696</v>
      </c>
      <c r="M174" s="163" t="s">
        <v>1837</v>
      </c>
      <c r="N174" s="163" t="s">
        <v>1673</v>
      </c>
      <c r="O174" s="152"/>
      <c r="P174" s="150" t="s">
        <v>1838</v>
      </c>
      <c r="Q174" s="144">
        <v>359.63</v>
      </c>
      <c r="R174" s="145">
        <v>0.6</v>
      </c>
      <c r="S174" s="146">
        <v>1.0707</v>
      </c>
      <c r="T174" s="147" t="s">
        <v>1716</v>
      </c>
      <c r="U174" s="148">
        <v>495.52</v>
      </c>
      <c r="V174" s="149">
        <v>0.22900000000000001</v>
      </c>
      <c r="W174" s="150">
        <v>1.7000000000000001E-2</v>
      </c>
      <c r="X174" s="150" t="s">
        <v>1712</v>
      </c>
      <c r="Y174" s="150" t="s">
        <v>1715</v>
      </c>
      <c r="Z174" s="150" t="s">
        <v>1752</v>
      </c>
      <c r="AA174" s="150">
        <v>0.32179999999999997</v>
      </c>
      <c r="AB174" s="164">
        <v>1</v>
      </c>
      <c r="AC174" s="152"/>
      <c r="AD174" s="152"/>
    </row>
    <row r="175" spans="1:30" x14ac:dyDescent="0.35">
      <c r="A175" t="str">
        <f t="shared" si="2"/>
        <v>362170833007028</v>
      </c>
      <c r="B175" s="178"/>
      <c r="D175" s="14"/>
      <c r="E175" s="159">
        <v>3025</v>
      </c>
      <c r="F175" s="160" t="s">
        <v>1835</v>
      </c>
      <c r="G175" s="161">
        <v>362170833007</v>
      </c>
      <c r="H175" s="159">
        <v>28</v>
      </c>
      <c r="I175" s="162" t="s">
        <v>1733</v>
      </c>
      <c r="J175" s="152"/>
      <c r="K175" s="163" t="s">
        <v>1836</v>
      </c>
      <c r="L175" s="163" t="s">
        <v>1696</v>
      </c>
      <c r="M175" s="163" t="s">
        <v>1837</v>
      </c>
      <c r="N175" s="163" t="s">
        <v>1673</v>
      </c>
      <c r="O175" s="152"/>
      <c r="P175" s="150" t="s">
        <v>1838</v>
      </c>
      <c r="Q175" s="144">
        <v>359.63</v>
      </c>
      <c r="R175" s="145">
        <v>0.6</v>
      </c>
      <c r="S175" s="146">
        <v>1.0707</v>
      </c>
      <c r="T175" s="147" t="s">
        <v>1716</v>
      </c>
      <c r="U175" s="148">
        <v>495.52</v>
      </c>
      <c r="V175" s="149">
        <v>0.22900000000000001</v>
      </c>
      <c r="W175" s="150">
        <v>1.7000000000000001E-2</v>
      </c>
      <c r="X175" s="150" t="s">
        <v>1712</v>
      </c>
      <c r="Y175" s="150" t="s">
        <v>1715</v>
      </c>
      <c r="Z175" s="150" t="s">
        <v>1752</v>
      </c>
      <c r="AA175" s="150">
        <v>0.32179999999999997</v>
      </c>
      <c r="AB175" s="164">
        <v>1</v>
      </c>
      <c r="AC175" s="152"/>
      <c r="AD175" s="152"/>
    </row>
    <row r="176" spans="1:30" x14ac:dyDescent="0.35">
      <c r="A176" t="str">
        <f t="shared" si="2"/>
        <v>201673011001020</v>
      </c>
      <c r="B176" s="178"/>
      <c r="D176" s="14"/>
      <c r="E176" s="159">
        <v>3029</v>
      </c>
      <c r="F176" s="160" t="s">
        <v>2870</v>
      </c>
      <c r="G176" s="161">
        <v>201673011001</v>
      </c>
      <c r="H176" s="159">
        <v>20</v>
      </c>
      <c r="I176" s="162" t="s">
        <v>1711</v>
      </c>
      <c r="J176" s="152"/>
      <c r="K176" s="163" t="s">
        <v>2872</v>
      </c>
      <c r="L176" s="163" t="s">
        <v>1696</v>
      </c>
      <c r="M176" s="163" t="s">
        <v>1713</v>
      </c>
      <c r="N176" s="163" t="s">
        <v>1673</v>
      </c>
      <c r="O176" s="152"/>
      <c r="P176" s="150">
        <v>140308</v>
      </c>
      <c r="Q176" s="144">
        <v>3967.73</v>
      </c>
      <c r="R176" s="145">
        <v>0.67600000000000005</v>
      </c>
      <c r="S176" s="146">
        <v>1.0707</v>
      </c>
      <c r="T176" s="147">
        <v>0</v>
      </c>
      <c r="U176" s="148">
        <v>4157.3599999999997</v>
      </c>
      <c r="V176" s="149">
        <v>0.315</v>
      </c>
      <c r="W176" s="150">
        <v>2.1999999999999999E-2</v>
      </c>
      <c r="X176" s="150">
        <v>0</v>
      </c>
      <c r="Y176" s="150">
        <v>0</v>
      </c>
      <c r="Z176" s="150" t="s">
        <v>1716</v>
      </c>
      <c r="AA176" s="150">
        <v>0</v>
      </c>
      <c r="AB176" s="164">
        <v>1</v>
      </c>
      <c r="AC176" s="152"/>
      <c r="AD176" s="152" t="s">
        <v>2875</v>
      </c>
    </row>
    <row r="177" spans="1:30" x14ac:dyDescent="0.35">
      <c r="A177" t="str">
        <f t="shared" si="2"/>
        <v>201673011001024</v>
      </c>
      <c r="B177" s="178"/>
      <c r="D177" s="14"/>
      <c r="E177" s="159">
        <v>3029</v>
      </c>
      <c r="F177" s="160" t="s">
        <v>2870</v>
      </c>
      <c r="G177" s="161">
        <v>201673011001</v>
      </c>
      <c r="H177" s="159">
        <v>24</v>
      </c>
      <c r="I177" s="162" t="s">
        <v>1719</v>
      </c>
      <c r="J177" s="152"/>
      <c r="K177" s="163" t="s">
        <v>2872</v>
      </c>
      <c r="L177" s="163" t="s">
        <v>1696</v>
      </c>
      <c r="M177" s="163" t="s">
        <v>1713</v>
      </c>
      <c r="N177" s="163" t="s">
        <v>1673</v>
      </c>
      <c r="O177" s="152"/>
      <c r="P177" s="150">
        <v>140308</v>
      </c>
      <c r="Q177" s="144">
        <v>597.41</v>
      </c>
      <c r="R177" s="145">
        <v>0.6</v>
      </c>
      <c r="S177" s="146">
        <v>1.0707</v>
      </c>
      <c r="T177" s="147" t="s">
        <v>1716</v>
      </c>
      <c r="U177" s="148">
        <v>622.75</v>
      </c>
      <c r="V177" s="149">
        <v>0.315</v>
      </c>
      <c r="W177" s="150">
        <v>2.1999999999999999E-2</v>
      </c>
      <c r="X177" s="150">
        <v>0</v>
      </c>
      <c r="Y177" s="150">
        <v>0</v>
      </c>
      <c r="Z177" s="150" t="s">
        <v>1717</v>
      </c>
      <c r="AA177" s="150">
        <v>0</v>
      </c>
      <c r="AB177" s="164">
        <v>1</v>
      </c>
      <c r="AC177" s="152"/>
      <c r="AD177" s="152" t="s">
        <v>2875</v>
      </c>
    </row>
    <row r="178" spans="1:30" x14ac:dyDescent="0.35">
      <c r="A178" t="str">
        <f t="shared" si="2"/>
        <v>362170133001020</v>
      </c>
      <c r="B178" s="178"/>
      <c r="D178" s="14"/>
      <c r="E178" s="159">
        <v>3032</v>
      </c>
      <c r="F178" s="160" t="s">
        <v>1839</v>
      </c>
      <c r="G178" s="161">
        <v>362170133001</v>
      </c>
      <c r="H178" s="159">
        <v>20</v>
      </c>
      <c r="I178" s="162" t="s">
        <v>1711</v>
      </c>
      <c r="J178" s="152"/>
      <c r="K178" s="163" t="s">
        <v>1840</v>
      </c>
      <c r="L178" s="163" t="s">
        <v>1696</v>
      </c>
      <c r="M178" s="163" t="s">
        <v>1713</v>
      </c>
      <c r="N178" s="163" t="s">
        <v>1673</v>
      </c>
      <c r="O178" s="152"/>
      <c r="P178" s="150" t="s">
        <v>1841</v>
      </c>
      <c r="Q178" s="144">
        <v>3967.73</v>
      </c>
      <c r="R178" s="145">
        <v>0.67600000000000005</v>
      </c>
      <c r="S178" s="146">
        <v>1.0707</v>
      </c>
      <c r="T178" s="147">
        <v>0</v>
      </c>
      <c r="U178" s="148">
        <v>4157.3599999999997</v>
      </c>
      <c r="V178" s="149">
        <v>0.23899999999999999</v>
      </c>
      <c r="W178" s="150">
        <v>1.7999999999999999E-2</v>
      </c>
      <c r="X178" s="150" t="s">
        <v>1723</v>
      </c>
      <c r="Y178" s="150" t="s">
        <v>1731</v>
      </c>
      <c r="Z178" s="150" t="s">
        <v>1716</v>
      </c>
      <c r="AA178" s="150">
        <v>0</v>
      </c>
      <c r="AB178" s="164">
        <v>1</v>
      </c>
      <c r="AC178" s="152"/>
      <c r="AD178" s="152"/>
    </row>
    <row r="179" spans="1:30" x14ac:dyDescent="0.35">
      <c r="A179" t="str">
        <f t="shared" si="2"/>
        <v>362170133001021</v>
      </c>
      <c r="B179" s="178"/>
      <c r="D179" s="14"/>
      <c r="E179" s="159">
        <v>3032</v>
      </c>
      <c r="F179" s="160" t="s">
        <v>1839</v>
      </c>
      <c r="G179" s="161">
        <v>362170133001</v>
      </c>
      <c r="H179" s="159">
        <v>21</v>
      </c>
      <c r="I179" s="162" t="s">
        <v>1732</v>
      </c>
      <c r="J179" s="152"/>
      <c r="K179" s="163" t="s">
        <v>1840</v>
      </c>
      <c r="L179" s="163" t="s">
        <v>1696</v>
      </c>
      <c r="M179" s="163" t="s">
        <v>1713</v>
      </c>
      <c r="N179" s="163" t="s">
        <v>1673</v>
      </c>
      <c r="O179" s="152"/>
      <c r="P179" s="150" t="s">
        <v>1841</v>
      </c>
      <c r="Q179" s="144" t="s">
        <v>1716</v>
      </c>
      <c r="R179" s="145" t="s">
        <v>1716</v>
      </c>
      <c r="S179" s="146" t="s">
        <v>1716</v>
      </c>
      <c r="T179" s="147" t="s">
        <v>1716</v>
      </c>
      <c r="U179" s="148">
        <v>693</v>
      </c>
      <c r="V179" s="149" t="s">
        <v>1716</v>
      </c>
      <c r="W179" s="150" t="s">
        <v>1716</v>
      </c>
      <c r="X179" s="150" t="s">
        <v>1723</v>
      </c>
      <c r="Y179" s="150" t="s">
        <v>1731</v>
      </c>
      <c r="Z179" s="150" t="s">
        <v>1716</v>
      </c>
      <c r="AA179" s="150">
        <v>0</v>
      </c>
      <c r="AB179" s="164">
        <v>1</v>
      </c>
      <c r="AC179" s="152"/>
      <c r="AD179" s="152"/>
    </row>
    <row r="180" spans="1:30" x14ac:dyDescent="0.35">
      <c r="A180" t="str">
        <f t="shared" si="2"/>
        <v>362170133008021</v>
      </c>
      <c r="B180" s="178"/>
      <c r="D180" s="14"/>
      <c r="E180" s="159">
        <v>3032</v>
      </c>
      <c r="F180" s="160" t="s">
        <v>1839</v>
      </c>
      <c r="G180" s="161">
        <v>362170133008</v>
      </c>
      <c r="H180" s="159">
        <v>21</v>
      </c>
      <c r="I180" s="162" t="s">
        <v>1732</v>
      </c>
      <c r="J180" s="152"/>
      <c r="K180" s="163" t="s">
        <v>1840</v>
      </c>
      <c r="L180" s="163" t="s">
        <v>1696</v>
      </c>
      <c r="M180" s="163" t="s">
        <v>1713</v>
      </c>
      <c r="N180" s="163" t="s">
        <v>1673</v>
      </c>
      <c r="O180" s="152"/>
      <c r="P180" s="150" t="s">
        <v>1841</v>
      </c>
      <c r="Q180" s="144" t="s">
        <v>1716</v>
      </c>
      <c r="R180" s="145" t="s">
        <v>1716</v>
      </c>
      <c r="S180" s="146" t="s">
        <v>1716</v>
      </c>
      <c r="T180" s="147" t="s">
        <v>1716</v>
      </c>
      <c r="U180" s="148">
        <v>693</v>
      </c>
      <c r="V180" s="149" t="s">
        <v>1716</v>
      </c>
      <c r="W180" s="150" t="s">
        <v>1716</v>
      </c>
      <c r="X180" s="150" t="s">
        <v>1723</v>
      </c>
      <c r="Y180" s="150" t="s">
        <v>1731</v>
      </c>
      <c r="Z180" s="150" t="s">
        <v>1716</v>
      </c>
      <c r="AA180" s="150">
        <v>0</v>
      </c>
      <c r="AB180" s="164">
        <v>1</v>
      </c>
      <c r="AC180" s="152"/>
      <c r="AD180" s="152"/>
    </row>
    <row r="181" spans="1:30" x14ac:dyDescent="0.35">
      <c r="A181" t="str">
        <f t="shared" si="2"/>
        <v>362170133007022</v>
      </c>
      <c r="B181" s="178"/>
      <c r="D181" s="14"/>
      <c r="E181" s="159">
        <v>3032</v>
      </c>
      <c r="F181" s="160" t="s">
        <v>1839</v>
      </c>
      <c r="G181" s="161">
        <v>362170133007</v>
      </c>
      <c r="H181" s="159">
        <v>22</v>
      </c>
      <c r="I181" s="162" t="s">
        <v>1718</v>
      </c>
      <c r="J181" s="152"/>
      <c r="K181" s="163" t="s">
        <v>1840</v>
      </c>
      <c r="L181" s="163" t="s">
        <v>1696</v>
      </c>
      <c r="M181" s="163" t="s">
        <v>1713</v>
      </c>
      <c r="N181" s="163" t="s">
        <v>1673</v>
      </c>
      <c r="O181" s="152"/>
      <c r="P181" s="150" t="s">
        <v>1841</v>
      </c>
      <c r="Q181" s="144" t="s">
        <v>1716</v>
      </c>
      <c r="R181" s="145" t="s">
        <v>1716</v>
      </c>
      <c r="S181" s="146" t="s">
        <v>1716</v>
      </c>
      <c r="T181" s="147" t="s">
        <v>1716</v>
      </c>
      <c r="U181" s="148">
        <v>832.95300000000009</v>
      </c>
      <c r="V181" s="149" t="s">
        <v>1716</v>
      </c>
      <c r="W181" s="150" t="s">
        <v>1716</v>
      </c>
      <c r="X181" s="150" t="s">
        <v>1723</v>
      </c>
      <c r="Y181" s="150" t="s">
        <v>1731</v>
      </c>
      <c r="Z181" s="150" t="s">
        <v>1716</v>
      </c>
      <c r="AA181" s="150">
        <v>0</v>
      </c>
      <c r="AB181" s="164">
        <v>1</v>
      </c>
      <c r="AC181" s="152"/>
      <c r="AD181" s="152"/>
    </row>
    <row r="182" spans="1:30" x14ac:dyDescent="0.35">
      <c r="A182" t="str">
        <f t="shared" si="2"/>
        <v>362170133001024</v>
      </c>
      <c r="B182" s="178"/>
      <c r="D182" s="14"/>
      <c r="E182" s="159">
        <v>3032</v>
      </c>
      <c r="F182" s="160" t="s">
        <v>1839</v>
      </c>
      <c r="G182" s="161">
        <v>362170133001</v>
      </c>
      <c r="H182" s="159">
        <v>24</v>
      </c>
      <c r="I182" s="162" t="s">
        <v>1719</v>
      </c>
      <c r="J182" s="152"/>
      <c r="K182" s="163" t="s">
        <v>1840</v>
      </c>
      <c r="L182" s="163" t="s">
        <v>1696</v>
      </c>
      <c r="M182" s="163" t="s">
        <v>1713</v>
      </c>
      <c r="N182" s="163" t="s">
        <v>1673</v>
      </c>
      <c r="O182" s="152"/>
      <c r="P182" s="150" t="s">
        <v>1841</v>
      </c>
      <c r="Q182" s="144">
        <v>597.41</v>
      </c>
      <c r="R182" s="145">
        <v>0.6</v>
      </c>
      <c r="S182" s="146">
        <v>1.0707</v>
      </c>
      <c r="T182" s="147" t="s">
        <v>1716</v>
      </c>
      <c r="U182" s="148">
        <v>901.81</v>
      </c>
      <c r="V182" s="149">
        <v>0.23899999999999999</v>
      </c>
      <c r="W182" s="150">
        <v>1.7999999999999999E-2</v>
      </c>
      <c r="X182" s="150" t="s">
        <v>1723</v>
      </c>
      <c r="Y182" s="150" t="s">
        <v>1731</v>
      </c>
      <c r="Z182" s="150" t="s">
        <v>1752</v>
      </c>
      <c r="AA182" s="150">
        <v>0.4481</v>
      </c>
      <c r="AB182" s="164">
        <v>1</v>
      </c>
      <c r="AC182" s="152"/>
      <c r="AD182" s="152"/>
    </row>
    <row r="183" spans="1:30" x14ac:dyDescent="0.35">
      <c r="A183" t="str">
        <f t="shared" si="2"/>
        <v>362170133008027</v>
      </c>
      <c r="B183" s="178"/>
      <c r="D183" s="14"/>
      <c r="E183" s="159">
        <v>3032</v>
      </c>
      <c r="F183" s="160" t="s">
        <v>1839</v>
      </c>
      <c r="G183" s="161">
        <v>362170133008</v>
      </c>
      <c r="H183" s="159">
        <v>27</v>
      </c>
      <c r="I183" s="162" t="s">
        <v>1733</v>
      </c>
      <c r="J183" s="152"/>
      <c r="K183" s="163" t="s">
        <v>1840</v>
      </c>
      <c r="L183" s="163" t="s">
        <v>1696</v>
      </c>
      <c r="M183" s="163" t="s">
        <v>1713</v>
      </c>
      <c r="N183" s="163" t="s">
        <v>1673</v>
      </c>
      <c r="O183" s="152"/>
      <c r="P183" s="150" t="s">
        <v>1841</v>
      </c>
      <c r="Q183" s="144">
        <v>359.63</v>
      </c>
      <c r="R183" s="145">
        <v>0.6</v>
      </c>
      <c r="S183" s="146">
        <v>1.0707</v>
      </c>
      <c r="T183" s="147" t="s">
        <v>1716</v>
      </c>
      <c r="U183" s="148">
        <v>495.52</v>
      </c>
      <c r="V183" s="149">
        <v>0.23899999999999999</v>
      </c>
      <c r="W183" s="150">
        <v>1.7999999999999999E-2</v>
      </c>
      <c r="X183" s="150" t="s">
        <v>1723</v>
      </c>
      <c r="Y183" s="150" t="s">
        <v>1731</v>
      </c>
      <c r="Z183" s="150" t="s">
        <v>1752</v>
      </c>
      <c r="AA183" s="150">
        <v>0.32179999999999997</v>
      </c>
      <c r="AB183" s="164">
        <v>1</v>
      </c>
      <c r="AC183" s="152"/>
      <c r="AD183" s="152"/>
    </row>
    <row r="184" spans="1:30" x14ac:dyDescent="0.35">
      <c r="A184" t="str">
        <f t="shared" si="2"/>
        <v>362170133008028</v>
      </c>
      <c r="B184" s="178"/>
      <c r="D184" s="14"/>
      <c r="E184" s="159">
        <v>3032</v>
      </c>
      <c r="F184" s="160" t="s">
        <v>1839</v>
      </c>
      <c r="G184" s="161">
        <v>362170133008</v>
      </c>
      <c r="H184" s="159">
        <v>28</v>
      </c>
      <c r="I184" s="162" t="s">
        <v>1733</v>
      </c>
      <c r="J184" s="152"/>
      <c r="K184" s="163" t="s">
        <v>1840</v>
      </c>
      <c r="L184" s="163" t="s">
        <v>1696</v>
      </c>
      <c r="M184" s="163" t="s">
        <v>1713</v>
      </c>
      <c r="N184" s="163" t="s">
        <v>1673</v>
      </c>
      <c r="O184" s="152"/>
      <c r="P184" s="150" t="s">
        <v>1841</v>
      </c>
      <c r="Q184" s="144">
        <v>359.63</v>
      </c>
      <c r="R184" s="145">
        <v>0.6</v>
      </c>
      <c r="S184" s="146">
        <v>1.0707</v>
      </c>
      <c r="T184" s="147" t="s">
        <v>1716</v>
      </c>
      <c r="U184" s="148">
        <v>495.52</v>
      </c>
      <c r="V184" s="149">
        <v>0.23899999999999999</v>
      </c>
      <c r="W184" s="150">
        <v>1.7999999999999999E-2</v>
      </c>
      <c r="X184" s="150" t="s">
        <v>1723</v>
      </c>
      <c r="Y184" s="150" t="s">
        <v>1731</v>
      </c>
      <c r="Z184" s="150" t="s">
        <v>1752</v>
      </c>
      <c r="AA184" s="150">
        <v>0.32179999999999997</v>
      </c>
      <c r="AB184" s="164">
        <v>1</v>
      </c>
      <c r="AC184" s="152"/>
      <c r="AD184" s="152"/>
    </row>
    <row r="185" spans="1:30" x14ac:dyDescent="0.35">
      <c r="A185" t="str">
        <f t="shared" si="2"/>
        <v>362170133007029</v>
      </c>
      <c r="B185" s="178"/>
      <c r="D185" s="14"/>
      <c r="E185" s="159">
        <v>3032</v>
      </c>
      <c r="F185" s="160" t="s">
        <v>1839</v>
      </c>
      <c r="G185" s="161">
        <v>362170133007</v>
      </c>
      <c r="H185" s="159">
        <v>29</v>
      </c>
      <c r="I185" s="162" t="s">
        <v>1745</v>
      </c>
      <c r="J185" s="152"/>
      <c r="K185" s="163" t="s">
        <v>1840</v>
      </c>
      <c r="L185" s="163" t="s">
        <v>1696</v>
      </c>
      <c r="M185" s="163" t="s">
        <v>1713</v>
      </c>
      <c r="N185" s="163" t="s">
        <v>1673</v>
      </c>
      <c r="O185" s="152"/>
      <c r="P185" s="150" t="s">
        <v>1841</v>
      </c>
      <c r="Q185" s="144">
        <v>1442.57</v>
      </c>
      <c r="R185" s="145">
        <v>0.6</v>
      </c>
      <c r="S185" s="146">
        <v>1.0707</v>
      </c>
      <c r="T185" s="147" t="s">
        <v>1716</v>
      </c>
      <c r="U185" s="148">
        <v>1987.68</v>
      </c>
      <c r="V185" s="149">
        <v>0.23899999999999999</v>
      </c>
      <c r="W185" s="150">
        <v>1.7999999999999999E-2</v>
      </c>
      <c r="X185" s="150" t="s">
        <v>1723</v>
      </c>
      <c r="Y185" s="150" t="s">
        <v>1731</v>
      </c>
      <c r="Z185" s="150" t="s">
        <v>1752</v>
      </c>
      <c r="AA185" s="150">
        <v>0.32179999999999997</v>
      </c>
      <c r="AB185" s="164">
        <v>1</v>
      </c>
      <c r="AC185" s="152"/>
      <c r="AD185" s="152"/>
    </row>
    <row r="186" spans="1:30" x14ac:dyDescent="0.35">
      <c r="A186" t="str">
        <f t="shared" si="2"/>
        <v>362170143001020</v>
      </c>
      <c r="B186" s="178"/>
      <c r="D186" s="14"/>
      <c r="E186" s="165">
        <v>3036</v>
      </c>
      <c r="F186" s="166" t="s">
        <v>1842</v>
      </c>
      <c r="G186" s="167">
        <v>362170143001</v>
      </c>
      <c r="H186" s="159">
        <v>20</v>
      </c>
      <c r="I186" s="162" t="s">
        <v>1711</v>
      </c>
      <c r="J186" s="152"/>
      <c r="K186" s="163" t="s">
        <v>1843</v>
      </c>
      <c r="L186" s="163" t="s">
        <v>1696</v>
      </c>
      <c r="M186" s="163" t="s">
        <v>1837</v>
      </c>
      <c r="N186" s="163" t="s">
        <v>1674</v>
      </c>
      <c r="O186" s="152"/>
      <c r="P186" s="150" t="s">
        <v>1844</v>
      </c>
      <c r="Q186" s="170" t="s">
        <v>1716</v>
      </c>
      <c r="R186" s="171" t="s">
        <v>1716</v>
      </c>
      <c r="S186" s="146" t="s">
        <v>1716</v>
      </c>
      <c r="T186" s="147" t="s">
        <v>1716</v>
      </c>
      <c r="U186" s="176">
        <v>2003.133</v>
      </c>
      <c r="V186" s="149" t="s">
        <v>1716</v>
      </c>
      <c r="W186" s="150" t="s">
        <v>1716</v>
      </c>
      <c r="X186" s="150" t="s">
        <v>1723</v>
      </c>
      <c r="Y186" s="150">
        <v>0</v>
      </c>
      <c r="Z186" s="150" t="s">
        <v>1716</v>
      </c>
      <c r="AA186" s="150">
        <v>0</v>
      </c>
      <c r="AB186" s="164">
        <v>1</v>
      </c>
      <c r="AC186" s="152"/>
      <c r="AD186" s="152"/>
    </row>
    <row r="187" spans="1:30" x14ac:dyDescent="0.35">
      <c r="A187" t="str">
        <f t="shared" si="2"/>
        <v>362170143001022</v>
      </c>
      <c r="B187" s="178"/>
      <c r="D187" s="14"/>
      <c r="E187" s="159">
        <v>3036</v>
      </c>
      <c r="F187" s="160" t="s">
        <v>1842</v>
      </c>
      <c r="G187" s="161">
        <v>362170143001</v>
      </c>
      <c r="H187" s="159">
        <v>22</v>
      </c>
      <c r="I187" s="162" t="s">
        <v>1718</v>
      </c>
      <c r="J187" s="152"/>
      <c r="K187" s="163" t="s">
        <v>1843</v>
      </c>
      <c r="L187" s="163" t="s">
        <v>1696</v>
      </c>
      <c r="M187" s="163" t="s">
        <v>1837</v>
      </c>
      <c r="N187" s="163" t="s">
        <v>1674</v>
      </c>
      <c r="O187" s="152"/>
      <c r="P187" s="150" t="s">
        <v>1844</v>
      </c>
      <c r="Q187" s="144" t="s">
        <v>1716</v>
      </c>
      <c r="R187" s="145" t="s">
        <v>1716</v>
      </c>
      <c r="S187" s="146" t="s">
        <v>1716</v>
      </c>
      <c r="T187" s="147" t="s">
        <v>1716</v>
      </c>
      <c r="U187" s="148">
        <v>1784.1120000000003</v>
      </c>
      <c r="V187" s="149" t="s">
        <v>1716</v>
      </c>
      <c r="W187" s="150" t="s">
        <v>1716</v>
      </c>
      <c r="X187" s="150" t="s">
        <v>1723</v>
      </c>
      <c r="Y187" s="150">
        <v>0</v>
      </c>
      <c r="Z187" s="150" t="s">
        <v>1716</v>
      </c>
      <c r="AA187" s="150">
        <v>0</v>
      </c>
      <c r="AB187" s="164">
        <v>1</v>
      </c>
      <c r="AC187" s="152"/>
      <c r="AD187" s="152"/>
    </row>
    <row r="188" spans="1:30" x14ac:dyDescent="0.35">
      <c r="A188" t="str">
        <f t="shared" si="2"/>
        <v>362170143001024</v>
      </c>
      <c r="B188" s="178"/>
      <c r="D188" s="14"/>
      <c r="E188" s="165">
        <v>3036</v>
      </c>
      <c r="F188" s="166" t="s">
        <v>1842</v>
      </c>
      <c r="G188" s="167">
        <v>362170143001</v>
      </c>
      <c r="H188" s="159">
        <v>24</v>
      </c>
      <c r="I188" s="162" t="s">
        <v>1719</v>
      </c>
      <c r="J188" s="152"/>
      <c r="K188" s="163" t="s">
        <v>1843</v>
      </c>
      <c r="L188" s="163" t="s">
        <v>1696</v>
      </c>
      <c r="M188" s="163" t="s">
        <v>1837</v>
      </c>
      <c r="N188" s="163" t="s">
        <v>1674</v>
      </c>
      <c r="O188" s="152"/>
      <c r="P188" s="150" t="s">
        <v>1844</v>
      </c>
      <c r="Q188" s="170">
        <v>597.41</v>
      </c>
      <c r="R188" s="171">
        <v>0.6</v>
      </c>
      <c r="S188" s="146">
        <v>1.0707</v>
      </c>
      <c r="T188" s="147" t="s">
        <v>1716</v>
      </c>
      <c r="U188" s="176">
        <v>901.81</v>
      </c>
      <c r="V188" s="149">
        <v>0.24199999999999999</v>
      </c>
      <c r="W188" s="150">
        <v>1.7000000000000001E-2</v>
      </c>
      <c r="X188" s="150" t="s">
        <v>1723</v>
      </c>
      <c r="Y188" s="150">
        <v>0</v>
      </c>
      <c r="Z188" s="150" t="s">
        <v>1752</v>
      </c>
      <c r="AA188" s="150">
        <v>0.4481</v>
      </c>
      <c r="AB188" s="164">
        <v>1</v>
      </c>
      <c r="AC188" s="152"/>
      <c r="AD188" s="152"/>
    </row>
    <row r="189" spans="1:30" x14ac:dyDescent="0.35">
      <c r="A189" t="str">
        <f t="shared" si="2"/>
        <v>362170143001029</v>
      </c>
      <c r="B189" s="178"/>
      <c r="D189" s="14"/>
      <c r="E189" s="165">
        <v>3036</v>
      </c>
      <c r="F189" s="166" t="s">
        <v>1842</v>
      </c>
      <c r="G189" s="167">
        <v>362170143001</v>
      </c>
      <c r="H189" s="159">
        <v>29</v>
      </c>
      <c r="I189" s="162" t="s">
        <v>1745</v>
      </c>
      <c r="J189" s="152"/>
      <c r="K189" s="163" t="s">
        <v>1843</v>
      </c>
      <c r="L189" s="163" t="s">
        <v>1696</v>
      </c>
      <c r="M189" s="163" t="s">
        <v>1837</v>
      </c>
      <c r="N189" s="163" t="s">
        <v>1674</v>
      </c>
      <c r="O189" s="152"/>
      <c r="P189" s="150" t="s">
        <v>1844</v>
      </c>
      <c r="Q189" s="170">
        <v>1395.71</v>
      </c>
      <c r="R189" s="171">
        <v>0.6</v>
      </c>
      <c r="S189" s="146">
        <v>1.0707</v>
      </c>
      <c r="T189" s="147" t="s">
        <v>1716</v>
      </c>
      <c r="U189" s="170">
        <v>1923.11</v>
      </c>
      <c r="V189" s="149">
        <v>0.24199999999999999</v>
      </c>
      <c r="W189" s="150">
        <v>1.7000000000000001E-2</v>
      </c>
      <c r="X189" s="150" t="s">
        <v>1723</v>
      </c>
      <c r="Y189" s="150">
        <v>0</v>
      </c>
      <c r="Z189" s="150" t="s">
        <v>1752</v>
      </c>
      <c r="AA189" s="150">
        <v>0.32179999999999997</v>
      </c>
      <c r="AB189" s="164">
        <v>1</v>
      </c>
      <c r="AC189" s="152"/>
      <c r="AD189" s="152"/>
    </row>
    <row r="190" spans="1:30" x14ac:dyDescent="0.35">
      <c r="A190" t="str">
        <f t="shared" si="2"/>
        <v>362200248001020</v>
      </c>
      <c r="B190" s="178"/>
      <c r="D190" s="14"/>
      <c r="E190" s="165">
        <v>3038</v>
      </c>
      <c r="F190" s="166" t="s">
        <v>1845</v>
      </c>
      <c r="G190" s="167">
        <v>362200248001</v>
      </c>
      <c r="H190" s="159">
        <v>20</v>
      </c>
      <c r="I190" s="162" t="s">
        <v>1711</v>
      </c>
      <c r="J190" s="152"/>
      <c r="K190" s="163" t="s">
        <v>1846</v>
      </c>
      <c r="L190" s="163" t="s">
        <v>1696</v>
      </c>
      <c r="M190" s="163" t="s">
        <v>1713</v>
      </c>
      <c r="N190" s="163" t="s">
        <v>1673</v>
      </c>
      <c r="O190" s="152"/>
      <c r="P190" s="150" t="s">
        <v>1847</v>
      </c>
      <c r="Q190" s="170">
        <v>3967.73</v>
      </c>
      <c r="R190" s="171">
        <v>0.67600000000000005</v>
      </c>
      <c r="S190" s="146">
        <v>1.0707</v>
      </c>
      <c r="T190" s="147">
        <v>0</v>
      </c>
      <c r="U190" s="176">
        <v>4157.3599999999997</v>
      </c>
      <c r="V190" s="149">
        <v>0.67600000000000005</v>
      </c>
      <c r="W190" s="150">
        <v>2.5000000000000001E-2</v>
      </c>
      <c r="X190" s="150" t="s">
        <v>1723</v>
      </c>
      <c r="Y190" s="150">
        <v>0</v>
      </c>
      <c r="Z190" s="150" t="s">
        <v>1716</v>
      </c>
      <c r="AA190" s="150">
        <v>0</v>
      </c>
      <c r="AB190" s="164">
        <v>1</v>
      </c>
      <c r="AC190" s="152"/>
      <c r="AD190" s="152"/>
    </row>
    <row r="191" spans="1:30" x14ac:dyDescent="0.35">
      <c r="A191" t="str">
        <f t="shared" si="2"/>
        <v>362200248001021</v>
      </c>
      <c r="B191" s="178"/>
      <c r="D191" s="14"/>
      <c r="E191" s="159">
        <v>3038</v>
      </c>
      <c r="F191" s="160" t="s">
        <v>1845</v>
      </c>
      <c r="G191" s="161">
        <v>362200248001</v>
      </c>
      <c r="H191" s="159">
        <v>21</v>
      </c>
      <c r="I191" s="162" t="s">
        <v>1732</v>
      </c>
      <c r="J191" s="152"/>
      <c r="K191" s="163" t="s">
        <v>1846</v>
      </c>
      <c r="L191" s="163" t="s">
        <v>1696</v>
      </c>
      <c r="M191" s="163" t="s">
        <v>1713</v>
      </c>
      <c r="N191" s="163" t="s">
        <v>1673</v>
      </c>
      <c r="O191" s="152"/>
      <c r="P191" s="150" t="s">
        <v>1847</v>
      </c>
      <c r="Q191" s="144" t="s">
        <v>1716</v>
      </c>
      <c r="R191" s="145" t="s">
        <v>1716</v>
      </c>
      <c r="S191" s="146" t="s">
        <v>1716</v>
      </c>
      <c r="T191" s="147" t="s">
        <v>1716</v>
      </c>
      <c r="U191" s="148">
        <v>693</v>
      </c>
      <c r="V191" s="149" t="s">
        <v>1716</v>
      </c>
      <c r="W191" s="150" t="s">
        <v>1716</v>
      </c>
      <c r="X191" s="150" t="s">
        <v>1723</v>
      </c>
      <c r="Y191" s="150">
        <v>0</v>
      </c>
      <c r="Z191" s="150" t="s">
        <v>1716</v>
      </c>
      <c r="AA191" s="150">
        <v>0</v>
      </c>
      <c r="AB191" s="164">
        <v>1</v>
      </c>
      <c r="AC191" s="152"/>
      <c r="AD191" s="152"/>
    </row>
    <row r="192" spans="1:30" x14ac:dyDescent="0.35">
      <c r="A192" t="str">
        <f t="shared" si="2"/>
        <v>362200248001024</v>
      </c>
      <c r="B192" s="178"/>
      <c r="D192" s="14"/>
      <c r="E192" s="159">
        <v>3038</v>
      </c>
      <c r="F192" s="160" t="s">
        <v>1845</v>
      </c>
      <c r="G192" s="161">
        <v>362200248001</v>
      </c>
      <c r="H192" s="159">
        <v>24</v>
      </c>
      <c r="I192" s="162" t="s">
        <v>1719</v>
      </c>
      <c r="J192" s="152"/>
      <c r="K192" s="163" t="s">
        <v>1846</v>
      </c>
      <c r="L192" s="163" t="s">
        <v>1696</v>
      </c>
      <c r="M192" s="163" t="s">
        <v>1713</v>
      </c>
      <c r="N192" s="163" t="s">
        <v>1673</v>
      </c>
      <c r="O192" s="152"/>
      <c r="P192" s="150" t="s">
        <v>1847</v>
      </c>
      <c r="Q192" s="144">
        <v>597.41</v>
      </c>
      <c r="R192" s="145">
        <v>0.6</v>
      </c>
      <c r="S192" s="146">
        <v>1.0707</v>
      </c>
      <c r="T192" s="147" t="s">
        <v>1716</v>
      </c>
      <c r="U192" s="148">
        <v>901.81</v>
      </c>
      <c r="V192" s="149">
        <v>0.67600000000000005</v>
      </c>
      <c r="W192" s="150">
        <v>2.5000000000000001E-2</v>
      </c>
      <c r="X192" s="150" t="s">
        <v>1723</v>
      </c>
      <c r="Y192" s="150">
        <v>0</v>
      </c>
      <c r="Z192" s="150" t="s">
        <v>1752</v>
      </c>
      <c r="AA192" s="150">
        <v>0.4481</v>
      </c>
      <c r="AB192" s="164">
        <v>1</v>
      </c>
      <c r="AC192" s="152"/>
      <c r="AD192" s="152"/>
    </row>
    <row r="193" spans="1:30" x14ac:dyDescent="0.35">
      <c r="A193" t="str">
        <f t="shared" si="2"/>
        <v>362200248001027</v>
      </c>
      <c r="B193" s="178"/>
      <c r="D193" s="14"/>
      <c r="E193" s="159">
        <v>3038</v>
      </c>
      <c r="F193" s="160" t="s">
        <v>1845</v>
      </c>
      <c r="G193" s="161">
        <v>362200248001</v>
      </c>
      <c r="H193" s="159">
        <v>27</v>
      </c>
      <c r="I193" s="162" t="s">
        <v>1733</v>
      </c>
      <c r="J193" s="152"/>
      <c r="K193" s="163" t="s">
        <v>1846</v>
      </c>
      <c r="L193" s="163" t="s">
        <v>1696</v>
      </c>
      <c r="M193" s="163" t="s">
        <v>1713</v>
      </c>
      <c r="N193" s="163" t="s">
        <v>1673</v>
      </c>
      <c r="O193" s="152"/>
      <c r="P193" s="150" t="s">
        <v>1847</v>
      </c>
      <c r="Q193" s="144">
        <v>359.63</v>
      </c>
      <c r="R193" s="145">
        <v>0.6</v>
      </c>
      <c r="S193" s="146">
        <v>1.0707</v>
      </c>
      <c r="T193" s="147" t="s">
        <v>1716</v>
      </c>
      <c r="U193" s="148">
        <v>495.52</v>
      </c>
      <c r="V193" s="149">
        <v>0.67600000000000005</v>
      </c>
      <c r="W193" s="150">
        <v>2.5000000000000001E-2</v>
      </c>
      <c r="X193" s="150" t="s">
        <v>1723</v>
      </c>
      <c r="Y193" s="150">
        <v>0</v>
      </c>
      <c r="Z193" s="150" t="s">
        <v>1752</v>
      </c>
      <c r="AA193" s="150">
        <v>0.32179999999999997</v>
      </c>
      <c r="AB193" s="164">
        <v>1</v>
      </c>
      <c r="AC193" s="152"/>
      <c r="AD193" s="152"/>
    </row>
    <row r="194" spans="1:30" x14ac:dyDescent="0.35">
      <c r="A194" t="str">
        <f t="shared" si="2"/>
        <v>362200248001028</v>
      </c>
      <c r="B194" s="178"/>
      <c r="D194" s="14"/>
      <c r="E194" s="159">
        <v>3038</v>
      </c>
      <c r="F194" s="160" t="s">
        <v>1845</v>
      </c>
      <c r="G194" s="161">
        <v>362200248001</v>
      </c>
      <c r="H194" s="159">
        <v>28</v>
      </c>
      <c r="I194" s="162" t="s">
        <v>1733</v>
      </c>
      <c r="J194" s="152"/>
      <c r="K194" s="163" t="s">
        <v>1846</v>
      </c>
      <c r="L194" s="163" t="s">
        <v>1696</v>
      </c>
      <c r="M194" s="163" t="s">
        <v>1713</v>
      </c>
      <c r="N194" s="163" t="s">
        <v>1673</v>
      </c>
      <c r="O194" s="152"/>
      <c r="P194" s="150" t="s">
        <v>1847</v>
      </c>
      <c r="Q194" s="144">
        <v>359.63</v>
      </c>
      <c r="R194" s="145">
        <v>0.6</v>
      </c>
      <c r="S194" s="146">
        <v>1.0707</v>
      </c>
      <c r="T194" s="147" t="s">
        <v>1716</v>
      </c>
      <c r="U194" s="148">
        <v>495.52</v>
      </c>
      <c r="V194" s="149">
        <v>0.67600000000000005</v>
      </c>
      <c r="W194" s="150">
        <v>2.5000000000000001E-2</v>
      </c>
      <c r="X194" s="150" t="s">
        <v>1723</v>
      </c>
      <c r="Y194" s="150">
        <v>0</v>
      </c>
      <c r="Z194" s="150" t="s">
        <v>1752</v>
      </c>
      <c r="AA194" s="150">
        <v>0.32179999999999997</v>
      </c>
      <c r="AB194" s="164">
        <v>1</v>
      </c>
      <c r="AC194" s="152"/>
      <c r="AD194" s="152"/>
    </row>
    <row r="195" spans="1:30" x14ac:dyDescent="0.35">
      <c r="A195" t="str">
        <f t="shared" ref="A195:A258" si="3">G195&amp;"0"&amp;H195</f>
        <v>362200248001029</v>
      </c>
      <c r="B195" s="178"/>
      <c r="D195" s="14"/>
      <c r="E195" s="159">
        <v>3038</v>
      </c>
      <c r="F195" s="160" t="s">
        <v>1845</v>
      </c>
      <c r="G195" s="161">
        <v>362200248001</v>
      </c>
      <c r="H195" s="159">
        <v>29</v>
      </c>
      <c r="I195" s="162" t="s">
        <v>1745</v>
      </c>
      <c r="J195" s="152"/>
      <c r="K195" s="163" t="s">
        <v>1846</v>
      </c>
      <c r="L195" s="163" t="s">
        <v>1696</v>
      </c>
      <c r="M195" s="163" t="s">
        <v>1713</v>
      </c>
      <c r="N195" s="163" t="s">
        <v>1673</v>
      </c>
      <c r="O195" s="152"/>
      <c r="P195" s="150" t="s">
        <v>1847</v>
      </c>
      <c r="Q195" s="144">
        <v>1442.57</v>
      </c>
      <c r="R195" s="145">
        <v>0.6</v>
      </c>
      <c r="S195" s="146">
        <v>1.0707</v>
      </c>
      <c r="T195" s="147" t="s">
        <v>1716</v>
      </c>
      <c r="U195" s="148">
        <v>1987.68</v>
      </c>
      <c r="V195" s="149">
        <v>0.67600000000000005</v>
      </c>
      <c r="W195" s="150">
        <v>2.5000000000000001E-2</v>
      </c>
      <c r="X195" s="150" t="s">
        <v>1723</v>
      </c>
      <c r="Y195" s="150">
        <v>0</v>
      </c>
      <c r="Z195" s="150" t="s">
        <v>1752</v>
      </c>
      <c r="AA195" s="150">
        <v>0.32179999999999997</v>
      </c>
      <c r="AB195" s="164">
        <v>1</v>
      </c>
      <c r="AC195" s="152"/>
      <c r="AD195" s="152"/>
    </row>
    <row r="196" spans="1:30" x14ac:dyDescent="0.35">
      <c r="A196" t="str">
        <f t="shared" si="3"/>
        <v>862358048001020</v>
      </c>
      <c r="B196" s="178"/>
      <c r="D196" s="14"/>
      <c r="E196" s="159">
        <v>3042</v>
      </c>
      <c r="F196" s="160" t="s">
        <v>1848</v>
      </c>
      <c r="G196" s="161">
        <v>862358048001</v>
      </c>
      <c r="H196" s="159">
        <v>20</v>
      </c>
      <c r="I196" s="162" t="s">
        <v>1711</v>
      </c>
      <c r="J196" s="152"/>
      <c r="K196" s="163" t="s">
        <v>1849</v>
      </c>
      <c r="L196" s="163" t="s">
        <v>1696</v>
      </c>
      <c r="M196" s="163" t="s">
        <v>1713</v>
      </c>
      <c r="N196" s="163" t="s">
        <v>1673</v>
      </c>
      <c r="O196" s="152"/>
      <c r="P196" s="150" t="s">
        <v>1850</v>
      </c>
      <c r="Q196" s="144">
        <v>3967.73</v>
      </c>
      <c r="R196" s="145">
        <v>0.67600000000000005</v>
      </c>
      <c r="S196" s="146">
        <v>1.0707</v>
      </c>
      <c r="T196" s="147">
        <v>5.8799999999999998E-3</v>
      </c>
      <c r="U196" s="148">
        <v>4181.8100000000004</v>
      </c>
      <c r="V196" s="149">
        <v>0.61299999999999999</v>
      </c>
      <c r="W196" s="150">
        <v>4.0000000000000001E-3</v>
      </c>
      <c r="X196" s="150" t="s">
        <v>1723</v>
      </c>
      <c r="Y196" s="150" t="s">
        <v>1765</v>
      </c>
      <c r="Z196" s="150" t="s">
        <v>1716</v>
      </c>
      <c r="AA196" s="150">
        <v>0</v>
      </c>
      <c r="AB196" s="164">
        <v>1</v>
      </c>
      <c r="AC196" s="152"/>
      <c r="AD196" s="152"/>
    </row>
    <row r="197" spans="1:30" x14ac:dyDescent="0.35">
      <c r="A197" t="str">
        <f t="shared" si="3"/>
        <v>362170152013021</v>
      </c>
      <c r="B197" s="178"/>
      <c r="D197" s="14"/>
      <c r="E197" s="159">
        <v>3042</v>
      </c>
      <c r="F197" s="160" t="s">
        <v>1848</v>
      </c>
      <c r="G197" s="161">
        <v>362170152013</v>
      </c>
      <c r="H197" s="159">
        <v>21</v>
      </c>
      <c r="I197" s="162" t="s">
        <v>1732</v>
      </c>
      <c r="J197" s="152"/>
      <c r="K197" s="163" t="s">
        <v>1849</v>
      </c>
      <c r="L197" s="163" t="s">
        <v>1696</v>
      </c>
      <c r="M197" s="163" t="s">
        <v>1713</v>
      </c>
      <c r="N197" s="163" t="s">
        <v>1673</v>
      </c>
      <c r="O197" s="152"/>
      <c r="P197" s="150" t="s">
        <v>1850</v>
      </c>
      <c r="Q197" s="144" t="s">
        <v>1716</v>
      </c>
      <c r="R197" s="145" t="s">
        <v>1716</v>
      </c>
      <c r="S197" s="146" t="s">
        <v>1716</v>
      </c>
      <c r="T197" s="147" t="s">
        <v>1716</v>
      </c>
      <c r="U197" s="148">
        <v>693</v>
      </c>
      <c r="V197" s="149" t="s">
        <v>1716</v>
      </c>
      <c r="W197" s="150" t="s">
        <v>1716</v>
      </c>
      <c r="X197" s="150" t="s">
        <v>1723</v>
      </c>
      <c r="Y197" s="150" t="s">
        <v>1765</v>
      </c>
      <c r="Z197" s="150" t="s">
        <v>1716</v>
      </c>
      <c r="AA197" s="150">
        <v>0</v>
      </c>
      <c r="AB197" s="164">
        <v>1</v>
      </c>
      <c r="AC197" s="152"/>
      <c r="AD197" s="152"/>
    </row>
    <row r="198" spans="1:30" x14ac:dyDescent="0.35">
      <c r="A198" t="str">
        <f t="shared" si="3"/>
        <v>862358048003021</v>
      </c>
      <c r="B198" s="178"/>
      <c r="D198" s="14"/>
      <c r="E198" s="159">
        <v>3042</v>
      </c>
      <c r="F198" s="160" t="s">
        <v>1848</v>
      </c>
      <c r="G198" s="161">
        <v>862358048003</v>
      </c>
      <c r="H198" s="159">
        <v>21</v>
      </c>
      <c r="I198" s="162" t="s">
        <v>1732</v>
      </c>
      <c r="J198" s="152"/>
      <c r="K198" s="163" t="s">
        <v>1849</v>
      </c>
      <c r="L198" s="163" t="s">
        <v>1696</v>
      </c>
      <c r="M198" s="163" t="s">
        <v>1713</v>
      </c>
      <c r="N198" s="163" t="s">
        <v>1673</v>
      </c>
      <c r="O198" s="152"/>
      <c r="P198" s="150" t="s">
        <v>1850</v>
      </c>
      <c r="Q198" s="144" t="s">
        <v>1716</v>
      </c>
      <c r="R198" s="145" t="s">
        <v>1716</v>
      </c>
      <c r="S198" s="146" t="s">
        <v>1716</v>
      </c>
      <c r="T198" s="147" t="s">
        <v>1716</v>
      </c>
      <c r="U198" s="148">
        <v>693</v>
      </c>
      <c r="V198" s="149" t="s">
        <v>1716</v>
      </c>
      <c r="W198" s="150" t="s">
        <v>1716</v>
      </c>
      <c r="X198" s="150" t="s">
        <v>1723</v>
      </c>
      <c r="Y198" s="150" t="s">
        <v>1765</v>
      </c>
      <c r="Z198" s="150" t="s">
        <v>1716</v>
      </c>
      <c r="AA198" s="150">
        <v>0</v>
      </c>
      <c r="AB198" s="164">
        <v>1</v>
      </c>
      <c r="AC198" s="152"/>
      <c r="AD198" s="152"/>
    </row>
    <row r="199" spans="1:30" x14ac:dyDescent="0.35">
      <c r="A199" t="str">
        <f t="shared" si="3"/>
        <v>362170152014022</v>
      </c>
      <c r="B199" s="178"/>
      <c r="D199" s="14"/>
      <c r="E199" s="159">
        <v>3042</v>
      </c>
      <c r="F199" s="160" t="s">
        <v>1848</v>
      </c>
      <c r="G199" s="161">
        <v>362170152014</v>
      </c>
      <c r="H199" s="159">
        <v>22</v>
      </c>
      <c r="I199" s="162" t="s">
        <v>1718</v>
      </c>
      <c r="J199" s="152"/>
      <c r="K199" s="163" t="s">
        <v>1849</v>
      </c>
      <c r="L199" s="163" t="s">
        <v>1696</v>
      </c>
      <c r="M199" s="163" t="s">
        <v>1713</v>
      </c>
      <c r="N199" s="163" t="s">
        <v>1673</v>
      </c>
      <c r="O199" s="152"/>
      <c r="P199" s="150" t="s">
        <v>1850</v>
      </c>
      <c r="Q199" s="144" t="s">
        <v>1716</v>
      </c>
      <c r="R199" s="145" t="s">
        <v>1716</v>
      </c>
      <c r="S199" s="146" t="s">
        <v>1716</v>
      </c>
      <c r="T199" s="147" t="s">
        <v>1716</v>
      </c>
      <c r="U199" s="148">
        <v>832.95300000000009</v>
      </c>
      <c r="V199" s="149" t="s">
        <v>1716</v>
      </c>
      <c r="W199" s="150" t="s">
        <v>1716</v>
      </c>
      <c r="X199" s="150" t="s">
        <v>1723</v>
      </c>
      <c r="Y199" s="150" t="s">
        <v>1765</v>
      </c>
      <c r="Z199" s="150" t="s">
        <v>1716</v>
      </c>
      <c r="AA199" s="150">
        <v>0</v>
      </c>
      <c r="AB199" s="164">
        <v>1</v>
      </c>
      <c r="AC199" s="152"/>
      <c r="AD199" s="152"/>
    </row>
    <row r="200" spans="1:30" x14ac:dyDescent="0.35">
      <c r="A200" t="str">
        <f t="shared" si="3"/>
        <v>862358048002022</v>
      </c>
      <c r="B200" s="178"/>
      <c r="D200" s="14"/>
      <c r="E200" s="159">
        <v>3042</v>
      </c>
      <c r="F200" s="160" t="s">
        <v>1848</v>
      </c>
      <c r="G200" s="161">
        <v>862358048002</v>
      </c>
      <c r="H200" s="159">
        <v>22</v>
      </c>
      <c r="I200" s="162" t="s">
        <v>1718</v>
      </c>
      <c r="J200" s="152"/>
      <c r="K200" s="163" t="s">
        <v>1849</v>
      </c>
      <c r="L200" s="163" t="s">
        <v>1696</v>
      </c>
      <c r="M200" s="163" t="s">
        <v>1713</v>
      </c>
      <c r="N200" s="163" t="s">
        <v>1673</v>
      </c>
      <c r="O200" s="152"/>
      <c r="P200" s="150" t="s">
        <v>1850</v>
      </c>
      <c r="Q200" s="144" t="s">
        <v>1716</v>
      </c>
      <c r="R200" s="145" t="s">
        <v>1716</v>
      </c>
      <c r="S200" s="146" t="s">
        <v>1716</v>
      </c>
      <c r="T200" s="147" t="s">
        <v>1716</v>
      </c>
      <c r="U200" s="148">
        <v>832.95300000000009</v>
      </c>
      <c r="V200" s="149" t="s">
        <v>1716</v>
      </c>
      <c r="W200" s="150" t="s">
        <v>1716</v>
      </c>
      <c r="X200" s="150" t="s">
        <v>1723</v>
      </c>
      <c r="Y200" s="150" t="s">
        <v>1765</v>
      </c>
      <c r="Z200" s="150" t="s">
        <v>1716</v>
      </c>
      <c r="AA200" s="150">
        <v>0</v>
      </c>
      <c r="AB200" s="164">
        <v>1</v>
      </c>
      <c r="AC200" s="152"/>
      <c r="AD200" s="152"/>
    </row>
    <row r="201" spans="1:30" x14ac:dyDescent="0.35">
      <c r="A201" t="str">
        <f t="shared" si="3"/>
        <v>362170152001024</v>
      </c>
      <c r="B201" s="178"/>
      <c r="D201" s="14"/>
      <c r="E201" s="159">
        <v>3042</v>
      </c>
      <c r="F201" s="160" t="s">
        <v>1848</v>
      </c>
      <c r="G201" s="161">
        <v>362170152001</v>
      </c>
      <c r="H201" s="159">
        <v>24</v>
      </c>
      <c r="I201" s="162" t="s">
        <v>1719</v>
      </c>
      <c r="J201" s="152"/>
      <c r="K201" s="163" t="s">
        <v>1849</v>
      </c>
      <c r="L201" s="163" t="s">
        <v>1696</v>
      </c>
      <c r="M201" s="163" t="s">
        <v>1713</v>
      </c>
      <c r="N201" s="163" t="s">
        <v>1673</v>
      </c>
      <c r="O201" s="152"/>
      <c r="P201" s="150" t="s">
        <v>1850</v>
      </c>
      <c r="Q201" s="144">
        <v>597.41</v>
      </c>
      <c r="R201" s="145">
        <v>0.6</v>
      </c>
      <c r="S201" s="146">
        <v>1.0707</v>
      </c>
      <c r="T201" s="147" t="s">
        <v>1716</v>
      </c>
      <c r="U201" s="148">
        <v>901.81</v>
      </c>
      <c r="V201" s="149">
        <v>0.61299999999999999</v>
      </c>
      <c r="W201" s="150">
        <v>4.0000000000000001E-3</v>
      </c>
      <c r="X201" s="150" t="s">
        <v>1723</v>
      </c>
      <c r="Y201" s="150" t="s">
        <v>1765</v>
      </c>
      <c r="Z201" s="150" t="s">
        <v>1752</v>
      </c>
      <c r="AA201" s="150">
        <v>0.4481</v>
      </c>
      <c r="AB201" s="164">
        <v>1</v>
      </c>
      <c r="AC201" s="152"/>
      <c r="AD201" s="152"/>
    </row>
    <row r="202" spans="1:30" x14ac:dyDescent="0.35">
      <c r="A202" t="str">
        <f t="shared" si="3"/>
        <v>862358048001024</v>
      </c>
      <c r="B202" s="178"/>
      <c r="D202" s="14"/>
      <c r="E202" s="159">
        <v>3042</v>
      </c>
      <c r="F202" s="160" t="s">
        <v>1848</v>
      </c>
      <c r="G202" s="161">
        <v>862358048001</v>
      </c>
      <c r="H202" s="159">
        <v>24</v>
      </c>
      <c r="I202" s="162" t="s">
        <v>1719</v>
      </c>
      <c r="J202" s="152"/>
      <c r="K202" s="163" t="s">
        <v>1849</v>
      </c>
      <c r="L202" s="163" t="s">
        <v>1696</v>
      </c>
      <c r="M202" s="163" t="s">
        <v>1713</v>
      </c>
      <c r="N202" s="163" t="s">
        <v>1673</v>
      </c>
      <c r="O202" s="152"/>
      <c r="P202" s="150" t="s">
        <v>1850</v>
      </c>
      <c r="Q202" s="144">
        <v>597.41</v>
      </c>
      <c r="R202" s="145">
        <v>0.6</v>
      </c>
      <c r="S202" s="146">
        <v>1.0707</v>
      </c>
      <c r="T202" s="147" t="s">
        <v>1716</v>
      </c>
      <c r="U202" s="148">
        <v>901.81</v>
      </c>
      <c r="V202" s="149">
        <v>0.61299999999999999</v>
      </c>
      <c r="W202" s="150">
        <v>4.0000000000000001E-3</v>
      </c>
      <c r="X202" s="150" t="s">
        <v>1723</v>
      </c>
      <c r="Y202" s="150" t="s">
        <v>1765</v>
      </c>
      <c r="Z202" s="150" t="s">
        <v>1752</v>
      </c>
      <c r="AA202" s="150">
        <v>0.4481</v>
      </c>
      <c r="AB202" s="164">
        <v>1</v>
      </c>
      <c r="AC202" s="152"/>
      <c r="AD202" s="152"/>
    </row>
    <row r="203" spans="1:30" x14ac:dyDescent="0.35">
      <c r="A203" t="str">
        <f t="shared" si="3"/>
        <v>362170152001027</v>
      </c>
      <c r="B203" s="178"/>
      <c r="D203" s="14"/>
      <c r="E203" s="159">
        <v>3042</v>
      </c>
      <c r="F203" s="160" t="s">
        <v>1848</v>
      </c>
      <c r="G203" s="161">
        <v>362170152001</v>
      </c>
      <c r="H203" s="159">
        <v>27</v>
      </c>
      <c r="I203" s="162" t="s">
        <v>1733</v>
      </c>
      <c r="J203" s="152"/>
      <c r="K203" s="163" t="s">
        <v>1849</v>
      </c>
      <c r="L203" s="163" t="s">
        <v>1696</v>
      </c>
      <c r="M203" s="163" t="s">
        <v>1713</v>
      </c>
      <c r="N203" s="163" t="s">
        <v>1673</v>
      </c>
      <c r="O203" s="152"/>
      <c r="P203" s="150" t="s">
        <v>1850</v>
      </c>
      <c r="Q203" s="144">
        <v>359.63</v>
      </c>
      <c r="R203" s="145">
        <v>0.6</v>
      </c>
      <c r="S203" s="146">
        <v>1.0707</v>
      </c>
      <c r="T203" s="147" t="s">
        <v>1716</v>
      </c>
      <c r="U203" s="148">
        <v>495.52</v>
      </c>
      <c r="V203" s="149">
        <v>0.61299999999999999</v>
      </c>
      <c r="W203" s="150">
        <v>4.0000000000000001E-3</v>
      </c>
      <c r="X203" s="150" t="s">
        <v>1723</v>
      </c>
      <c r="Y203" s="150" t="s">
        <v>1765</v>
      </c>
      <c r="Z203" s="150" t="s">
        <v>1752</v>
      </c>
      <c r="AA203" s="150">
        <v>0.32179999999999997</v>
      </c>
      <c r="AB203" s="164">
        <v>1</v>
      </c>
      <c r="AC203" s="152"/>
      <c r="AD203" s="152"/>
    </row>
    <row r="204" spans="1:30" x14ac:dyDescent="0.35">
      <c r="A204" t="str">
        <f t="shared" si="3"/>
        <v>362170152013027</v>
      </c>
      <c r="B204" s="178"/>
      <c r="D204" s="14"/>
      <c r="E204" s="159">
        <v>3042</v>
      </c>
      <c r="F204" s="160" t="s">
        <v>1848</v>
      </c>
      <c r="G204" s="161">
        <v>362170152013</v>
      </c>
      <c r="H204" s="159">
        <v>27</v>
      </c>
      <c r="I204" s="162" t="s">
        <v>1733</v>
      </c>
      <c r="J204" s="152"/>
      <c r="K204" s="163" t="s">
        <v>1849</v>
      </c>
      <c r="L204" s="163" t="s">
        <v>1696</v>
      </c>
      <c r="M204" s="163" t="s">
        <v>1713</v>
      </c>
      <c r="N204" s="163" t="s">
        <v>1673</v>
      </c>
      <c r="O204" s="152"/>
      <c r="P204" s="150" t="s">
        <v>1850</v>
      </c>
      <c r="Q204" s="144">
        <v>359.63</v>
      </c>
      <c r="R204" s="145">
        <v>0.6</v>
      </c>
      <c r="S204" s="146">
        <v>1.0707</v>
      </c>
      <c r="T204" s="147" t="s">
        <v>1716</v>
      </c>
      <c r="U204" s="148">
        <v>495.52</v>
      </c>
      <c r="V204" s="149">
        <v>0.61299999999999999</v>
      </c>
      <c r="W204" s="150">
        <v>4.0000000000000001E-3</v>
      </c>
      <c r="X204" s="150" t="s">
        <v>1723</v>
      </c>
      <c r="Y204" s="150" t="s">
        <v>1765</v>
      </c>
      <c r="Z204" s="150" t="s">
        <v>1752</v>
      </c>
      <c r="AA204" s="150">
        <v>0.32179999999999997</v>
      </c>
      <c r="AB204" s="164">
        <v>1</v>
      </c>
      <c r="AC204" s="152"/>
      <c r="AD204" s="152"/>
    </row>
    <row r="205" spans="1:30" x14ac:dyDescent="0.35">
      <c r="A205" t="str">
        <f t="shared" si="3"/>
        <v>862358048003027</v>
      </c>
      <c r="B205" s="178"/>
      <c r="D205" s="14"/>
      <c r="E205" s="159">
        <v>3042</v>
      </c>
      <c r="F205" s="160" t="s">
        <v>1848</v>
      </c>
      <c r="G205" s="161">
        <v>862358048003</v>
      </c>
      <c r="H205" s="159">
        <v>27</v>
      </c>
      <c r="I205" s="162" t="s">
        <v>1733</v>
      </c>
      <c r="J205" s="152"/>
      <c r="K205" s="163" t="s">
        <v>1849</v>
      </c>
      <c r="L205" s="163" t="s">
        <v>1696</v>
      </c>
      <c r="M205" s="163" t="s">
        <v>1713</v>
      </c>
      <c r="N205" s="163" t="s">
        <v>1673</v>
      </c>
      <c r="O205" s="152"/>
      <c r="P205" s="150" t="s">
        <v>1850</v>
      </c>
      <c r="Q205" s="144">
        <v>359.63</v>
      </c>
      <c r="R205" s="145">
        <v>0.6</v>
      </c>
      <c r="S205" s="146">
        <v>1.0707</v>
      </c>
      <c r="T205" s="147" t="s">
        <v>1716</v>
      </c>
      <c r="U205" s="148">
        <v>495.52</v>
      </c>
      <c r="V205" s="149">
        <v>0.61299999999999999</v>
      </c>
      <c r="W205" s="150">
        <v>4.0000000000000001E-3</v>
      </c>
      <c r="X205" s="150" t="s">
        <v>1723</v>
      </c>
      <c r="Y205" s="150" t="s">
        <v>1765</v>
      </c>
      <c r="Z205" s="150" t="s">
        <v>1752</v>
      </c>
      <c r="AA205" s="150">
        <v>0.32179999999999997</v>
      </c>
      <c r="AB205" s="164">
        <v>1</v>
      </c>
      <c r="AC205" s="152"/>
      <c r="AD205" s="152"/>
    </row>
    <row r="206" spans="1:30" x14ac:dyDescent="0.35">
      <c r="A206" t="str">
        <f t="shared" si="3"/>
        <v>362170152001028</v>
      </c>
      <c r="B206" s="178"/>
      <c r="D206" s="14"/>
      <c r="E206" s="159">
        <v>3042</v>
      </c>
      <c r="F206" s="160" t="s">
        <v>1848</v>
      </c>
      <c r="G206" s="161">
        <v>362170152001</v>
      </c>
      <c r="H206" s="159">
        <v>28</v>
      </c>
      <c r="I206" s="162" t="s">
        <v>1733</v>
      </c>
      <c r="J206" s="152"/>
      <c r="K206" s="163" t="s">
        <v>1849</v>
      </c>
      <c r="L206" s="163" t="s">
        <v>1696</v>
      </c>
      <c r="M206" s="163" t="s">
        <v>1713</v>
      </c>
      <c r="N206" s="163" t="s">
        <v>1673</v>
      </c>
      <c r="O206" s="152"/>
      <c r="P206" s="150" t="s">
        <v>1850</v>
      </c>
      <c r="Q206" s="144">
        <v>359.63</v>
      </c>
      <c r="R206" s="145">
        <v>0.6</v>
      </c>
      <c r="S206" s="146">
        <v>1.0707</v>
      </c>
      <c r="T206" s="147" t="s">
        <v>1716</v>
      </c>
      <c r="U206" s="148">
        <v>495.52</v>
      </c>
      <c r="V206" s="149">
        <v>0.61299999999999999</v>
      </c>
      <c r="W206" s="150">
        <v>4.0000000000000001E-3</v>
      </c>
      <c r="X206" s="150" t="s">
        <v>1723</v>
      </c>
      <c r="Y206" s="150" t="s">
        <v>1765</v>
      </c>
      <c r="Z206" s="150" t="s">
        <v>1752</v>
      </c>
      <c r="AA206" s="150">
        <v>0.32179999999999997</v>
      </c>
      <c r="AB206" s="164">
        <v>1</v>
      </c>
      <c r="AC206" s="152"/>
      <c r="AD206" s="152"/>
    </row>
    <row r="207" spans="1:30" x14ac:dyDescent="0.35">
      <c r="A207" t="str">
        <f t="shared" si="3"/>
        <v>362170152013028</v>
      </c>
      <c r="B207" s="178"/>
      <c r="D207" s="14"/>
      <c r="E207" s="159">
        <v>3042</v>
      </c>
      <c r="F207" s="160" t="s">
        <v>1848</v>
      </c>
      <c r="G207" s="161">
        <v>362170152013</v>
      </c>
      <c r="H207" s="159">
        <v>28</v>
      </c>
      <c r="I207" s="162" t="s">
        <v>1733</v>
      </c>
      <c r="J207" s="152"/>
      <c r="K207" s="163" t="s">
        <v>1849</v>
      </c>
      <c r="L207" s="163" t="s">
        <v>1696</v>
      </c>
      <c r="M207" s="163" t="s">
        <v>1713</v>
      </c>
      <c r="N207" s="163" t="s">
        <v>1673</v>
      </c>
      <c r="O207" s="152"/>
      <c r="P207" s="150" t="s">
        <v>1850</v>
      </c>
      <c r="Q207" s="144">
        <v>359.63</v>
      </c>
      <c r="R207" s="145">
        <v>0.6</v>
      </c>
      <c r="S207" s="146">
        <v>1.0707</v>
      </c>
      <c r="T207" s="147" t="s">
        <v>1716</v>
      </c>
      <c r="U207" s="148">
        <v>495.52</v>
      </c>
      <c r="V207" s="149">
        <v>0.61299999999999999</v>
      </c>
      <c r="W207" s="150">
        <v>4.0000000000000001E-3</v>
      </c>
      <c r="X207" s="150" t="s">
        <v>1723</v>
      </c>
      <c r="Y207" s="150" t="s">
        <v>1765</v>
      </c>
      <c r="Z207" s="150" t="s">
        <v>1752</v>
      </c>
      <c r="AA207" s="150">
        <v>0.32179999999999997</v>
      </c>
      <c r="AB207" s="164">
        <v>1</v>
      </c>
      <c r="AC207" s="152"/>
      <c r="AD207" s="152"/>
    </row>
    <row r="208" spans="1:30" x14ac:dyDescent="0.35">
      <c r="A208" t="str">
        <f t="shared" si="3"/>
        <v>862358048003028</v>
      </c>
      <c r="B208" s="178"/>
      <c r="D208" s="14"/>
      <c r="E208" s="159">
        <v>3042</v>
      </c>
      <c r="F208" s="160" t="s">
        <v>1848</v>
      </c>
      <c r="G208" s="161">
        <v>862358048003</v>
      </c>
      <c r="H208" s="159">
        <v>28</v>
      </c>
      <c r="I208" s="162" t="s">
        <v>1733</v>
      </c>
      <c r="J208" s="152"/>
      <c r="K208" s="163" t="s">
        <v>1849</v>
      </c>
      <c r="L208" s="163" t="s">
        <v>1696</v>
      </c>
      <c r="M208" s="163" t="s">
        <v>1713</v>
      </c>
      <c r="N208" s="163" t="s">
        <v>1673</v>
      </c>
      <c r="O208" s="152"/>
      <c r="P208" s="150" t="s">
        <v>1850</v>
      </c>
      <c r="Q208" s="144">
        <v>359.63</v>
      </c>
      <c r="R208" s="145">
        <v>0.6</v>
      </c>
      <c r="S208" s="146">
        <v>1.0707</v>
      </c>
      <c r="T208" s="147" t="s">
        <v>1716</v>
      </c>
      <c r="U208" s="148">
        <v>495.52</v>
      </c>
      <c r="V208" s="149">
        <v>0.61299999999999999</v>
      </c>
      <c r="W208" s="150">
        <v>4.0000000000000001E-3</v>
      </c>
      <c r="X208" s="150" t="s">
        <v>1723</v>
      </c>
      <c r="Y208" s="150" t="s">
        <v>1765</v>
      </c>
      <c r="Z208" s="150" t="s">
        <v>1752</v>
      </c>
      <c r="AA208" s="150">
        <v>0.32179999999999997</v>
      </c>
      <c r="AB208" s="164">
        <v>1</v>
      </c>
      <c r="AC208" s="152"/>
      <c r="AD208" s="152"/>
    </row>
    <row r="209" spans="1:30" x14ac:dyDescent="0.35">
      <c r="A209" t="str">
        <f t="shared" si="3"/>
        <v>361509000001020</v>
      </c>
      <c r="B209" s="178"/>
      <c r="D209" s="14"/>
      <c r="E209" s="159">
        <v>3045</v>
      </c>
      <c r="F209" s="160" t="s">
        <v>1851</v>
      </c>
      <c r="G209" s="161">
        <v>361509000001</v>
      </c>
      <c r="H209" s="159">
        <v>20</v>
      </c>
      <c r="I209" s="162" t="s">
        <v>1711</v>
      </c>
      <c r="J209" s="152"/>
      <c r="K209" s="163" t="s">
        <v>1802</v>
      </c>
      <c r="L209" s="163" t="s">
        <v>1696</v>
      </c>
      <c r="M209" s="163" t="s">
        <v>1713</v>
      </c>
      <c r="N209" s="163" t="s">
        <v>1673</v>
      </c>
      <c r="O209" s="152"/>
      <c r="P209" s="150" t="s">
        <v>1803</v>
      </c>
      <c r="Q209" s="144">
        <v>3967.73</v>
      </c>
      <c r="R209" s="145">
        <v>0.67600000000000005</v>
      </c>
      <c r="S209" s="146">
        <v>1.0707</v>
      </c>
      <c r="T209" s="147">
        <v>5.8799999999999998E-3</v>
      </c>
      <c r="U209" s="148">
        <v>4181.8100000000004</v>
      </c>
      <c r="V209" s="149">
        <v>0.27800000000000002</v>
      </c>
      <c r="W209" s="150">
        <v>1.7000000000000001E-2</v>
      </c>
      <c r="X209" s="150" t="s">
        <v>1712</v>
      </c>
      <c r="Y209" s="150" t="s">
        <v>1715</v>
      </c>
      <c r="Z209" s="150" t="s">
        <v>1716</v>
      </c>
      <c r="AA209" s="150">
        <v>0</v>
      </c>
      <c r="AB209" s="164">
        <v>1</v>
      </c>
      <c r="AC209" s="152"/>
      <c r="AD209" s="152"/>
    </row>
    <row r="210" spans="1:30" x14ac:dyDescent="0.35">
      <c r="A210" t="str">
        <f t="shared" si="3"/>
        <v>361509000001021</v>
      </c>
      <c r="B210" s="178"/>
      <c r="D210" s="14"/>
      <c r="E210" s="159">
        <v>3045</v>
      </c>
      <c r="F210" s="160" t="s">
        <v>1851</v>
      </c>
      <c r="G210" s="161">
        <v>361509000001</v>
      </c>
      <c r="H210" s="159">
        <v>21</v>
      </c>
      <c r="I210" s="162" t="s">
        <v>1732</v>
      </c>
      <c r="J210" s="152"/>
      <c r="K210" s="163" t="s">
        <v>1802</v>
      </c>
      <c r="L210" s="163" t="s">
        <v>1696</v>
      </c>
      <c r="M210" s="163" t="s">
        <v>1713</v>
      </c>
      <c r="N210" s="163" t="s">
        <v>1673</v>
      </c>
      <c r="O210" s="152"/>
      <c r="P210" s="150" t="s">
        <v>1803</v>
      </c>
      <c r="Q210" s="144" t="s">
        <v>1716</v>
      </c>
      <c r="R210" s="145" t="s">
        <v>1716</v>
      </c>
      <c r="S210" s="146" t="s">
        <v>1716</v>
      </c>
      <c r="T210" s="147" t="s">
        <v>1716</v>
      </c>
      <c r="U210" s="148">
        <v>800.96500000000003</v>
      </c>
      <c r="V210" s="149" t="s">
        <v>1716</v>
      </c>
      <c r="W210" s="150" t="s">
        <v>1716</v>
      </c>
      <c r="X210" s="150" t="s">
        <v>1712</v>
      </c>
      <c r="Y210" s="150" t="s">
        <v>1715</v>
      </c>
      <c r="Z210" s="150" t="s">
        <v>1716</v>
      </c>
      <c r="AA210" s="150">
        <v>0</v>
      </c>
      <c r="AB210" s="164">
        <v>1</v>
      </c>
      <c r="AC210" s="152"/>
      <c r="AD210" s="152"/>
    </row>
    <row r="211" spans="1:30" x14ac:dyDescent="0.35">
      <c r="A211" t="str">
        <f t="shared" si="3"/>
        <v>361509000012021</v>
      </c>
      <c r="B211" s="178"/>
      <c r="D211" s="14"/>
      <c r="E211" s="159">
        <v>3045</v>
      </c>
      <c r="F211" s="160" t="s">
        <v>1851</v>
      </c>
      <c r="G211" s="161">
        <v>361509000012</v>
      </c>
      <c r="H211" s="159">
        <v>21</v>
      </c>
      <c r="I211" s="162" t="s">
        <v>1732</v>
      </c>
      <c r="J211" s="152"/>
      <c r="K211" s="163" t="s">
        <v>1802</v>
      </c>
      <c r="L211" s="163" t="s">
        <v>1696</v>
      </c>
      <c r="M211" s="163" t="s">
        <v>1713</v>
      </c>
      <c r="N211" s="163" t="s">
        <v>1673</v>
      </c>
      <c r="O211" s="152"/>
      <c r="P211" s="150" t="s">
        <v>1803</v>
      </c>
      <c r="Q211" s="144" t="s">
        <v>1716</v>
      </c>
      <c r="R211" s="145" t="s">
        <v>1716</v>
      </c>
      <c r="S211" s="146" t="s">
        <v>1716</v>
      </c>
      <c r="T211" s="147" t="s">
        <v>1716</v>
      </c>
      <c r="U211" s="148">
        <v>800.96500000000003</v>
      </c>
      <c r="V211" s="149" t="s">
        <v>1716</v>
      </c>
      <c r="W211" s="150" t="s">
        <v>1716</v>
      </c>
      <c r="X211" s="150" t="s">
        <v>1712</v>
      </c>
      <c r="Y211" s="150" t="s">
        <v>1715</v>
      </c>
      <c r="Z211" s="150" t="s">
        <v>1716</v>
      </c>
      <c r="AA211" s="150">
        <v>0</v>
      </c>
      <c r="AB211" s="164">
        <v>1</v>
      </c>
      <c r="AC211" s="152"/>
      <c r="AD211" s="152"/>
    </row>
    <row r="212" spans="1:30" x14ac:dyDescent="0.35">
      <c r="A212" t="str">
        <f t="shared" si="3"/>
        <v>361509000001024</v>
      </c>
      <c r="B212" s="178"/>
      <c r="D212" s="14"/>
      <c r="E212" s="159">
        <v>3045</v>
      </c>
      <c r="F212" s="160" t="s">
        <v>1851</v>
      </c>
      <c r="G212" s="161">
        <v>361509000001</v>
      </c>
      <c r="H212" s="159">
        <v>24</v>
      </c>
      <c r="I212" s="162" t="s">
        <v>1719</v>
      </c>
      <c r="J212" s="152"/>
      <c r="K212" s="163" t="s">
        <v>1802</v>
      </c>
      <c r="L212" s="163" t="s">
        <v>1696</v>
      </c>
      <c r="M212" s="163" t="s">
        <v>1713</v>
      </c>
      <c r="N212" s="163" t="s">
        <v>1673</v>
      </c>
      <c r="O212" s="152"/>
      <c r="P212" s="150" t="s">
        <v>1803</v>
      </c>
      <c r="Q212" s="144">
        <v>597.41</v>
      </c>
      <c r="R212" s="145">
        <v>0.6</v>
      </c>
      <c r="S212" s="146">
        <v>1.0707</v>
      </c>
      <c r="T212" s="147" t="s">
        <v>1716</v>
      </c>
      <c r="U212" s="148">
        <v>901.81</v>
      </c>
      <c r="V212" s="149">
        <v>0.27800000000000002</v>
      </c>
      <c r="W212" s="150">
        <v>1.7000000000000001E-2</v>
      </c>
      <c r="X212" s="150" t="s">
        <v>1712</v>
      </c>
      <c r="Y212" s="150" t="s">
        <v>1715</v>
      </c>
      <c r="Z212" s="150" t="s">
        <v>1752</v>
      </c>
      <c r="AA212" s="150">
        <v>0.4481</v>
      </c>
      <c r="AB212" s="164">
        <v>1</v>
      </c>
      <c r="AC212" s="152"/>
      <c r="AD212" s="152"/>
    </row>
    <row r="213" spans="1:30" x14ac:dyDescent="0.35">
      <c r="A213" t="str">
        <f t="shared" si="3"/>
        <v>361509000001027</v>
      </c>
      <c r="B213" s="178"/>
      <c r="D213" s="14"/>
      <c r="E213" s="159">
        <v>3045</v>
      </c>
      <c r="F213" s="160" t="s">
        <v>1851</v>
      </c>
      <c r="G213" s="161">
        <v>361509000001</v>
      </c>
      <c r="H213" s="159">
        <v>27</v>
      </c>
      <c r="I213" s="162" t="s">
        <v>1733</v>
      </c>
      <c r="J213" s="152"/>
      <c r="K213" s="163" t="s">
        <v>1802</v>
      </c>
      <c r="L213" s="163" t="s">
        <v>1696</v>
      </c>
      <c r="M213" s="163" t="s">
        <v>1713</v>
      </c>
      <c r="N213" s="163" t="s">
        <v>1673</v>
      </c>
      <c r="O213" s="152"/>
      <c r="P213" s="150" t="s">
        <v>1803</v>
      </c>
      <c r="Q213" s="144">
        <v>359.63</v>
      </c>
      <c r="R213" s="145">
        <v>0.6</v>
      </c>
      <c r="S213" s="146">
        <v>1.0707</v>
      </c>
      <c r="T213" s="147" t="s">
        <v>1716</v>
      </c>
      <c r="U213" s="148">
        <v>495.52</v>
      </c>
      <c r="V213" s="149">
        <v>0.27800000000000002</v>
      </c>
      <c r="W213" s="150">
        <v>1.7000000000000001E-2</v>
      </c>
      <c r="X213" s="150" t="s">
        <v>1712</v>
      </c>
      <c r="Y213" s="150" t="s">
        <v>1715</v>
      </c>
      <c r="Z213" s="150" t="s">
        <v>1752</v>
      </c>
      <c r="AA213" s="150">
        <v>0.32179999999999997</v>
      </c>
      <c r="AB213" s="164">
        <v>1</v>
      </c>
      <c r="AC213" s="152"/>
      <c r="AD213" s="152"/>
    </row>
    <row r="214" spans="1:30" x14ac:dyDescent="0.35">
      <c r="A214" t="str">
        <f t="shared" si="3"/>
        <v>361509000012027</v>
      </c>
      <c r="B214" s="178"/>
      <c r="D214" s="14"/>
      <c r="E214" s="159">
        <v>3045</v>
      </c>
      <c r="F214" s="160" t="s">
        <v>1851</v>
      </c>
      <c r="G214" s="161">
        <v>361509000012</v>
      </c>
      <c r="H214" s="159">
        <v>27</v>
      </c>
      <c r="I214" s="162" t="s">
        <v>1733</v>
      </c>
      <c r="J214" s="152"/>
      <c r="K214" s="163" t="s">
        <v>1802</v>
      </c>
      <c r="L214" s="163" t="s">
        <v>1696</v>
      </c>
      <c r="M214" s="163" t="s">
        <v>1713</v>
      </c>
      <c r="N214" s="163" t="s">
        <v>1673</v>
      </c>
      <c r="O214" s="152"/>
      <c r="P214" s="150" t="s">
        <v>1803</v>
      </c>
      <c r="Q214" s="144">
        <v>359.63</v>
      </c>
      <c r="R214" s="145">
        <v>0.6</v>
      </c>
      <c r="S214" s="146">
        <v>1.0707</v>
      </c>
      <c r="T214" s="147" t="s">
        <v>1716</v>
      </c>
      <c r="U214" s="148">
        <v>495.52</v>
      </c>
      <c r="V214" s="149">
        <v>0.27800000000000002</v>
      </c>
      <c r="W214" s="150">
        <v>1.7000000000000001E-2</v>
      </c>
      <c r="X214" s="150" t="s">
        <v>1712</v>
      </c>
      <c r="Y214" s="150" t="s">
        <v>1715</v>
      </c>
      <c r="Z214" s="150" t="s">
        <v>1752</v>
      </c>
      <c r="AA214" s="150">
        <v>0.32179999999999997</v>
      </c>
      <c r="AB214" s="164">
        <v>1</v>
      </c>
      <c r="AC214" s="152"/>
      <c r="AD214" s="152"/>
    </row>
    <row r="215" spans="1:30" x14ac:dyDescent="0.35">
      <c r="A215" t="str">
        <f t="shared" si="3"/>
        <v>361509000001028</v>
      </c>
      <c r="B215" s="178"/>
      <c r="D215" s="14"/>
      <c r="E215" s="159">
        <v>3045</v>
      </c>
      <c r="F215" s="160" t="s">
        <v>1851</v>
      </c>
      <c r="G215" s="161">
        <v>361509000001</v>
      </c>
      <c r="H215" s="159">
        <v>28</v>
      </c>
      <c r="I215" s="162" t="s">
        <v>1733</v>
      </c>
      <c r="J215" s="152"/>
      <c r="K215" s="163" t="s">
        <v>1802</v>
      </c>
      <c r="L215" s="163" t="s">
        <v>1696</v>
      </c>
      <c r="M215" s="163" t="s">
        <v>1713</v>
      </c>
      <c r="N215" s="163" t="s">
        <v>1673</v>
      </c>
      <c r="O215" s="152"/>
      <c r="P215" s="150" t="s">
        <v>1803</v>
      </c>
      <c r="Q215" s="144">
        <v>359.63</v>
      </c>
      <c r="R215" s="145">
        <v>0.6</v>
      </c>
      <c r="S215" s="146">
        <v>1.0707</v>
      </c>
      <c r="T215" s="147" t="s">
        <v>1716</v>
      </c>
      <c r="U215" s="148">
        <v>495.52</v>
      </c>
      <c r="V215" s="149">
        <v>0.27800000000000002</v>
      </c>
      <c r="W215" s="150">
        <v>1.7000000000000001E-2</v>
      </c>
      <c r="X215" s="150" t="s">
        <v>1712</v>
      </c>
      <c r="Y215" s="150" t="s">
        <v>1715</v>
      </c>
      <c r="Z215" s="150" t="s">
        <v>1752</v>
      </c>
      <c r="AA215" s="150">
        <v>0.32179999999999997</v>
      </c>
      <c r="AB215" s="164">
        <v>1</v>
      </c>
      <c r="AC215" s="152"/>
      <c r="AD215" s="152"/>
    </row>
    <row r="216" spans="1:30" x14ac:dyDescent="0.35">
      <c r="A216" t="str">
        <f t="shared" si="3"/>
        <v>361509000012028</v>
      </c>
      <c r="B216" s="178"/>
      <c r="D216" s="14"/>
      <c r="E216" s="159">
        <v>3045</v>
      </c>
      <c r="F216" s="160" t="s">
        <v>1851</v>
      </c>
      <c r="G216" s="161">
        <v>361509000012</v>
      </c>
      <c r="H216" s="159">
        <v>28</v>
      </c>
      <c r="I216" s="162" t="s">
        <v>1733</v>
      </c>
      <c r="J216" s="152"/>
      <c r="K216" s="163" t="s">
        <v>1802</v>
      </c>
      <c r="L216" s="163" t="s">
        <v>1696</v>
      </c>
      <c r="M216" s="163" t="s">
        <v>1713</v>
      </c>
      <c r="N216" s="163" t="s">
        <v>1673</v>
      </c>
      <c r="O216" s="152"/>
      <c r="P216" s="150" t="s">
        <v>1803</v>
      </c>
      <c r="Q216" s="144">
        <v>359.63</v>
      </c>
      <c r="R216" s="145">
        <v>0.6</v>
      </c>
      <c r="S216" s="146">
        <v>1.0707</v>
      </c>
      <c r="T216" s="147" t="s">
        <v>1716</v>
      </c>
      <c r="U216" s="148">
        <v>495.52</v>
      </c>
      <c r="V216" s="149">
        <v>0.27800000000000002</v>
      </c>
      <c r="W216" s="150">
        <v>1.7000000000000001E-2</v>
      </c>
      <c r="X216" s="150" t="s">
        <v>1712</v>
      </c>
      <c r="Y216" s="150" t="s">
        <v>1715</v>
      </c>
      <c r="Z216" s="150" t="s">
        <v>1752</v>
      </c>
      <c r="AA216" s="150">
        <v>0.32179999999999997</v>
      </c>
      <c r="AB216" s="164">
        <v>1</v>
      </c>
      <c r="AC216" s="152"/>
      <c r="AD216" s="152"/>
    </row>
    <row r="217" spans="1:30" x14ac:dyDescent="0.35">
      <c r="A217" t="str">
        <f t="shared" si="3"/>
        <v>361564290001020</v>
      </c>
      <c r="B217" s="178"/>
      <c r="D217" s="14"/>
      <c r="E217" s="159">
        <v>3046</v>
      </c>
      <c r="F217" s="160" t="s">
        <v>1852</v>
      </c>
      <c r="G217" s="161">
        <v>361564290001</v>
      </c>
      <c r="H217" s="159">
        <v>20</v>
      </c>
      <c r="I217" s="162" t="s">
        <v>1711</v>
      </c>
      <c r="J217" s="152"/>
      <c r="K217" s="163" t="s">
        <v>1853</v>
      </c>
      <c r="L217" s="163" t="s">
        <v>1696</v>
      </c>
      <c r="M217" s="163" t="s">
        <v>1713</v>
      </c>
      <c r="N217" s="163" t="s">
        <v>1673</v>
      </c>
      <c r="O217" s="152"/>
      <c r="P217" s="150" t="s">
        <v>1854</v>
      </c>
      <c r="Q217" s="144">
        <v>3967.73</v>
      </c>
      <c r="R217" s="145">
        <v>0.67600000000000005</v>
      </c>
      <c r="S217" s="146">
        <v>1.0707</v>
      </c>
      <c r="T217" s="147">
        <v>0</v>
      </c>
      <c r="U217" s="148">
        <v>4157.3599999999997</v>
      </c>
      <c r="V217" s="149">
        <v>0.245</v>
      </c>
      <c r="W217" s="150">
        <v>1.0999999999999999E-2</v>
      </c>
      <c r="X217" s="150" t="s">
        <v>1723</v>
      </c>
      <c r="Y217" s="150" t="s">
        <v>1731</v>
      </c>
      <c r="Z217" s="150" t="s">
        <v>1716</v>
      </c>
      <c r="AA217" s="150">
        <v>0</v>
      </c>
      <c r="AB217" s="164">
        <v>1</v>
      </c>
      <c r="AC217" s="152"/>
      <c r="AD217" s="152"/>
    </row>
    <row r="218" spans="1:30" x14ac:dyDescent="0.35">
      <c r="A218" t="str">
        <f t="shared" si="3"/>
        <v>361564290001021</v>
      </c>
      <c r="B218" s="178"/>
      <c r="D218" s="14"/>
      <c r="E218" s="159">
        <v>3046</v>
      </c>
      <c r="F218" s="160" t="s">
        <v>1852</v>
      </c>
      <c r="G218" s="161">
        <v>361564290001</v>
      </c>
      <c r="H218" s="159">
        <v>21</v>
      </c>
      <c r="I218" s="162" t="s">
        <v>1732</v>
      </c>
      <c r="J218" s="152"/>
      <c r="K218" s="163" t="s">
        <v>1853</v>
      </c>
      <c r="L218" s="163" t="s">
        <v>1696</v>
      </c>
      <c r="M218" s="163" t="s">
        <v>1713</v>
      </c>
      <c r="N218" s="163" t="s">
        <v>1673</v>
      </c>
      <c r="O218" s="152"/>
      <c r="P218" s="150" t="s">
        <v>1854</v>
      </c>
      <c r="Q218" s="144" t="s">
        <v>1716</v>
      </c>
      <c r="R218" s="145" t="s">
        <v>1716</v>
      </c>
      <c r="S218" s="146" t="s">
        <v>1716</v>
      </c>
      <c r="T218" s="147" t="s">
        <v>1716</v>
      </c>
      <c r="U218" s="148">
        <v>719.21300000000008</v>
      </c>
      <c r="V218" s="149" t="s">
        <v>1716</v>
      </c>
      <c r="W218" s="150" t="s">
        <v>1716</v>
      </c>
      <c r="X218" s="150" t="s">
        <v>1723</v>
      </c>
      <c r="Y218" s="150" t="s">
        <v>1731</v>
      </c>
      <c r="Z218" s="150" t="s">
        <v>1716</v>
      </c>
      <c r="AA218" s="150">
        <v>0</v>
      </c>
      <c r="AB218" s="164">
        <v>1</v>
      </c>
      <c r="AC218" s="152"/>
      <c r="AD218" s="152"/>
    </row>
    <row r="219" spans="1:30" x14ac:dyDescent="0.35">
      <c r="A219" t="str">
        <f t="shared" si="3"/>
        <v>361564290001022</v>
      </c>
      <c r="B219" s="178"/>
      <c r="D219" s="14"/>
      <c r="E219" s="159">
        <v>3046</v>
      </c>
      <c r="F219" s="160" t="s">
        <v>1852</v>
      </c>
      <c r="G219" s="161">
        <v>361564290001</v>
      </c>
      <c r="H219" s="159">
        <v>22</v>
      </c>
      <c r="I219" s="162" t="s">
        <v>1718</v>
      </c>
      <c r="J219" s="152"/>
      <c r="K219" s="163" t="s">
        <v>1853</v>
      </c>
      <c r="L219" s="163" t="s">
        <v>1696</v>
      </c>
      <c r="M219" s="163" t="s">
        <v>1713</v>
      </c>
      <c r="N219" s="163" t="s">
        <v>1673</v>
      </c>
      <c r="O219" s="152"/>
      <c r="P219" s="150" t="s">
        <v>1854</v>
      </c>
      <c r="Q219" s="144" t="s">
        <v>1716</v>
      </c>
      <c r="R219" s="145" t="s">
        <v>1716</v>
      </c>
      <c r="S219" s="146" t="s">
        <v>1716</v>
      </c>
      <c r="T219" s="147" t="s">
        <v>1716</v>
      </c>
      <c r="U219" s="148">
        <v>676.21400000000006</v>
      </c>
      <c r="V219" s="149" t="s">
        <v>1716</v>
      </c>
      <c r="W219" s="150" t="s">
        <v>1716</v>
      </c>
      <c r="X219" s="150" t="s">
        <v>1723</v>
      </c>
      <c r="Y219" s="150" t="s">
        <v>1731</v>
      </c>
      <c r="Z219" s="150" t="s">
        <v>1716</v>
      </c>
      <c r="AA219" s="150">
        <v>0</v>
      </c>
      <c r="AB219" s="164">
        <v>1</v>
      </c>
      <c r="AC219" s="152"/>
      <c r="AD219" s="152"/>
    </row>
    <row r="220" spans="1:30" x14ac:dyDescent="0.35">
      <c r="A220" t="str">
        <f t="shared" si="3"/>
        <v>361564290001024</v>
      </c>
      <c r="B220" s="178"/>
      <c r="D220" s="14"/>
      <c r="E220" s="159">
        <v>3046</v>
      </c>
      <c r="F220" s="160" t="s">
        <v>1852</v>
      </c>
      <c r="G220" s="161">
        <v>361564290001</v>
      </c>
      <c r="H220" s="159">
        <v>24</v>
      </c>
      <c r="I220" s="162" t="s">
        <v>1719</v>
      </c>
      <c r="J220" s="152"/>
      <c r="K220" s="163" t="s">
        <v>1853</v>
      </c>
      <c r="L220" s="163" t="s">
        <v>1696</v>
      </c>
      <c r="M220" s="163" t="s">
        <v>1713</v>
      </c>
      <c r="N220" s="163" t="s">
        <v>1673</v>
      </c>
      <c r="O220" s="152"/>
      <c r="P220" s="150" t="s">
        <v>1854</v>
      </c>
      <c r="Q220" s="144">
        <v>597.41</v>
      </c>
      <c r="R220" s="145">
        <v>0.6</v>
      </c>
      <c r="S220" s="146">
        <v>1.0707</v>
      </c>
      <c r="T220" s="147" t="s">
        <v>1716</v>
      </c>
      <c r="U220" s="148">
        <v>901.81</v>
      </c>
      <c r="V220" s="149">
        <v>0.245</v>
      </c>
      <c r="W220" s="150">
        <v>1.0999999999999999E-2</v>
      </c>
      <c r="X220" s="150" t="s">
        <v>1723</v>
      </c>
      <c r="Y220" s="150" t="s">
        <v>1731</v>
      </c>
      <c r="Z220" s="150" t="s">
        <v>1752</v>
      </c>
      <c r="AA220" s="150">
        <v>0.4481</v>
      </c>
      <c r="AB220" s="164">
        <v>1</v>
      </c>
      <c r="AC220" s="152"/>
      <c r="AD220" s="152"/>
    </row>
    <row r="221" spans="1:30" x14ac:dyDescent="0.35">
      <c r="A221" t="str">
        <f t="shared" si="3"/>
        <v>361564290001027</v>
      </c>
      <c r="B221" s="178"/>
      <c r="D221" s="14"/>
      <c r="E221" s="159">
        <v>3046</v>
      </c>
      <c r="F221" s="160" t="s">
        <v>1852</v>
      </c>
      <c r="G221" s="161">
        <v>361564290001</v>
      </c>
      <c r="H221" s="159">
        <v>27</v>
      </c>
      <c r="I221" s="162" t="s">
        <v>1733</v>
      </c>
      <c r="J221" s="152"/>
      <c r="K221" s="163" t="s">
        <v>1853</v>
      </c>
      <c r="L221" s="163" t="s">
        <v>1696</v>
      </c>
      <c r="M221" s="163" t="s">
        <v>1713</v>
      </c>
      <c r="N221" s="163" t="s">
        <v>1673</v>
      </c>
      <c r="O221" s="152"/>
      <c r="P221" s="150" t="s">
        <v>1854</v>
      </c>
      <c r="Q221" s="144">
        <v>359.63</v>
      </c>
      <c r="R221" s="145">
        <v>0.6</v>
      </c>
      <c r="S221" s="146">
        <v>1.0707</v>
      </c>
      <c r="T221" s="147" t="s">
        <v>1716</v>
      </c>
      <c r="U221" s="148">
        <v>495.52</v>
      </c>
      <c r="V221" s="149">
        <v>0.245</v>
      </c>
      <c r="W221" s="150">
        <v>1.0999999999999999E-2</v>
      </c>
      <c r="X221" s="150" t="s">
        <v>1723</v>
      </c>
      <c r="Y221" s="150" t="s">
        <v>1731</v>
      </c>
      <c r="Z221" s="150" t="s">
        <v>1752</v>
      </c>
      <c r="AA221" s="150">
        <v>0.32179999999999997</v>
      </c>
      <c r="AB221" s="164">
        <v>1</v>
      </c>
      <c r="AC221" s="152"/>
      <c r="AD221" s="152"/>
    </row>
    <row r="222" spans="1:30" x14ac:dyDescent="0.35">
      <c r="A222" t="str">
        <f t="shared" si="3"/>
        <v>361564290001028</v>
      </c>
      <c r="B222" s="178"/>
      <c r="D222" s="14"/>
      <c r="E222" s="159">
        <v>3046</v>
      </c>
      <c r="F222" s="160" t="s">
        <v>1852</v>
      </c>
      <c r="G222" s="161">
        <v>361564290001</v>
      </c>
      <c r="H222" s="159">
        <v>28</v>
      </c>
      <c r="I222" s="162" t="s">
        <v>1733</v>
      </c>
      <c r="J222" s="152"/>
      <c r="K222" s="163" t="s">
        <v>1853</v>
      </c>
      <c r="L222" s="163" t="s">
        <v>1696</v>
      </c>
      <c r="M222" s="163" t="s">
        <v>1713</v>
      </c>
      <c r="N222" s="163" t="s">
        <v>1673</v>
      </c>
      <c r="O222" s="152"/>
      <c r="P222" s="150" t="s">
        <v>1854</v>
      </c>
      <c r="Q222" s="144">
        <v>359.63</v>
      </c>
      <c r="R222" s="145">
        <v>0.6</v>
      </c>
      <c r="S222" s="146">
        <v>1.0707</v>
      </c>
      <c r="T222" s="147" t="s">
        <v>1716</v>
      </c>
      <c r="U222" s="148">
        <v>495.52</v>
      </c>
      <c r="V222" s="149">
        <v>0.245</v>
      </c>
      <c r="W222" s="150">
        <v>1.0999999999999999E-2</v>
      </c>
      <c r="X222" s="150" t="s">
        <v>1723</v>
      </c>
      <c r="Y222" s="150" t="s">
        <v>1731</v>
      </c>
      <c r="Z222" s="150" t="s">
        <v>1752</v>
      </c>
      <c r="AA222" s="150">
        <v>0.32179999999999997</v>
      </c>
      <c r="AB222" s="164">
        <v>1</v>
      </c>
      <c r="AC222" s="152"/>
      <c r="AD222" s="152"/>
    </row>
    <row r="223" spans="1:30" x14ac:dyDescent="0.35">
      <c r="A223" t="str">
        <f t="shared" si="3"/>
        <v>362174823005020</v>
      </c>
      <c r="B223" s="178"/>
      <c r="D223" s="14"/>
      <c r="E223" s="159">
        <v>3047</v>
      </c>
      <c r="F223" s="160" t="s">
        <v>1855</v>
      </c>
      <c r="G223" s="161">
        <v>362174823005</v>
      </c>
      <c r="H223" s="159">
        <v>20</v>
      </c>
      <c r="I223" s="162" t="s">
        <v>1711</v>
      </c>
      <c r="J223" s="152"/>
      <c r="K223" s="163" t="s">
        <v>1856</v>
      </c>
      <c r="L223" s="163" t="s">
        <v>1696</v>
      </c>
      <c r="M223" s="163" t="s">
        <v>1713</v>
      </c>
      <c r="N223" s="163" t="s">
        <v>1673</v>
      </c>
      <c r="O223" s="152"/>
      <c r="P223" s="150" t="s">
        <v>1857</v>
      </c>
      <c r="Q223" s="144">
        <v>3967.73</v>
      </c>
      <c r="R223" s="145">
        <v>0.67600000000000005</v>
      </c>
      <c r="S223" s="146">
        <v>1.0707</v>
      </c>
      <c r="T223" s="147">
        <v>5.8799999999999998E-3</v>
      </c>
      <c r="U223" s="148">
        <v>4181.8100000000004</v>
      </c>
      <c r="V223" s="149">
        <v>0.28399999999999997</v>
      </c>
      <c r="W223" s="150">
        <v>0.01</v>
      </c>
      <c r="X223" s="150" t="s">
        <v>1723</v>
      </c>
      <c r="Y223" s="150" t="s">
        <v>1715</v>
      </c>
      <c r="Z223" s="150" t="s">
        <v>1716</v>
      </c>
      <c r="AA223" s="150">
        <v>0</v>
      </c>
      <c r="AB223" s="164">
        <v>1</v>
      </c>
      <c r="AC223" s="152"/>
      <c r="AD223" s="152"/>
    </row>
    <row r="224" spans="1:30" x14ac:dyDescent="0.35">
      <c r="A224" t="str">
        <f t="shared" si="3"/>
        <v>362174823005024</v>
      </c>
      <c r="B224" s="178"/>
      <c r="D224" s="14"/>
      <c r="E224" s="159">
        <v>3047</v>
      </c>
      <c r="F224" s="160" t="s">
        <v>1855</v>
      </c>
      <c r="G224" s="161">
        <v>362174823005</v>
      </c>
      <c r="H224" s="159">
        <v>24</v>
      </c>
      <c r="I224" s="162" t="s">
        <v>1719</v>
      </c>
      <c r="J224" s="152"/>
      <c r="K224" s="163" t="s">
        <v>1856</v>
      </c>
      <c r="L224" s="163" t="s">
        <v>1696</v>
      </c>
      <c r="M224" s="163" t="s">
        <v>1713</v>
      </c>
      <c r="N224" s="163" t="s">
        <v>1673</v>
      </c>
      <c r="O224" s="152"/>
      <c r="P224" s="150" t="s">
        <v>1857</v>
      </c>
      <c r="Q224" s="144">
        <v>597.41</v>
      </c>
      <c r="R224" s="145">
        <v>0.6</v>
      </c>
      <c r="S224" s="146">
        <v>1.0707</v>
      </c>
      <c r="T224" s="147" t="s">
        <v>1716</v>
      </c>
      <c r="U224" s="148">
        <v>901.81</v>
      </c>
      <c r="V224" s="149">
        <v>0.28399999999999997</v>
      </c>
      <c r="W224" s="150">
        <v>0.01</v>
      </c>
      <c r="X224" s="150" t="s">
        <v>1723</v>
      </c>
      <c r="Y224" s="150" t="s">
        <v>1715</v>
      </c>
      <c r="Z224" s="150" t="s">
        <v>1752</v>
      </c>
      <c r="AA224" s="150">
        <v>0.4481</v>
      </c>
      <c r="AB224" s="164">
        <v>1</v>
      </c>
      <c r="AC224" s="152"/>
      <c r="AD224" s="152"/>
    </row>
    <row r="225" spans="1:30" x14ac:dyDescent="0.35">
      <c r="A225" t="str">
        <f t="shared" si="3"/>
        <v>362174823017020</v>
      </c>
      <c r="B225" s="178"/>
      <c r="D225" s="14"/>
      <c r="E225" s="159">
        <v>3048</v>
      </c>
      <c r="F225" s="160" t="s">
        <v>1858</v>
      </c>
      <c r="G225" s="161">
        <v>362174823017</v>
      </c>
      <c r="H225" s="159">
        <v>20</v>
      </c>
      <c r="I225" s="162" t="s">
        <v>1711</v>
      </c>
      <c r="J225" s="152"/>
      <c r="K225" s="163" t="s">
        <v>1856</v>
      </c>
      <c r="L225" s="163" t="s">
        <v>1696</v>
      </c>
      <c r="M225" s="163" t="s">
        <v>1713</v>
      </c>
      <c r="N225" s="163" t="s">
        <v>1673</v>
      </c>
      <c r="O225" s="152"/>
      <c r="P225" s="150" t="s">
        <v>1857</v>
      </c>
      <c r="Q225" s="144">
        <v>3967.73</v>
      </c>
      <c r="R225" s="145">
        <v>0.67600000000000005</v>
      </c>
      <c r="S225" s="146">
        <v>1.0707</v>
      </c>
      <c r="T225" s="147">
        <v>5.8799999999999998E-3</v>
      </c>
      <c r="U225" s="148">
        <v>4181.8100000000004</v>
      </c>
      <c r="V225" s="149">
        <v>0.28399999999999997</v>
      </c>
      <c r="W225" s="150">
        <v>0.01</v>
      </c>
      <c r="X225" s="150" t="s">
        <v>1723</v>
      </c>
      <c r="Y225" s="150" t="s">
        <v>1715</v>
      </c>
      <c r="Z225" s="150" t="s">
        <v>1716</v>
      </c>
      <c r="AA225" s="150">
        <v>0</v>
      </c>
      <c r="AB225" s="164">
        <v>1</v>
      </c>
      <c r="AC225" s="152"/>
      <c r="AD225" s="152"/>
    </row>
    <row r="226" spans="1:30" x14ac:dyDescent="0.35">
      <c r="A226" t="str">
        <f t="shared" si="3"/>
        <v>362174823017021</v>
      </c>
      <c r="B226" s="178"/>
      <c r="D226" s="14"/>
      <c r="E226" s="159">
        <v>3048</v>
      </c>
      <c r="F226" s="160" t="s">
        <v>1858</v>
      </c>
      <c r="G226" s="161">
        <v>362174823017</v>
      </c>
      <c r="H226" s="159">
        <v>21</v>
      </c>
      <c r="I226" s="162" t="s">
        <v>1732</v>
      </c>
      <c r="J226" s="152"/>
      <c r="K226" s="163" t="s">
        <v>1856</v>
      </c>
      <c r="L226" s="163" t="s">
        <v>1696</v>
      </c>
      <c r="M226" s="163" t="s">
        <v>1713</v>
      </c>
      <c r="N226" s="163" t="s">
        <v>1673</v>
      </c>
      <c r="O226" s="152"/>
      <c r="P226" s="150" t="s">
        <v>1857</v>
      </c>
      <c r="Q226" s="144" t="s">
        <v>1716</v>
      </c>
      <c r="R226" s="145" t="s">
        <v>1716</v>
      </c>
      <c r="S226" s="146" t="s">
        <v>1716</v>
      </c>
      <c r="T226" s="147" t="s">
        <v>1716</v>
      </c>
      <c r="U226" s="148">
        <v>623.70000000000005</v>
      </c>
      <c r="V226" s="149" t="s">
        <v>1716</v>
      </c>
      <c r="W226" s="150" t="s">
        <v>1716</v>
      </c>
      <c r="X226" s="150" t="s">
        <v>1723</v>
      </c>
      <c r="Y226" s="150" t="s">
        <v>1715</v>
      </c>
      <c r="Z226" s="150" t="s">
        <v>1716</v>
      </c>
      <c r="AA226" s="150">
        <v>0</v>
      </c>
      <c r="AB226" s="164">
        <v>1</v>
      </c>
      <c r="AC226" s="152"/>
      <c r="AD226" s="152"/>
    </row>
    <row r="227" spans="1:30" x14ac:dyDescent="0.35">
      <c r="A227" t="str">
        <f t="shared" si="3"/>
        <v>362174823020021</v>
      </c>
      <c r="B227" s="178"/>
      <c r="D227" s="14"/>
      <c r="E227" s="159">
        <v>3048</v>
      </c>
      <c r="F227" s="160" t="s">
        <v>1858</v>
      </c>
      <c r="G227" s="161">
        <v>362174823020</v>
      </c>
      <c r="H227" s="159">
        <v>21</v>
      </c>
      <c r="I227" s="162" t="s">
        <v>1732</v>
      </c>
      <c r="J227" s="152"/>
      <c r="K227" s="163" t="s">
        <v>1856</v>
      </c>
      <c r="L227" s="163" t="s">
        <v>1696</v>
      </c>
      <c r="M227" s="163" t="s">
        <v>1713</v>
      </c>
      <c r="N227" s="163" t="s">
        <v>1673</v>
      </c>
      <c r="O227" s="152"/>
      <c r="P227" s="150" t="s">
        <v>1857</v>
      </c>
      <c r="Q227" s="144" t="s">
        <v>1716</v>
      </c>
      <c r="R227" s="145" t="s">
        <v>1716</v>
      </c>
      <c r="S227" s="146" t="s">
        <v>1716</v>
      </c>
      <c r="T227" s="147" t="s">
        <v>1716</v>
      </c>
      <c r="U227" s="148">
        <v>623.70000000000005</v>
      </c>
      <c r="V227" s="149" t="s">
        <v>1716</v>
      </c>
      <c r="W227" s="150" t="s">
        <v>1716</v>
      </c>
      <c r="X227" s="150" t="s">
        <v>1723</v>
      </c>
      <c r="Y227" s="150" t="s">
        <v>1715</v>
      </c>
      <c r="Z227" s="150" t="s">
        <v>1716</v>
      </c>
      <c r="AA227" s="150">
        <v>0</v>
      </c>
      <c r="AB227" s="164">
        <v>1</v>
      </c>
      <c r="AC227" s="152"/>
      <c r="AD227" s="152"/>
    </row>
    <row r="228" spans="1:30" x14ac:dyDescent="0.35">
      <c r="A228" t="str">
        <f t="shared" si="3"/>
        <v>362174823017022</v>
      </c>
      <c r="B228" s="178"/>
      <c r="D228" s="14"/>
      <c r="E228" s="159">
        <v>3048</v>
      </c>
      <c r="F228" s="160" t="s">
        <v>1858</v>
      </c>
      <c r="G228" s="161">
        <v>362174823017</v>
      </c>
      <c r="H228" s="159">
        <v>22</v>
      </c>
      <c r="I228" s="162" t="s">
        <v>1718</v>
      </c>
      <c r="J228" s="152"/>
      <c r="K228" s="163" t="s">
        <v>1856</v>
      </c>
      <c r="L228" s="163" t="s">
        <v>1696</v>
      </c>
      <c r="M228" s="163" t="s">
        <v>1713</v>
      </c>
      <c r="N228" s="163" t="s">
        <v>1673</v>
      </c>
      <c r="O228" s="152"/>
      <c r="P228" s="150" t="s">
        <v>1857</v>
      </c>
      <c r="Q228" s="144" t="s">
        <v>1716</v>
      </c>
      <c r="R228" s="145" t="s">
        <v>1716</v>
      </c>
      <c r="S228" s="146" t="s">
        <v>1716</v>
      </c>
      <c r="T228" s="147" t="s">
        <v>1716</v>
      </c>
      <c r="U228" s="148">
        <v>686.16899999999998</v>
      </c>
      <c r="V228" s="149" t="s">
        <v>1716</v>
      </c>
      <c r="W228" s="150" t="s">
        <v>1716</v>
      </c>
      <c r="X228" s="150" t="s">
        <v>1723</v>
      </c>
      <c r="Y228" s="150" t="s">
        <v>1715</v>
      </c>
      <c r="Z228" s="150" t="s">
        <v>1716</v>
      </c>
      <c r="AA228" s="150">
        <v>0</v>
      </c>
      <c r="AB228" s="164">
        <v>1</v>
      </c>
      <c r="AC228" s="152"/>
      <c r="AD228" s="152"/>
    </row>
    <row r="229" spans="1:30" x14ac:dyDescent="0.35">
      <c r="A229" t="str">
        <f t="shared" si="3"/>
        <v>362174823019022</v>
      </c>
      <c r="B229" s="178"/>
      <c r="D229" s="14"/>
      <c r="E229" s="159">
        <v>3048</v>
      </c>
      <c r="F229" s="160" t="s">
        <v>1858</v>
      </c>
      <c r="G229" s="161">
        <v>362174823019</v>
      </c>
      <c r="H229" s="159">
        <v>22</v>
      </c>
      <c r="I229" s="162" t="s">
        <v>1718</v>
      </c>
      <c r="J229" s="152"/>
      <c r="K229" s="163" t="s">
        <v>1856</v>
      </c>
      <c r="L229" s="163" t="s">
        <v>1696</v>
      </c>
      <c r="M229" s="163" t="s">
        <v>1713</v>
      </c>
      <c r="N229" s="163" t="s">
        <v>1673</v>
      </c>
      <c r="O229" s="152"/>
      <c r="P229" s="150" t="s">
        <v>1857</v>
      </c>
      <c r="Q229" s="144" t="s">
        <v>1716</v>
      </c>
      <c r="R229" s="145" t="s">
        <v>1716</v>
      </c>
      <c r="S229" s="146" t="s">
        <v>1716</v>
      </c>
      <c r="T229" s="147" t="s">
        <v>1716</v>
      </c>
      <c r="U229" s="148">
        <v>686.16899999999998</v>
      </c>
      <c r="V229" s="149" t="s">
        <v>1716</v>
      </c>
      <c r="W229" s="150" t="s">
        <v>1716</v>
      </c>
      <c r="X229" s="150" t="s">
        <v>1723</v>
      </c>
      <c r="Y229" s="150" t="s">
        <v>1715</v>
      </c>
      <c r="Z229" s="150" t="s">
        <v>1716</v>
      </c>
      <c r="AA229" s="150">
        <v>0</v>
      </c>
      <c r="AB229" s="164">
        <v>1</v>
      </c>
      <c r="AC229" s="152"/>
      <c r="AD229" s="152"/>
    </row>
    <row r="230" spans="1:30" x14ac:dyDescent="0.35">
      <c r="A230" t="str">
        <f t="shared" si="3"/>
        <v>362174823017024</v>
      </c>
      <c r="B230" s="178"/>
      <c r="D230" s="14"/>
      <c r="E230" s="159">
        <v>3048</v>
      </c>
      <c r="F230" s="160" t="s">
        <v>1858</v>
      </c>
      <c r="G230" s="161">
        <v>362174823017</v>
      </c>
      <c r="H230" s="159">
        <v>24</v>
      </c>
      <c r="I230" s="162" t="s">
        <v>1719</v>
      </c>
      <c r="J230" s="152"/>
      <c r="K230" s="163" t="s">
        <v>1856</v>
      </c>
      <c r="L230" s="163" t="s">
        <v>1696</v>
      </c>
      <c r="M230" s="163" t="s">
        <v>1713</v>
      </c>
      <c r="N230" s="163" t="s">
        <v>1673</v>
      </c>
      <c r="O230" s="152"/>
      <c r="P230" s="150" t="s">
        <v>1857</v>
      </c>
      <c r="Q230" s="144">
        <v>597.41</v>
      </c>
      <c r="R230" s="145">
        <v>0.6</v>
      </c>
      <c r="S230" s="146">
        <v>1.0707</v>
      </c>
      <c r="T230" s="147" t="s">
        <v>1716</v>
      </c>
      <c r="U230" s="148">
        <v>901.81</v>
      </c>
      <c r="V230" s="149">
        <v>0.28399999999999997</v>
      </c>
      <c r="W230" s="150">
        <v>0.01</v>
      </c>
      <c r="X230" s="150" t="s">
        <v>1723</v>
      </c>
      <c r="Y230" s="150" t="s">
        <v>1715</v>
      </c>
      <c r="Z230" s="150" t="s">
        <v>1752</v>
      </c>
      <c r="AA230" s="150">
        <v>0.4481</v>
      </c>
      <c r="AB230" s="164">
        <v>1</v>
      </c>
      <c r="AC230" s="152"/>
      <c r="AD230" s="152"/>
    </row>
    <row r="231" spans="1:30" x14ac:dyDescent="0.35">
      <c r="A231" t="str">
        <f t="shared" si="3"/>
        <v>362174823017027</v>
      </c>
      <c r="B231" s="178"/>
      <c r="D231" s="14"/>
      <c r="E231" s="159">
        <v>3048</v>
      </c>
      <c r="F231" s="160" t="s">
        <v>1858</v>
      </c>
      <c r="G231" s="161">
        <v>362174823017</v>
      </c>
      <c r="H231" s="159">
        <v>27</v>
      </c>
      <c r="I231" s="162" t="s">
        <v>1733</v>
      </c>
      <c r="J231" s="152"/>
      <c r="K231" s="163" t="s">
        <v>1856</v>
      </c>
      <c r="L231" s="163" t="s">
        <v>1696</v>
      </c>
      <c r="M231" s="163" t="s">
        <v>1713</v>
      </c>
      <c r="N231" s="163" t="s">
        <v>1673</v>
      </c>
      <c r="O231" s="152"/>
      <c r="P231" s="150" t="s">
        <v>1857</v>
      </c>
      <c r="Q231" s="144">
        <v>359.63</v>
      </c>
      <c r="R231" s="145">
        <v>0.6</v>
      </c>
      <c r="S231" s="146">
        <v>1.0707</v>
      </c>
      <c r="T231" s="147" t="s">
        <v>1716</v>
      </c>
      <c r="U231" s="148">
        <v>495.52</v>
      </c>
      <c r="V231" s="149">
        <v>0.28399999999999997</v>
      </c>
      <c r="W231" s="150">
        <v>0.01</v>
      </c>
      <c r="X231" s="150" t="s">
        <v>1723</v>
      </c>
      <c r="Y231" s="150" t="s">
        <v>1715</v>
      </c>
      <c r="Z231" s="150" t="s">
        <v>1752</v>
      </c>
      <c r="AA231" s="150">
        <v>0.32179999999999997</v>
      </c>
      <c r="AB231" s="164">
        <v>1</v>
      </c>
      <c r="AC231" s="152"/>
      <c r="AD231" s="152"/>
    </row>
    <row r="232" spans="1:30" x14ac:dyDescent="0.35">
      <c r="A232" t="str">
        <f t="shared" si="3"/>
        <v>362174823020027</v>
      </c>
      <c r="B232" s="178"/>
      <c r="D232" s="14"/>
      <c r="E232" s="159">
        <v>3048</v>
      </c>
      <c r="F232" s="160" t="s">
        <v>1858</v>
      </c>
      <c r="G232" s="161">
        <v>362174823020</v>
      </c>
      <c r="H232" s="159">
        <v>27</v>
      </c>
      <c r="I232" s="162" t="s">
        <v>1733</v>
      </c>
      <c r="J232" s="152"/>
      <c r="K232" s="163" t="s">
        <v>1856</v>
      </c>
      <c r="L232" s="163" t="s">
        <v>1696</v>
      </c>
      <c r="M232" s="163" t="s">
        <v>1713</v>
      </c>
      <c r="N232" s="163" t="s">
        <v>1673</v>
      </c>
      <c r="O232" s="152"/>
      <c r="P232" s="150" t="s">
        <v>1857</v>
      </c>
      <c r="Q232" s="144">
        <v>359.63</v>
      </c>
      <c r="R232" s="145">
        <v>0.6</v>
      </c>
      <c r="S232" s="146">
        <v>1.0707</v>
      </c>
      <c r="T232" s="147" t="s">
        <v>1716</v>
      </c>
      <c r="U232" s="148">
        <v>495.52</v>
      </c>
      <c r="V232" s="149">
        <v>0.28399999999999997</v>
      </c>
      <c r="W232" s="150">
        <v>0.01</v>
      </c>
      <c r="X232" s="150" t="s">
        <v>1723</v>
      </c>
      <c r="Y232" s="150" t="s">
        <v>1715</v>
      </c>
      <c r="Z232" s="150" t="s">
        <v>1752</v>
      </c>
      <c r="AA232" s="150">
        <v>0.32179999999999997</v>
      </c>
      <c r="AB232" s="164">
        <v>1</v>
      </c>
      <c r="AC232" s="152"/>
      <c r="AD232" s="152"/>
    </row>
    <row r="233" spans="1:30" x14ac:dyDescent="0.35">
      <c r="A233" t="str">
        <f t="shared" si="3"/>
        <v>362174823017028</v>
      </c>
      <c r="B233" s="178"/>
      <c r="D233" s="14"/>
      <c r="E233" s="159">
        <v>3048</v>
      </c>
      <c r="F233" s="160" t="s">
        <v>1858</v>
      </c>
      <c r="G233" s="161">
        <v>362174823017</v>
      </c>
      <c r="H233" s="159">
        <v>28</v>
      </c>
      <c r="I233" s="162" t="s">
        <v>1733</v>
      </c>
      <c r="J233" s="152"/>
      <c r="K233" s="163" t="s">
        <v>1856</v>
      </c>
      <c r="L233" s="163" t="s">
        <v>1696</v>
      </c>
      <c r="M233" s="163" t="s">
        <v>1713</v>
      </c>
      <c r="N233" s="163" t="s">
        <v>1673</v>
      </c>
      <c r="O233" s="152"/>
      <c r="P233" s="150" t="s">
        <v>1857</v>
      </c>
      <c r="Q233" s="144">
        <v>359.63</v>
      </c>
      <c r="R233" s="145">
        <v>0.6</v>
      </c>
      <c r="S233" s="146">
        <v>1.0707</v>
      </c>
      <c r="T233" s="147" t="s">
        <v>1716</v>
      </c>
      <c r="U233" s="148">
        <v>495.52</v>
      </c>
      <c r="V233" s="149">
        <v>0.28399999999999997</v>
      </c>
      <c r="W233" s="150">
        <v>0.01</v>
      </c>
      <c r="X233" s="150" t="s">
        <v>1723</v>
      </c>
      <c r="Y233" s="150" t="s">
        <v>1715</v>
      </c>
      <c r="Z233" s="150" t="s">
        <v>1752</v>
      </c>
      <c r="AA233" s="150">
        <v>0.32179999999999997</v>
      </c>
      <c r="AB233" s="164">
        <v>1</v>
      </c>
      <c r="AC233" s="152"/>
      <c r="AD233" s="152"/>
    </row>
    <row r="234" spans="1:30" x14ac:dyDescent="0.35">
      <c r="A234" t="str">
        <f t="shared" si="3"/>
        <v>362174823020028</v>
      </c>
      <c r="B234" s="178"/>
      <c r="D234" s="14"/>
      <c r="E234" s="159">
        <v>3048</v>
      </c>
      <c r="F234" s="160" t="s">
        <v>1858</v>
      </c>
      <c r="G234" s="161">
        <v>362174823020</v>
      </c>
      <c r="H234" s="159">
        <v>28</v>
      </c>
      <c r="I234" s="162" t="s">
        <v>1733</v>
      </c>
      <c r="J234" s="152"/>
      <c r="K234" s="163" t="s">
        <v>1856</v>
      </c>
      <c r="L234" s="163" t="s">
        <v>1696</v>
      </c>
      <c r="M234" s="163" t="s">
        <v>1713</v>
      </c>
      <c r="N234" s="163" t="s">
        <v>1673</v>
      </c>
      <c r="O234" s="152"/>
      <c r="P234" s="150" t="s">
        <v>1857</v>
      </c>
      <c r="Q234" s="144">
        <v>359.63</v>
      </c>
      <c r="R234" s="145">
        <v>0.6</v>
      </c>
      <c r="S234" s="146">
        <v>1.0707</v>
      </c>
      <c r="T234" s="147" t="s">
        <v>1716</v>
      </c>
      <c r="U234" s="148">
        <v>495.52</v>
      </c>
      <c r="V234" s="149">
        <v>0.28399999999999997</v>
      </c>
      <c r="W234" s="150">
        <v>0.01</v>
      </c>
      <c r="X234" s="150" t="s">
        <v>1723</v>
      </c>
      <c r="Y234" s="150" t="s">
        <v>1715</v>
      </c>
      <c r="Z234" s="150" t="s">
        <v>1752</v>
      </c>
      <c r="AA234" s="150">
        <v>0.32179999999999997</v>
      </c>
      <c r="AB234" s="164">
        <v>1</v>
      </c>
      <c r="AC234" s="152"/>
      <c r="AD234" s="152"/>
    </row>
    <row r="235" spans="1:30" x14ac:dyDescent="0.35">
      <c r="A235" t="str">
        <f t="shared" si="3"/>
        <v>362174823017029</v>
      </c>
      <c r="B235" s="178"/>
      <c r="D235" s="14"/>
      <c r="E235" s="159">
        <v>3048</v>
      </c>
      <c r="F235" s="160" t="s">
        <v>1858</v>
      </c>
      <c r="G235" s="161">
        <v>362174823017</v>
      </c>
      <c r="H235" s="159">
        <v>29</v>
      </c>
      <c r="I235" s="162" t="s">
        <v>1745</v>
      </c>
      <c r="J235" s="152"/>
      <c r="K235" s="163" t="s">
        <v>1856</v>
      </c>
      <c r="L235" s="163" t="s">
        <v>1696</v>
      </c>
      <c r="M235" s="163" t="s">
        <v>1713</v>
      </c>
      <c r="N235" s="163" t="s">
        <v>1673</v>
      </c>
      <c r="O235" s="152"/>
      <c r="P235" s="150" t="s">
        <v>1857</v>
      </c>
      <c r="Q235" s="144">
        <v>1442.57</v>
      </c>
      <c r="R235" s="145">
        <v>0.6</v>
      </c>
      <c r="S235" s="146">
        <v>1.0707</v>
      </c>
      <c r="T235" s="147" t="s">
        <v>1716</v>
      </c>
      <c r="U235" s="148">
        <v>1987.68</v>
      </c>
      <c r="V235" s="149">
        <v>0.28399999999999997</v>
      </c>
      <c r="W235" s="150">
        <v>0.01</v>
      </c>
      <c r="X235" s="150" t="s">
        <v>1723</v>
      </c>
      <c r="Y235" s="150" t="s">
        <v>1715</v>
      </c>
      <c r="Z235" s="150" t="s">
        <v>1752</v>
      </c>
      <c r="AA235" s="150">
        <v>0.32179999999999997</v>
      </c>
      <c r="AB235" s="164">
        <v>1</v>
      </c>
      <c r="AC235" s="152"/>
      <c r="AD235" s="152"/>
    </row>
    <row r="236" spans="1:30" x14ac:dyDescent="0.35">
      <c r="A236" t="str">
        <f t="shared" si="3"/>
        <v>362174823019029</v>
      </c>
      <c r="B236" s="178"/>
      <c r="D236" s="14"/>
      <c r="E236" s="159">
        <v>3048</v>
      </c>
      <c r="F236" s="160" t="s">
        <v>1858</v>
      </c>
      <c r="G236" s="161">
        <v>362174823019</v>
      </c>
      <c r="H236" s="159">
        <v>29</v>
      </c>
      <c r="I236" s="162" t="s">
        <v>1745</v>
      </c>
      <c r="J236" s="152"/>
      <c r="K236" s="163" t="s">
        <v>1856</v>
      </c>
      <c r="L236" s="163" t="s">
        <v>1696</v>
      </c>
      <c r="M236" s="163" t="s">
        <v>1713</v>
      </c>
      <c r="N236" s="163" t="s">
        <v>1673</v>
      </c>
      <c r="O236" s="152"/>
      <c r="P236" s="150" t="s">
        <v>1857</v>
      </c>
      <c r="Q236" s="144">
        <v>1442.57</v>
      </c>
      <c r="R236" s="145">
        <v>0.6</v>
      </c>
      <c r="S236" s="146">
        <v>1.0707</v>
      </c>
      <c r="T236" s="147" t="s">
        <v>1716</v>
      </c>
      <c r="U236" s="148">
        <v>1987.68</v>
      </c>
      <c r="V236" s="149">
        <v>0.28399999999999997</v>
      </c>
      <c r="W236" s="150">
        <v>0.01</v>
      </c>
      <c r="X236" s="150" t="s">
        <v>1723</v>
      </c>
      <c r="Y236" s="150" t="s">
        <v>1715</v>
      </c>
      <c r="Z236" s="150" t="s">
        <v>1752</v>
      </c>
      <c r="AA236" s="150">
        <v>0.32179999999999997</v>
      </c>
      <c r="AB236" s="164">
        <v>1</v>
      </c>
      <c r="AC236" s="152"/>
      <c r="AD236" s="152"/>
    </row>
    <row r="237" spans="1:30" x14ac:dyDescent="0.35">
      <c r="A237" t="str">
        <f t="shared" si="3"/>
        <v>366006541020020</v>
      </c>
      <c r="B237" s="178"/>
      <c r="D237" s="14"/>
      <c r="E237" s="159">
        <v>3049</v>
      </c>
      <c r="F237" s="160" t="s">
        <v>1859</v>
      </c>
      <c r="G237" s="161">
        <v>366006541020</v>
      </c>
      <c r="H237" s="159">
        <v>20</v>
      </c>
      <c r="I237" s="162" t="s">
        <v>1711</v>
      </c>
      <c r="J237" s="152"/>
      <c r="K237" s="163" t="s">
        <v>1860</v>
      </c>
      <c r="L237" s="163" t="s">
        <v>1696</v>
      </c>
      <c r="M237" s="163" t="s">
        <v>1713</v>
      </c>
      <c r="N237" s="163" t="s">
        <v>1673</v>
      </c>
      <c r="O237" s="152"/>
      <c r="P237" s="150" t="s">
        <v>1861</v>
      </c>
      <c r="Q237" s="144">
        <v>31377.346180075747</v>
      </c>
      <c r="R237" s="145">
        <v>1</v>
      </c>
      <c r="S237" s="146">
        <v>1</v>
      </c>
      <c r="T237" s="147">
        <v>0</v>
      </c>
      <c r="U237" s="148">
        <v>31377.346180075747</v>
      </c>
      <c r="V237" s="149">
        <v>0.24199999999999999</v>
      </c>
      <c r="W237" s="150">
        <v>7.9000000000000001E-2</v>
      </c>
      <c r="X237" s="150" t="s">
        <v>1723</v>
      </c>
      <c r="Y237" s="150">
        <v>0</v>
      </c>
      <c r="Z237" s="150" t="s">
        <v>1716</v>
      </c>
      <c r="AA237" s="150">
        <v>0</v>
      </c>
      <c r="AB237" s="164">
        <v>1</v>
      </c>
      <c r="AC237" s="152"/>
      <c r="AD237" s="152"/>
    </row>
    <row r="238" spans="1:30" x14ac:dyDescent="0.35">
      <c r="A238" t="str">
        <f t="shared" si="3"/>
        <v>366006541020024</v>
      </c>
      <c r="B238" s="178"/>
      <c r="D238" s="14"/>
      <c r="E238" s="159">
        <v>3049</v>
      </c>
      <c r="F238" s="160" t="s">
        <v>1859</v>
      </c>
      <c r="G238" s="161">
        <v>366006541020</v>
      </c>
      <c r="H238" s="159">
        <v>24</v>
      </c>
      <c r="I238" s="162" t="s">
        <v>1719</v>
      </c>
      <c r="J238" s="152"/>
      <c r="K238" s="163" t="s">
        <v>1860</v>
      </c>
      <c r="L238" s="163" t="s">
        <v>1696</v>
      </c>
      <c r="M238" s="163" t="s">
        <v>1713</v>
      </c>
      <c r="N238" s="163" t="s">
        <v>1673</v>
      </c>
      <c r="O238" s="152"/>
      <c r="P238" s="150" t="s">
        <v>1861</v>
      </c>
      <c r="Q238" s="144">
        <v>3281.72</v>
      </c>
      <c r="R238" s="145">
        <v>1</v>
      </c>
      <c r="S238" s="146">
        <v>1</v>
      </c>
      <c r="T238" s="147" t="s">
        <v>1716</v>
      </c>
      <c r="U238" s="148">
        <v>3281.72</v>
      </c>
      <c r="V238" s="149">
        <v>0.24199999999999999</v>
      </c>
      <c r="W238" s="150">
        <v>7.9000000000000001E-2</v>
      </c>
      <c r="X238" s="150" t="s">
        <v>1723</v>
      </c>
      <c r="Y238" s="150">
        <v>0</v>
      </c>
      <c r="Z238" s="150" t="s">
        <v>1717</v>
      </c>
      <c r="AA238" s="150">
        <v>0</v>
      </c>
      <c r="AB238" s="164">
        <v>1</v>
      </c>
      <c r="AC238" s="152"/>
      <c r="AD238" s="152"/>
    </row>
    <row r="239" spans="1:30" x14ac:dyDescent="0.35">
      <c r="A239" t="str">
        <f t="shared" si="3"/>
        <v>362264414001020</v>
      </c>
      <c r="B239" s="178"/>
      <c r="D239" s="14"/>
      <c r="E239" s="159">
        <v>3050</v>
      </c>
      <c r="F239" s="160" t="s">
        <v>1862</v>
      </c>
      <c r="G239" s="161">
        <v>362264414001</v>
      </c>
      <c r="H239" s="159">
        <v>20</v>
      </c>
      <c r="I239" s="162" t="s">
        <v>1711</v>
      </c>
      <c r="J239" s="152"/>
      <c r="K239" s="163" t="s">
        <v>1863</v>
      </c>
      <c r="L239" s="163" t="s">
        <v>1696</v>
      </c>
      <c r="M239" s="163" t="s">
        <v>1713</v>
      </c>
      <c r="N239" s="163" t="s">
        <v>1673</v>
      </c>
      <c r="O239" s="152"/>
      <c r="P239" s="150" t="s">
        <v>1864</v>
      </c>
      <c r="Q239" s="144">
        <v>3967.73</v>
      </c>
      <c r="R239" s="145">
        <v>0.67600000000000005</v>
      </c>
      <c r="S239" s="146">
        <v>1.0707</v>
      </c>
      <c r="T239" s="147">
        <v>0</v>
      </c>
      <c r="U239" s="148">
        <v>4157.3599999999997</v>
      </c>
      <c r="V239" s="149">
        <v>0.69899999999999995</v>
      </c>
      <c r="W239" s="150">
        <v>0.03</v>
      </c>
      <c r="X239" s="150" t="s">
        <v>1723</v>
      </c>
      <c r="Y239" s="150" t="s">
        <v>1731</v>
      </c>
      <c r="Z239" s="150" t="s">
        <v>1716</v>
      </c>
      <c r="AA239" s="150">
        <v>0</v>
      </c>
      <c r="AB239" s="164">
        <v>1</v>
      </c>
      <c r="AC239" s="152"/>
      <c r="AD239" s="152"/>
    </row>
    <row r="240" spans="1:30" x14ac:dyDescent="0.35">
      <c r="A240" t="str">
        <f t="shared" si="3"/>
        <v>362264414001021</v>
      </c>
      <c r="B240" s="178"/>
      <c r="D240" s="14"/>
      <c r="E240" s="159">
        <v>3050</v>
      </c>
      <c r="F240" s="160" t="s">
        <v>1862</v>
      </c>
      <c r="G240" s="161">
        <v>362264414001</v>
      </c>
      <c r="H240" s="159">
        <v>21</v>
      </c>
      <c r="I240" s="162" t="s">
        <v>1732</v>
      </c>
      <c r="J240" s="152"/>
      <c r="K240" s="163" t="s">
        <v>1863</v>
      </c>
      <c r="L240" s="163" t="s">
        <v>1696</v>
      </c>
      <c r="M240" s="163" t="s">
        <v>1713</v>
      </c>
      <c r="N240" s="163" t="s">
        <v>1673</v>
      </c>
      <c r="O240" s="152"/>
      <c r="P240" s="150" t="s">
        <v>1864</v>
      </c>
      <c r="Q240" s="144" t="s">
        <v>1716</v>
      </c>
      <c r="R240" s="145" t="s">
        <v>1716</v>
      </c>
      <c r="S240" s="146" t="s">
        <v>1716</v>
      </c>
      <c r="T240" s="147" t="s">
        <v>1716</v>
      </c>
      <c r="U240" s="148">
        <v>693</v>
      </c>
      <c r="V240" s="149" t="s">
        <v>1716</v>
      </c>
      <c r="W240" s="150" t="s">
        <v>1716</v>
      </c>
      <c r="X240" s="150" t="s">
        <v>1723</v>
      </c>
      <c r="Y240" s="150" t="s">
        <v>1731</v>
      </c>
      <c r="Z240" s="150" t="s">
        <v>1716</v>
      </c>
      <c r="AA240" s="150">
        <v>0</v>
      </c>
      <c r="AB240" s="164">
        <v>1</v>
      </c>
      <c r="AC240" s="152"/>
      <c r="AD240" s="152"/>
    </row>
    <row r="241" spans="1:30" x14ac:dyDescent="0.35">
      <c r="A241" t="str">
        <f t="shared" si="3"/>
        <v>362264414009021</v>
      </c>
      <c r="B241" s="178"/>
      <c r="D241" s="14"/>
      <c r="E241" s="159">
        <v>3050</v>
      </c>
      <c r="F241" s="160" t="s">
        <v>1862</v>
      </c>
      <c r="G241" s="161">
        <v>362264414009</v>
      </c>
      <c r="H241" s="159">
        <v>21</v>
      </c>
      <c r="I241" s="162" t="s">
        <v>1732</v>
      </c>
      <c r="J241" s="152"/>
      <c r="K241" s="163" t="s">
        <v>1863</v>
      </c>
      <c r="L241" s="163" t="s">
        <v>1696</v>
      </c>
      <c r="M241" s="163" t="s">
        <v>1713</v>
      </c>
      <c r="N241" s="163" t="s">
        <v>1673</v>
      </c>
      <c r="O241" s="152"/>
      <c r="P241" s="150" t="s">
        <v>1864</v>
      </c>
      <c r="Q241" s="144" t="s">
        <v>1716</v>
      </c>
      <c r="R241" s="145" t="s">
        <v>1716</v>
      </c>
      <c r="S241" s="146" t="s">
        <v>1716</v>
      </c>
      <c r="T241" s="147" t="s">
        <v>1716</v>
      </c>
      <c r="U241" s="148">
        <v>693</v>
      </c>
      <c r="V241" s="149" t="s">
        <v>1716</v>
      </c>
      <c r="W241" s="150" t="s">
        <v>1716</v>
      </c>
      <c r="X241" s="150" t="s">
        <v>1723</v>
      </c>
      <c r="Y241" s="150" t="s">
        <v>1731</v>
      </c>
      <c r="Z241" s="150" t="s">
        <v>1716</v>
      </c>
      <c r="AA241" s="150">
        <v>0</v>
      </c>
      <c r="AB241" s="164">
        <v>1</v>
      </c>
      <c r="AC241" s="152"/>
      <c r="AD241" s="152"/>
    </row>
    <row r="242" spans="1:30" x14ac:dyDescent="0.35">
      <c r="A242" t="str">
        <f t="shared" si="3"/>
        <v>362264414001024</v>
      </c>
      <c r="B242" s="178"/>
      <c r="D242" s="14"/>
      <c r="E242" s="159">
        <v>3050</v>
      </c>
      <c r="F242" s="160" t="s">
        <v>1862</v>
      </c>
      <c r="G242" s="161">
        <v>362264414001</v>
      </c>
      <c r="H242" s="159">
        <v>24</v>
      </c>
      <c r="I242" s="162" t="s">
        <v>1719</v>
      </c>
      <c r="J242" s="152"/>
      <c r="K242" s="163" t="s">
        <v>1863</v>
      </c>
      <c r="L242" s="163" t="s">
        <v>1696</v>
      </c>
      <c r="M242" s="163" t="s">
        <v>1713</v>
      </c>
      <c r="N242" s="163" t="s">
        <v>1673</v>
      </c>
      <c r="O242" s="152"/>
      <c r="P242" s="150" t="s">
        <v>1864</v>
      </c>
      <c r="Q242" s="144">
        <v>597.41</v>
      </c>
      <c r="R242" s="145">
        <v>0.6</v>
      </c>
      <c r="S242" s="146">
        <v>1.0707</v>
      </c>
      <c r="T242" s="147" t="s">
        <v>1716</v>
      </c>
      <c r="U242" s="148">
        <v>901.81</v>
      </c>
      <c r="V242" s="149">
        <v>0.69899999999999995</v>
      </c>
      <c r="W242" s="150">
        <v>0.03</v>
      </c>
      <c r="X242" s="150" t="s">
        <v>1723</v>
      </c>
      <c r="Y242" s="150" t="s">
        <v>1731</v>
      </c>
      <c r="Z242" s="150" t="s">
        <v>1752</v>
      </c>
      <c r="AA242" s="150">
        <v>0.4481</v>
      </c>
      <c r="AB242" s="164">
        <v>1</v>
      </c>
      <c r="AC242" s="152"/>
      <c r="AD242" s="152"/>
    </row>
    <row r="243" spans="1:30" x14ac:dyDescent="0.35">
      <c r="A243" t="str">
        <f t="shared" si="3"/>
        <v>362264414001027</v>
      </c>
      <c r="B243" s="178"/>
      <c r="D243" s="14"/>
      <c r="E243" s="159">
        <v>3050</v>
      </c>
      <c r="F243" s="160" t="s">
        <v>1862</v>
      </c>
      <c r="G243" s="161">
        <v>362264414001</v>
      </c>
      <c r="H243" s="159">
        <v>27</v>
      </c>
      <c r="I243" s="162" t="s">
        <v>1733</v>
      </c>
      <c r="J243" s="152"/>
      <c r="K243" s="163" t="s">
        <v>1863</v>
      </c>
      <c r="L243" s="163" t="s">
        <v>1696</v>
      </c>
      <c r="M243" s="163" t="s">
        <v>1713</v>
      </c>
      <c r="N243" s="163" t="s">
        <v>1673</v>
      </c>
      <c r="O243" s="152"/>
      <c r="P243" s="150" t="s">
        <v>1864</v>
      </c>
      <c r="Q243" s="144">
        <v>359.63</v>
      </c>
      <c r="R243" s="145">
        <v>0.6</v>
      </c>
      <c r="S243" s="146">
        <v>1.0707</v>
      </c>
      <c r="T243" s="147" t="s">
        <v>1716</v>
      </c>
      <c r="U243" s="148">
        <v>495.52</v>
      </c>
      <c r="V243" s="149">
        <v>0.69899999999999995</v>
      </c>
      <c r="W243" s="150">
        <v>0.03</v>
      </c>
      <c r="X243" s="150" t="s">
        <v>1723</v>
      </c>
      <c r="Y243" s="150" t="s">
        <v>1731</v>
      </c>
      <c r="Z243" s="150" t="s">
        <v>1752</v>
      </c>
      <c r="AA243" s="150">
        <v>0.32179999999999997</v>
      </c>
      <c r="AB243" s="164">
        <v>1</v>
      </c>
      <c r="AC243" s="152"/>
      <c r="AD243" s="152"/>
    </row>
    <row r="244" spans="1:30" x14ac:dyDescent="0.35">
      <c r="A244" t="str">
        <f t="shared" si="3"/>
        <v>362264414009027</v>
      </c>
      <c r="B244" s="178"/>
      <c r="D244" s="14"/>
      <c r="E244" s="159">
        <v>3050</v>
      </c>
      <c r="F244" s="160" t="s">
        <v>1862</v>
      </c>
      <c r="G244" s="161">
        <v>362264414009</v>
      </c>
      <c r="H244" s="159">
        <v>27</v>
      </c>
      <c r="I244" s="162" t="s">
        <v>1733</v>
      </c>
      <c r="J244" s="152"/>
      <c r="K244" s="163" t="s">
        <v>1863</v>
      </c>
      <c r="L244" s="163" t="s">
        <v>1696</v>
      </c>
      <c r="M244" s="163" t="s">
        <v>1713</v>
      </c>
      <c r="N244" s="163" t="s">
        <v>1673</v>
      </c>
      <c r="O244" s="152"/>
      <c r="P244" s="150" t="s">
        <v>1864</v>
      </c>
      <c r="Q244" s="144">
        <v>359.63</v>
      </c>
      <c r="R244" s="145">
        <v>0.6</v>
      </c>
      <c r="S244" s="146">
        <v>1.0707</v>
      </c>
      <c r="T244" s="147" t="s">
        <v>1716</v>
      </c>
      <c r="U244" s="148">
        <v>495.52</v>
      </c>
      <c r="V244" s="149">
        <v>0.69899999999999995</v>
      </c>
      <c r="W244" s="150">
        <v>0.03</v>
      </c>
      <c r="X244" s="150" t="s">
        <v>1723</v>
      </c>
      <c r="Y244" s="150" t="s">
        <v>1731</v>
      </c>
      <c r="Z244" s="150" t="s">
        <v>1752</v>
      </c>
      <c r="AA244" s="150">
        <v>0.32179999999999997</v>
      </c>
      <c r="AB244" s="164">
        <v>1</v>
      </c>
      <c r="AC244" s="152"/>
      <c r="AD244" s="152"/>
    </row>
    <row r="245" spans="1:30" x14ac:dyDescent="0.35">
      <c r="A245" t="str">
        <f t="shared" si="3"/>
        <v>362264414001028</v>
      </c>
      <c r="B245" s="178"/>
      <c r="D245" s="14"/>
      <c r="E245" s="159">
        <v>3050</v>
      </c>
      <c r="F245" s="160" t="s">
        <v>1862</v>
      </c>
      <c r="G245" s="161">
        <v>362264414001</v>
      </c>
      <c r="H245" s="159">
        <v>28</v>
      </c>
      <c r="I245" s="162" t="s">
        <v>1733</v>
      </c>
      <c r="J245" s="152"/>
      <c r="K245" s="163" t="s">
        <v>1863</v>
      </c>
      <c r="L245" s="163" t="s">
        <v>1696</v>
      </c>
      <c r="M245" s="163" t="s">
        <v>1713</v>
      </c>
      <c r="N245" s="163" t="s">
        <v>1673</v>
      </c>
      <c r="O245" s="152"/>
      <c r="P245" s="150" t="s">
        <v>1864</v>
      </c>
      <c r="Q245" s="144">
        <v>359.63</v>
      </c>
      <c r="R245" s="145">
        <v>0.6</v>
      </c>
      <c r="S245" s="146">
        <v>1.0707</v>
      </c>
      <c r="T245" s="147" t="s">
        <v>1716</v>
      </c>
      <c r="U245" s="148">
        <v>495.52</v>
      </c>
      <c r="V245" s="149">
        <v>0.69899999999999995</v>
      </c>
      <c r="W245" s="150">
        <v>0.03</v>
      </c>
      <c r="X245" s="150" t="s">
        <v>1723</v>
      </c>
      <c r="Y245" s="150" t="s">
        <v>1731</v>
      </c>
      <c r="Z245" s="150" t="s">
        <v>1752</v>
      </c>
      <c r="AA245" s="150">
        <v>0.32179999999999997</v>
      </c>
      <c r="AB245" s="164">
        <v>1</v>
      </c>
      <c r="AC245" s="152"/>
      <c r="AD245" s="152"/>
    </row>
    <row r="246" spans="1:30" x14ac:dyDescent="0.35">
      <c r="A246" t="str">
        <f t="shared" si="3"/>
        <v>362264414009028</v>
      </c>
      <c r="B246" s="178"/>
      <c r="D246" s="14"/>
      <c r="E246" s="159">
        <v>3050</v>
      </c>
      <c r="F246" s="160" t="s">
        <v>1862</v>
      </c>
      <c r="G246" s="161">
        <v>362264414009</v>
      </c>
      <c r="H246" s="159">
        <v>28</v>
      </c>
      <c r="I246" s="162" t="s">
        <v>1733</v>
      </c>
      <c r="J246" s="152"/>
      <c r="K246" s="163" t="s">
        <v>1863</v>
      </c>
      <c r="L246" s="163" t="s">
        <v>1696</v>
      </c>
      <c r="M246" s="163" t="s">
        <v>1713</v>
      </c>
      <c r="N246" s="163" t="s">
        <v>1673</v>
      </c>
      <c r="O246" s="152"/>
      <c r="P246" s="150" t="s">
        <v>1864</v>
      </c>
      <c r="Q246" s="144">
        <v>359.63</v>
      </c>
      <c r="R246" s="145">
        <v>0.6</v>
      </c>
      <c r="S246" s="146">
        <v>1.0707</v>
      </c>
      <c r="T246" s="147" t="s">
        <v>1716</v>
      </c>
      <c r="U246" s="148">
        <v>495.52</v>
      </c>
      <c r="V246" s="149">
        <v>0.69899999999999995</v>
      </c>
      <c r="W246" s="150">
        <v>0.03</v>
      </c>
      <c r="X246" s="150" t="s">
        <v>1723</v>
      </c>
      <c r="Y246" s="150" t="s">
        <v>1731</v>
      </c>
      <c r="Z246" s="150" t="s">
        <v>1752</v>
      </c>
      <c r="AA246" s="150">
        <v>0.32179999999999997</v>
      </c>
      <c r="AB246" s="164">
        <v>1</v>
      </c>
      <c r="AC246" s="152"/>
      <c r="AD246" s="152"/>
    </row>
    <row r="247" spans="1:30" x14ac:dyDescent="0.35">
      <c r="A247" t="str">
        <f t="shared" si="3"/>
        <v>362235165015020</v>
      </c>
      <c r="B247" s="178"/>
      <c r="D247" s="14"/>
      <c r="E247" s="159">
        <v>3052</v>
      </c>
      <c r="F247" s="160" t="s">
        <v>1865</v>
      </c>
      <c r="G247" s="161">
        <v>362235165015</v>
      </c>
      <c r="H247" s="159">
        <v>20</v>
      </c>
      <c r="I247" s="162" t="s">
        <v>1711</v>
      </c>
      <c r="J247" s="152"/>
      <c r="K247" s="163" t="s">
        <v>1866</v>
      </c>
      <c r="L247" s="163" t="s">
        <v>1696</v>
      </c>
      <c r="M247" s="163" t="s">
        <v>1713</v>
      </c>
      <c r="N247" s="163" t="s">
        <v>1673</v>
      </c>
      <c r="O247" s="152"/>
      <c r="P247" s="150" t="s">
        <v>1867</v>
      </c>
      <c r="Q247" s="144">
        <v>3967.73</v>
      </c>
      <c r="R247" s="145">
        <v>0.67600000000000005</v>
      </c>
      <c r="S247" s="146">
        <v>1.0707</v>
      </c>
      <c r="T247" s="147">
        <v>5.8799999999999998E-3</v>
      </c>
      <c r="U247" s="148">
        <v>4181.8100000000004</v>
      </c>
      <c r="V247" s="149">
        <v>0.17799999999999999</v>
      </c>
      <c r="W247" s="150">
        <v>1.9E-2</v>
      </c>
      <c r="X247" s="150" t="s">
        <v>1723</v>
      </c>
      <c r="Y247" s="150" t="s">
        <v>1715</v>
      </c>
      <c r="Z247" s="150" t="s">
        <v>1716</v>
      </c>
      <c r="AA247" s="150">
        <v>0</v>
      </c>
      <c r="AB247" s="164">
        <v>1</v>
      </c>
      <c r="AC247" s="152"/>
      <c r="AD247" s="152"/>
    </row>
    <row r="248" spans="1:30" x14ac:dyDescent="0.35">
      <c r="A248" t="str">
        <f t="shared" si="3"/>
        <v>363200170001020</v>
      </c>
      <c r="B248" s="178"/>
      <c r="D248" s="14"/>
      <c r="E248" s="159">
        <v>3052</v>
      </c>
      <c r="F248" s="160" t="s">
        <v>1865</v>
      </c>
      <c r="G248" s="161">
        <v>363200170001</v>
      </c>
      <c r="H248" s="159">
        <v>20</v>
      </c>
      <c r="I248" s="162" t="s">
        <v>1711</v>
      </c>
      <c r="J248" s="152"/>
      <c r="K248" s="163" t="s">
        <v>1866</v>
      </c>
      <c r="L248" s="163" t="s">
        <v>1696</v>
      </c>
      <c r="M248" s="163" t="s">
        <v>1713</v>
      </c>
      <c r="N248" s="163" t="s">
        <v>1673</v>
      </c>
      <c r="O248" s="152"/>
      <c r="P248" s="150" t="s">
        <v>1867</v>
      </c>
      <c r="Q248" s="144">
        <v>3967.73</v>
      </c>
      <c r="R248" s="145">
        <v>0.67600000000000005</v>
      </c>
      <c r="S248" s="146">
        <v>1.0707</v>
      </c>
      <c r="T248" s="147">
        <v>5.8799999999999998E-3</v>
      </c>
      <c r="U248" s="148">
        <v>4181.8100000000004</v>
      </c>
      <c r="V248" s="149">
        <v>0.17799999999999999</v>
      </c>
      <c r="W248" s="150">
        <v>1.9E-2</v>
      </c>
      <c r="X248" s="150" t="s">
        <v>1723</v>
      </c>
      <c r="Y248" s="150" t="s">
        <v>1715</v>
      </c>
      <c r="Z248" s="150" t="s">
        <v>1716</v>
      </c>
      <c r="AA248" s="150">
        <v>0</v>
      </c>
      <c r="AB248" s="164">
        <v>1</v>
      </c>
      <c r="AC248" s="152"/>
      <c r="AD248" s="152"/>
    </row>
    <row r="249" spans="1:30" x14ac:dyDescent="0.35">
      <c r="A249" t="str">
        <f t="shared" si="3"/>
        <v>363200170003020</v>
      </c>
      <c r="B249" s="178"/>
      <c r="D249" s="14"/>
      <c r="E249" s="159">
        <v>3052</v>
      </c>
      <c r="F249" s="160" t="s">
        <v>1865</v>
      </c>
      <c r="G249" s="161">
        <v>363200170003</v>
      </c>
      <c r="H249" s="159">
        <v>20</v>
      </c>
      <c r="I249" s="162" t="s">
        <v>1711</v>
      </c>
      <c r="J249" s="152"/>
      <c r="K249" s="163" t="s">
        <v>1866</v>
      </c>
      <c r="L249" s="163" t="s">
        <v>1696</v>
      </c>
      <c r="M249" s="163" t="s">
        <v>1713</v>
      </c>
      <c r="N249" s="163" t="s">
        <v>1673</v>
      </c>
      <c r="O249" s="152"/>
      <c r="P249" s="150" t="s">
        <v>1867</v>
      </c>
      <c r="Q249" s="144">
        <v>3967.73</v>
      </c>
      <c r="R249" s="145">
        <v>0.67600000000000005</v>
      </c>
      <c r="S249" s="146">
        <v>1.0707</v>
      </c>
      <c r="T249" s="147">
        <v>5.8799999999999998E-3</v>
      </c>
      <c r="U249" s="148">
        <v>4181.8100000000004</v>
      </c>
      <c r="V249" s="149">
        <v>0.17799999999999999</v>
      </c>
      <c r="W249" s="150">
        <v>1.9E-2</v>
      </c>
      <c r="X249" s="150" t="s">
        <v>1723</v>
      </c>
      <c r="Y249" s="150" t="s">
        <v>1715</v>
      </c>
      <c r="Z249" s="150" t="s">
        <v>1716</v>
      </c>
      <c r="AA249" s="150">
        <v>0</v>
      </c>
      <c r="AB249" s="164">
        <v>1</v>
      </c>
      <c r="AC249" s="152"/>
      <c r="AD249" s="152"/>
    </row>
    <row r="250" spans="1:30" x14ac:dyDescent="0.35">
      <c r="A250" t="str">
        <f t="shared" si="3"/>
        <v>362235165015021</v>
      </c>
      <c r="B250" s="178"/>
      <c r="D250" s="14"/>
      <c r="E250" s="159">
        <v>3052</v>
      </c>
      <c r="F250" s="160" t="s">
        <v>1865</v>
      </c>
      <c r="G250" s="161">
        <v>362235165015</v>
      </c>
      <c r="H250" s="159">
        <v>21</v>
      </c>
      <c r="I250" s="162" t="s">
        <v>1732</v>
      </c>
      <c r="J250" s="152"/>
      <c r="K250" s="163" t="s">
        <v>1866</v>
      </c>
      <c r="L250" s="163" t="s">
        <v>1696</v>
      </c>
      <c r="M250" s="163" t="s">
        <v>1713</v>
      </c>
      <c r="N250" s="163" t="s">
        <v>1673</v>
      </c>
      <c r="O250" s="152"/>
      <c r="P250" s="150" t="s">
        <v>1867</v>
      </c>
      <c r="Q250" s="144" t="s">
        <v>1716</v>
      </c>
      <c r="R250" s="145" t="s">
        <v>1716</v>
      </c>
      <c r="S250" s="146" t="s">
        <v>1716</v>
      </c>
      <c r="T250" s="147" t="s">
        <v>1716</v>
      </c>
      <c r="U250" s="148">
        <v>623.70000000000005</v>
      </c>
      <c r="V250" s="149" t="s">
        <v>1716</v>
      </c>
      <c r="W250" s="150" t="s">
        <v>1716</v>
      </c>
      <c r="X250" s="150" t="s">
        <v>1723</v>
      </c>
      <c r="Y250" s="150" t="s">
        <v>1715</v>
      </c>
      <c r="Z250" s="150" t="s">
        <v>1716</v>
      </c>
      <c r="AA250" s="150">
        <v>0</v>
      </c>
      <c r="AB250" s="164">
        <v>1</v>
      </c>
      <c r="AC250" s="152"/>
      <c r="AD250" s="152"/>
    </row>
    <row r="251" spans="1:30" x14ac:dyDescent="0.35">
      <c r="A251" t="str">
        <f t="shared" si="3"/>
        <v>362235165016021</v>
      </c>
      <c r="B251" s="178"/>
      <c r="D251" s="14"/>
      <c r="E251" s="159">
        <v>3052</v>
      </c>
      <c r="F251" s="160" t="s">
        <v>1865</v>
      </c>
      <c r="G251" s="161">
        <v>362235165016</v>
      </c>
      <c r="H251" s="159">
        <v>21</v>
      </c>
      <c r="I251" s="162" t="s">
        <v>1732</v>
      </c>
      <c r="J251" s="152"/>
      <c r="K251" s="163" t="s">
        <v>1866</v>
      </c>
      <c r="L251" s="163" t="s">
        <v>1696</v>
      </c>
      <c r="M251" s="163" t="s">
        <v>1713</v>
      </c>
      <c r="N251" s="163" t="s">
        <v>1673</v>
      </c>
      <c r="O251" s="152"/>
      <c r="P251" s="150" t="s">
        <v>1867</v>
      </c>
      <c r="Q251" s="144" t="s">
        <v>1716</v>
      </c>
      <c r="R251" s="145" t="s">
        <v>1716</v>
      </c>
      <c r="S251" s="146" t="s">
        <v>1716</v>
      </c>
      <c r="T251" s="147" t="s">
        <v>1716</v>
      </c>
      <c r="U251" s="148">
        <v>623.70000000000005</v>
      </c>
      <c r="V251" s="149" t="s">
        <v>1716</v>
      </c>
      <c r="W251" s="150" t="s">
        <v>1716</v>
      </c>
      <c r="X251" s="150" t="s">
        <v>1723</v>
      </c>
      <c r="Y251" s="150" t="s">
        <v>1715</v>
      </c>
      <c r="Z251" s="150" t="s">
        <v>1716</v>
      </c>
      <c r="AA251" s="150">
        <v>0</v>
      </c>
      <c r="AB251" s="164">
        <v>1</v>
      </c>
      <c r="AC251" s="152"/>
      <c r="AD251" s="152"/>
    </row>
    <row r="252" spans="1:30" x14ac:dyDescent="0.35">
      <c r="A252" t="str">
        <f t="shared" si="3"/>
        <v>363200170001021</v>
      </c>
      <c r="B252" s="178"/>
      <c r="D252" s="14"/>
      <c r="E252" s="159">
        <v>3052</v>
      </c>
      <c r="F252" s="160" t="s">
        <v>1865</v>
      </c>
      <c r="G252" s="161">
        <v>363200170001</v>
      </c>
      <c r="H252" s="159">
        <v>21</v>
      </c>
      <c r="I252" s="162" t="s">
        <v>1732</v>
      </c>
      <c r="J252" s="152"/>
      <c r="K252" s="163" t="s">
        <v>1866</v>
      </c>
      <c r="L252" s="163" t="s">
        <v>1696</v>
      </c>
      <c r="M252" s="163" t="s">
        <v>1713</v>
      </c>
      <c r="N252" s="163" t="s">
        <v>1673</v>
      </c>
      <c r="O252" s="152"/>
      <c r="P252" s="150" t="s">
        <v>1867</v>
      </c>
      <c r="Q252" s="144" t="s">
        <v>1716</v>
      </c>
      <c r="R252" s="145" t="s">
        <v>1716</v>
      </c>
      <c r="S252" s="146" t="s">
        <v>1716</v>
      </c>
      <c r="T252" s="147" t="s">
        <v>1716</v>
      </c>
      <c r="U252" s="148">
        <v>623.70000000000005</v>
      </c>
      <c r="V252" s="149" t="s">
        <v>1716</v>
      </c>
      <c r="W252" s="150" t="s">
        <v>1716</v>
      </c>
      <c r="X252" s="150" t="s">
        <v>1723</v>
      </c>
      <c r="Y252" s="150" t="s">
        <v>1715</v>
      </c>
      <c r="Z252" s="150" t="s">
        <v>1716</v>
      </c>
      <c r="AA252" s="150">
        <v>0</v>
      </c>
      <c r="AB252" s="164">
        <v>1</v>
      </c>
      <c r="AC252" s="152"/>
      <c r="AD252" s="152"/>
    </row>
    <row r="253" spans="1:30" x14ac:dyDescent="0.35">
      <c r="A253" t="str">
        <f t="shared" si="3"/>
        <v>363200170003021</v>
      </c>
      <c r="B253" s="178"/>
      <c r="D253" s="14"/>
      <c r="E253" s="159">
        <v>3052</v>
      </c>
      <c r="F253" s="160" t="s">
        <v>1865</v>
      </c>
      <c r="G253" s="161">
        <v>363200170003</v>
      </c>
      <c r="H253" s="159">
        <v>21</v>
      </c>
      <c r="I253" s="162" t="s">
        <v>1732</v>
      </c>
      <c r="J253" s="152"/>
      <c r="K253" s="163" t="s">
        <v>1866</v>
      </c>
      <c r="L253" s="163" t="s">
        <v>1696</v>
      </c>
      <c r="M253" s="163" t="s">
        <v>1713</v>
      </c>
      <c r="N253" s="163" t="s">
        <v>1673</v>
      </c>
      <c r="O253" s="152"/>
      <c r="P253" s="150" t="s">
        <v>1867</v>
      </c>
      <c r="Q253" s="144" t="s">
        <v>1716</v>
      </c>
      <c r="R253" s="145" t="s">
        <v>1716</v>
      </c>
      <c r="S253" s="146" t="s">
        <v>1716</v>
      </c>
      <c r="T253" s="147" t="s">
        <v>1716</v>
      </c>
      <c r="U253" s="148">
        <v>623.70000000000005</v>
      </c>
      <c r="V253" s="149" t="s">
        <v>1716</v>
      </c>
      <c r="W253" s="150" t="s">
        <v>1716</v>
      </c>
      <c r="X253" s="150" t="s">
        <v>1723</v>
      </c>
      <c r="Y253" s="150" t="s">
        <v>1715</v>
      </c>
      <c r="Z253" s="150" t="s">
        <v>1716</v>
      </c>
      <c r="AA253" s="150">
        <v>0</v>
      </c>
      <c r="AB253" s="164">
        <v>1</v>
      </c>
      <c r="AC253" s="152"/>
      <c r="AD253" s="152"/>
    </row>
    <row r="254" spans="1:30" x14ac:dyDescent="0.35">
      <c r="A254" t="str">
        <f t="shared" si="3"/>
        <v>363200170004021</v>
      </c>
      <c r="B254" s="178"/>
      <c r="D254" s="14"/>
      <c r="E254" s="159">
        <v>3052</v>
      </c>
      <c r="F254" s="160" t="s">
        <v>1865</v>
      </c>
      <c r="G254" s="161">
        <v>363200170004</v>
      </c>
      <c r="H254" s="159">
        <v>21</v>
      </c>
      <c r="I254" s="162" t="s">
        <v>1732</v>
      </c>
      <c r="J254" s="152"/>
      <c r="K254" s="163" t="s">
        <v>1866</v>
      </c>
      <c r="L254" s="163" t="s">
        <v>1696</v>
      </c>
      <c r="M254" s="163" t="s">
        <v>1713</v>
      </c>
      <c r="N254" s="163" t="s">
        <v>1673</v>
      </c>
      <c r="O254" s="152"/>
      <c r="P254" s="150" t="s">
        <v>1867</v>
      </c>
      <c r="Q254" s="144" t="s">
        <v>1716</v>
      </c>
      <c r="R254" s="145" t="s">
        <v>1716</v>
      </c>
      <c r="S254" s="146" t="s">
        <v>1716</v>
      </c>
      <c r="T254" s="147" t="s">
        <v>1716</v>
      </c>
      <c r="U254" s="148">
        <v>623.70000000000005</v>
      </c>
      <c r="V254" s="149" t="s">
        <v>1716</v>
      </c>
      <c r="W254" s="150" t="s">
        <v>1716</v>
      </c>
      <c r="X254" s="150" t="s">
        <v>1723</v>
      </c>
      <c r="Y254" s="150" t="s">
        <v>1715</v>
      </c>
      <c r="Z254" s="150" t="s">
        <v>1716</v>
      </c>
      <c r="AA254" s="150">
        <v>0</v>
      </c>
      <c r="AB254" s="164">
        <v>1</v>
      </c>
      <c r="AC254" s="152"/>
      <c r="AD254" s="152"/>
    </row>
    <row r="255" spans="1:30" x14ac:dyDescent="0.35">
      <c r="A255" t="str">
        <f t="shared" si="3"/>
        <v>362235165015022</v>
      </c>
      <c r="B255" s="178"/>
      <c r="D255" s="14"/>
      <c r="E255" s="159">
        <v>3052</v>
      </c>
      <c r="F255" s="160" t="s">
        <v>1865</v>
      </c>
      <c r="G255" s="161">
        <v>362235165015</v>
      </c>
      <c r="H255" s="159">
        <v>22</v>
      </c>
      <c r="I255" s="162" t="s">
        <v>1718</v>
      </c>
      <c r="J255" s="152"/>
      <c r="K255" s="163" t="s">
        <v>1866</v>
      </c>
      <c r="L255" s="163" t="s">
        <v>1696</v>
      </c>
      <c r="M255" s="163" t="s">
        <v>1713</v>
      </c>
      <c r="N255" s="163" t="s">
        <v>1673</v>
      </c>
      <c r="O255" s="152"/>
      <c r="P255" s="150" t="s">
        <v>1867</v>
      </c>
      <c r="Q255" s="144" t="s">
        <v>1716</v>
      </c>
      <c r="R255" s="145" t="s">
        <v>1716</v>
      </c>
      <c r="S255" s="146" t="s">
        <v>1716</v>
      </c>
      <c r="T255" s="147" t="s">
        <v>1716</v>
      </c>
      <c r="U255" s="148">
        <v>706.84900000000005</v>
      </c>
      <c r="V255" s="149" t="s">
        <v>1716</v>
      </c>
      <c r="W255" s="150" t="s">
        <v>1716</v>
      </c>
      <c r="X255" s="150" t="s">
        <v>1723</v>
      </c>
      <c r="Y255" s="150" t="s">
        <v>1715</v>
      </c>
      <c r="Z255" s="150" t="s">
        <v>1716</v>
      </c>
      <c r="AA255" s="150">
        <v>0</v>
      </c>
      <c r="AB255" s="164">
        <v>1</v>
      </c>
      <c r="AC255" s="152"/>
      <c r="AD255" s="152"/>
    </row>
    <row r="256" spans="1:30" x14ac:dyDescent="0.35">
      <c r="A256" t="str">
        <f t="shared" si="3"/>
        <v>362235165017022</v>
      </c>
      <c r="B256" s="178"/>
      <c r="D256" s="14"/>
      <c r="E256" s="159">
        <v>3052</v>
      </c>
      <c r="F256" s="160" t="s">
        <v>1865</v>
      </c>
      <c r="G256" s="161">
        <v>362235165017</v>
      </c>
      <c r="H256" s="159">
        <v>22</v>
      </c>
      <c r="I256" s="162" t="s">
        <v>1718</v>
      </c>
      <c r="J256" s="152"/>
      <c r="K256" s="163" t="s">
        <v>1866</v>
      </c>
      <c r="L256" s="163" t="s">
        <v>1696</v>
      </c>
      <c r="M256" s="163" t="s">
        <v>1713</v>
      </c>
      <c r="N256" s="163" t="s">
        <v>1673</v>
      </c>
      <c r="O256" s="152"/>
      <c r="P256" s="150" t="s">
        <v>1867</v>
      </c>
      <c r="Q256" s="144" t="s">
        <v>1716</v>
      </c>
      <c r="R256" s="145" t="s">
        <v>1716</v>
      </c>
      <c r="S256" s="146" t="s">
        <v>1716</v>
      </c>
      <c r="T256" s="147" t="s">
        <v>1716</v>
      </c>
      <c r="U256" s="148">
        <v>706.84900000000005</v>
      </c>
      <c r="V256" s="149" t="s">
        <v>1716</v>
      </c>
      <c r="W256" s="150" t="s">
        <v>1716</v>
      </c>
      <c r="X256" s="150" t="s">
        <v>1723</v>
      </c>
      <c r="Y256" s="150" t="s">
        <v>1715</v>
      </c>
      <c r="Z256" s="150" t="s">
        <v>1716</v>
      </c>
      <c r="AA256" s="150">
        <v>0</v>
      </c>
      <c r="AB256" s="164">
        <v>1</v>
      </c>
      <c r="AC256" s="152"/>
      <c r="AD256" s="152"/>
    </row>
    <row r="257" spans="1:30" x14ac:dyDescent="0.35">
      <c r="A257" t="str">
        <f t="shared" si="3"/>
        <v>363200170001022</v>
      </c>
      <c r="B257" s="178"/>
      <c r="D257" s="14"/>
      <c r="E257" s="159">
        <v>3052</v>
      </c>
      <c r="F257" s="160" t="s">
        <v>1865</v>
      </c>
      <c r="G257" s="161">
        <v>363200170001</v>
      </c>
      <c r="H257" s="159">
        <v>22</v>
      </c>
      <c r="I257" s="162" t="s">
        <v>1718</v>
      </c>
      <c r="J257" s="152"/>
      <c r="K257" s="163" t="s">
        <v>1866</v>
      </c>
      <c r="L257" s="163" t="s">
        <v>1696</v>
      </c>
      <c r="M257" s="163" t="s">
        <v>1713</v>
      </c>
      <c r="N257" s="163" t="s">
        <v>1673</v>
      </c>
      <c r="O257" s="152"/>
      <c r="P257" s="150" t="s">
        <v>1867</v>
      </c>
      <c r="Q257" s="144" t="s">
        <v>1716</v>
      </c>
      <c r="R257" s="145" t="s">
        <v>1716</v>
      </c>
      <c r="S257" s="146" t="s">
        <v>1716</v>
      </c>
      <c r="T257" s="147" t="s">
        <v>1716</v>
      </c>
      <c r="U257" s="148">
        <v>706.84900000000005</v>
      </c>
      <c r="V257" s="149" t="s">
        <v>1716</v>
      </c>
      <c r="W257" s="150" t="s">
        <v>1716</v>
      </c>
      <c r="X257" s="150" t="s">
        <v>1723</v>
      </c>
      <c r="Y257" s="150" t="s">
        <v>1715</v>
      </c>
      <c r="Z257" s="150" t="s">
        <v>1716</v>
      </c>
      <c r="AA257" s="150">
        <v>0</v>
      </c>
      <c r="AB257" s="164">
        <v>1</v>
      </c>
      <c r="AC257" s="152"/>
      <c r="AD257" s="152"/>
    </row>
    <row r="258" spans="1:30" x14ac:dyDescent="0.35">
      <c r="A258" t="str">
        <f t="shared" si="3"/>
        <v>363200170003022</v>
      </c>
      <c r="B258" s="178"/>
      <c r="D258" s="14"/>
      <c r="E258" s="159">
        <v>3052</v>
      </c>
      <c r="F258" s="160" t="s">
        <v>1865</v>
      </c>
      <c r="G258" s="161">
        <v>363200170003</v>
      </c>
      <c r="H258" s="159">
        <v>22</v>
      </c>
      <c r="I258" s="162" t="s">
        <v>1718</v>
      </c>
      <c r="J258" s="152"/>
      <c r="K258" s="163" t="s">
        <v>1866</v>
      </c>
      <c r="L258" s="163" t="s">
        <v>1696</v>
      </c>
      <c r="M258" s="163" t="s">
        <v>1713</v>
      </c>
      <c r="N258" s="163" t="s">
        <v>1673</v>
      </c>
      <c r="O258" s="152"/>
      <c r="P258" s="150" t="s">
        <v>1867</v>
      </c>
      <c r="Q258" s="144" t="s">
        <v>1716</v>
      </c>
      <c r="R258" s="145" t="s">
        <v>1716</v>
      </c>
      <c r="S258" s="146" t="s">
        <v>1716</v>
      </c>
      <c r="T258" s="147" t="s">
        <v>1716</v>
      </c>
      <c r="U258" s="148">
        <v>706.84900000000005</v>
      </c>
      <c r="V258" s="149" t="s">
        <v>1716</v>
      </c>
      <c r="W258" s="150" t="s">
        <v>1716</v>
      </c>
      <c r="X258" s="150" t="s">
        <v>1723</v>
      </c>
      <c r="Y258" s="150" t="s">
        <v>1715</v>
      </c>
      <c r="Z258" s="150" t="s">
        <v>1716</v>
      </c>
      <c r="AA258" s="150">
        <v>0</v>
      </c>
      <c r="AB258" s="164">
        <v>1</v>
      </c>
      <c r="AC258" s="152"/>
      <c r="AD258" s="152"/>
    </row>
    <row r="259" spans="1:30" x14ac:dyDescent="0.35">
      <c r="A259" t="str">
        <f t="shared" ref="A259:A322" si="4">G259&amp;"0"&amp;H259</f>
        <v>363200170005022</v>
      </c>
      <c r="B259" s="178"/>
      <c r="D259" s="14"/>
      <c r="E259" s="159">
        <v>3052</v>
      </c>
      <c r="F259" s="160" t="s">
        <v>1865</v>
      </c>
      <c r="G259" s="161">
        <v>363200170005</v>
      </c>
      <c r="H259" s="159">
        <v>22</v>
      </c>
      <c r="I259" s="162" t="s">
        <v>1718</v>
      </c>
      <c r="J259" s="152"/>
      <c r="K259" s="163" t="s">
        <v>1866</v>
      </c>
      <c r="L259" s="163" t="s">
        <v>1696</v>
      </c>
      <c r="M259" s="163" t="s">
        <v>1713</v>
      </c>
      <c r="N259" s="163" t="s">
        <v>1673</v>
      </c>
      <c r="O259" s="152"/>
      <c r="P259" s="150" t="s">
        <v>1867</v>
      </c>
      <c r="Q259" s="144" t="s">
        <v>1716</v>
      </c>
      <c r="R259" s="145" t="s">
        <v>1716</v>
      </c>
      <c r="S259" s="146" t="s">
        <v>1716</v>
      </c>
      <c r="T259" s="147" t="s">
        <v>1716</v>
      </c>
      <c r="U259" s="148">
        <v>706.84900000000005</v>
      </c>
      <c r="V259" s="149" t="s">
        <v>1716</v>
      </c>
      <c r="W259" s="150" t="s">
        <v>1716</v>
      </c>
      <c r="X259" s="150" t="s">
        <v>1723</v>
      </c>
      <c r="Y259" s="150" t="s">
        <v>1715</v>
      </c>
      <c r="Z259" s="150" t="s">
        <v>1716</v>
      </c>
      <c r="AA259" s="150">
        <v>0</v>
      </c>
      <c r="AB259" s="164">
        <v>1</v>
      </c>
      <c r="AC259" s="152"/>
      <c r="AD259" s="152"/>
    </row>
    <row r="260" spans="1:30" x14ac:dyDescent="0.35">
      <c r="A260" t="str">
        <f t="shared" si="4"/>
        <v>362235165015024</v>
      </c>
      <c r="B260" s="178"/>
      <c r="D260" s="14"/>
      <c r="E260" s="159">
        <v>3052</v>
      </c>
      <c r="F260" s="160" t="s">
        <v>1865</v>
      </c>
      <c r="G260" s="161">
        <v>362235165015</v>
      </c>
      <c r="H260" s="159">
        <v>24</v>
      </c>
      <c r="I260" s="162" t="s">
        <v>1719</v>
      </c>
      <c r="J260" s="152"/>
      <c r="K260" s="163" t="s">
        <v>1866</v>
      </c>
      <c r="L260" s="163" t="s">
        <v>1696</v>
      </c>
      <c r="M260" s="163" t="s">
        <v>1713</v>
      </c>
      <c r="N260" s="163" t="s">
        <v>1673</v>
      </c>
      <c r="O260" s="152"/>
      <c r="P260" s="150" t="s">
        <v>1867</v>
      </c>
      <c r="Q260" s="144">
        <v>597.41</v>
      </c>
      <c r="R260" s="145">
        <v>0.6</v>
      </c>
      <c r="S260" s="146">
        <v>1.0707</v>
      </c>
      <c r="T260" s="147" t="s">
        <v>1716</v>
      </c>
      <c r="U260" s="148">
        <v>622.75</v>
      </c>
      <c r="V260" s="149">
        <v>0.17799999999999999</v>
      </c>
      <c r="W260" s="150">
        <v>1.9E-2</v>
      </c>
      <c r="X260" s="150" t="s">
        <v>1723</v>
      </c>
      <c r="Y260" s="150" t="s">
        <v>1715</v>
      </c>
      <c r="Z260" s="150" t="s">
        <v>1717</v>
      </c>
      <c r="AA260" s="150">
        <v>0</v>
      </c>
      <c r="AB260" s="164">
        <v>1</v>
      </c>
      <c r="AC260" s="152"/>
      <c r="AD260" s="152"/>
    </row>
    <row r="261" spans="1:30" x14ac:dyDescent="0.35">
      <c r="A261" t="str">
        <f t="shared" si="4"/>
        <v>363200170001024</v>
      </c>
      <c r="B261" s="178"/>
      <c r="D261" s="14"/>
      <c r="E261" s="159">
        <v>3052</v>
      </c>
      <c r="F261" s="160" t="s">
        <v>1865</v>
      </c>
      <c r="G261" s="161">
        <v>363200170001</v>
      </c>
      <c r="H261" s="159">
        <v>24</v>
      </c>
      <c r="I261" s="162" t="s">
        <v>1719</v>
      </c>
      <c r="J261" s="152"/>
      <c r="K261" s="163" t="s">
        <v>1866</v>
      </c>
      <c r="L261" s="163" t="s">
        <v>1696</v>
      </c>
      <c r="M261" s="163" t="s">
        <v>1713</v>
      </c>
      <c r="N261" s="163" t="s">
        <v>1673</v>
      </c>
      <c r="O261" s="152"/>
      <c r="P261" s="150" t="s">
        <v>1867</v>
      </c>
      <c r="Q261" s="144">
        <v>597.41</v>
      </c>
      <c r="R261" s="145">
        <v>0.6</v>
      </c>
      <c r="S261" s="146">
        <v>1.0707</v>
      </c>
      <c r="T261" s="147" t="s">
        <v>1716</v>
      </c>
      <c r="U261" s="148">
        <v>622.75</v>
      </c>
      <c r="V261" s="149">
        <v>0.17799999999999999</v>
      </c>
      <c r="W261" s="150">
        <v>1.9E-2</v>
      </c>
      <c r="X261" s="150" t="s">
        <v>1723</v>
      </c>
      <c r="Y261" s="150" t="s">
        <v>1715</v>
      </c>
      <c r="Z261" s="150" t="s">
        <v>1717</v>
      </c>
      <c r="AA261" s="150">
        <v>0</v>
      </c>
      <c r="AB261" s="164">
        <v>1</v>
      </c>
      <c r="AC261" s="152"/>
      <c r="AD261" s="152"/>
    </row>
    <row r="262" spans="1:30" x14ac:dyDescent="0.35">
      <c r="A262" t="str">
        <f t="shared" si="4"/>
        <v>363200170003024</v>
      </c>
      <c r="B262" s="178"/>
      <c r="D262" s="14"/>
      <c r="E262" s="159">
        <v>3052</v>
      </c>
      <c r="F262" s="160" t="s">
        <v>1865</v>
      </c>
      <c r="G262" s="161">
        <v>363200170003</v>
      </c>
      <c r="H262" s="159">
        <v>24</v>
      </c>
      <c r="I262" s="162" t="s">
        <v>1719</v>
      </c>
      <c r="J262" s="152"/>
      <c r="K262" s="163" t="s">
        <v>1866</v>
      </c>
      <c r="L262" s="163" t="s">
        <v>1696</v>
      </c>
      <c r="M262" s="163" t="s">
        <v>1713</v>
      </c>
      <c r="N262" s="163" t="s">
        <v>1673</v>
      </c>
      <c r="O262" s="152"/>
      <c r="P262" s="150" t="s">
        <v>1867</v>
      </c>
      <c r="Q262" s="144">
        <v>597.41</v>
      </c>
      <c r="R262" s="145">
        <v>0.6</v>
      </c>
      <c r="S262" s="146">
        <v>1.0707</v>
      </c>
      <c r="T262" s="147" t="s">
        <v>1716</v>
      </c>
      <c r="U262" s="148">
        <v>622.75</v>
      </c>
      <c r="V262" s="149">
        <v>0.17799999999999999</v>
      </c>
      <c r="W262" s="150">
        <v>1.9E-2</v>
      </c>
      <c r="X262" s="150" t="s">
        <v>1723</v>
      </c>
      <c r="Y262" s="150" t="s">
        <v>1715</v>
      </c>
      <c r="Z262" s="150" t="s">
        <v>1717</v>
      </c>
      <c r="AA262" s="150">
        <v>0</v>
      </c>
      <c r="AB262" s="164">
        <v>1</v>
      </c>
      <c r="AC262" s="152"/>
      <c r="AD262" s="152"/>
    </row>
    <row r="263" spans="1:30" x14ac:dyDescent="0.35">
      <c r="A263" t="str">
        <f t="shared" si="4"/>
        <v>362235165015027</v>
      </c>
      <c r="B263" s="178"/>
      <c r="D263" s="14"/>
      <c r="E263" s="159">
        <v>3052</v>
      </c>
      <c r="F263" s="160" t="s">
        <v>1865</v>
      </c>
      <c r="G263" s="161">
        <v>362235165015</v>
      </c>
      <c r="H263" s="159">
        <v>27</v>
      </c>
      <c r="I263" s="162" t="s">
        <v>1733</v>
      </c>
      <c r="J263" s="152"/>
      <c r="K263" s="163" t="s">
        <v>1866</v>
      </c>
      <c r="L263" s="163" t="s">
        <v>1696</v>
      </c>
      <c r="M263" s="163" t="s">
        <v>1713</v>
      </c>
      <c r="N263" s="163" t="s">
        <v>1673</v>
      </c>
      <c r="O263" s="152"/>
      <c r="P263" s="150" t="s">
        <v>1867</v>
      </c>
      <c r="Q263" s="144">
        <v>359.63</v>
      </c>
      <c r="R263" s="145">
        <v>0.6</v>
      </c>
      <c r="S263" s="146">
        <v>1.0707</v>
      </c>
      <c r="T263" s="147" t="s">
        <v>1716</v>
      </c>
      <c r="U263" s="148">
        <v>374.89</v>
      </c>
      <c r="V263" s="149">
        <v>0.17799999999999999</v>
      </c>
      <c r="W263" s="150">
        <v>1.9E-2</v>
      </c>
      <c r="X263" s="150" t="s">
        <v>1723</v>
      </c>
      <c r="Y263" s="150" t="s">
        <v>1715</v>
      </c>
      <c r="Z263" s="150" t="s">
        <v>1717</v>
      </c>
      <c r="AA263" s="150">
        <v>0</v>
      </c>
      <c r="AB263" s="164">
        <v>1</v>
      </c>
      <c r="AC263" s="152"/>
      <c r="AD263" s="152"/>
    </row>
    <row r="264" spans="1:30" x14ac:dyDescent="0.35">
      <c r="A264" t="str">
        <f t="shared" si="4"/>
        <v>362235165016027</v>
      </c>
      <c r="B264" s="178"/>
      <c r="D264" s="14"/>
      <c r="E264" s="165">
        <v>3052</v>
      </c>
      <c r="F264" s="166" t="s">
        <v>1865</v>
      </c>
      <c r="G264" s="167">
        <v>362235165016</v>
      </c>
      <c r="H264" s="159">
        <v>27</v>
      </c>
      <c r="I264" s="162" t="s">
        <v>1733</v>
      </c>
      <c r="J264" s="152"/>
      <c r="K264" s="168" t="s">
        <v>1866</v>
      </c>
      <c r="L264" s="168" t="s">
        <v>1696</v>
      </c>
      <c r="M264" s="168" t="s">
        <v>1713</v>
      </c>
      <c r="N264" s="168" t="s">
        <v>1673</v>
      </c>
      <c r="O264" s="152"/>
      <c r="P264" s="169" t="s">
        <v>1867</v>
      </c>
      <c r="Q264" s="144">
        <v>359.63</v>
      </c>
      <c r="R264" s="171">
        <v>0.6</v>
      </c>
      <c r="S264" s="146">
        <v>1.0707</v>
      </c>
      <c r="T264" s="147" t="s">
        <v>1716</v>
      </c>
      <c r="U264" s="170">
        <v>374.89</v>
      </c>
      <c r="V264" s="149">
        <v>0.17799999999999999</v>
      </c>
      <c r="W264" s="172">
        <v>1.9E-2</v>
      </c>
      <c r="X264" s="172" t="s">
        <v>1723</v>
      </c>
      <c r="Y264" s="172" t="s">
        <v>1715</v>
      </c>
      <c r="Z264" s="172" t="s">
        <v>1717</v>
      </c>
      <c r="AA264" s="150">
        <v>0</v>
      </c>
      <c r="AB264" s="173">
        <v>1</v>
      </c>
      <c r="AC264" s="152"/>
      <c r="AD264" s="152"/>
    </row>
    <row r="265" spans="1:30" x14ac:dyDescent="0.35">
      <c r="A265" t="str">
        <f t="shared" si="4"/>
        <v>363200170001027</v>
      </c>
      <c r="B265" s="178"/>
      <c r="D265" s="14"/>
      <c r="E265" s="159">
        <v>3052</v>
      </c>
      <c r="F265" s="160" t="s">
        <v>1865</v>
      </c>
      <c r="G265" s="161">
        <v>363200170001</v>
      </c>
      <c r="H265" s="159">
        <v>27</v>
      </c>
      <c r="I265" s="162" t="s">
        <v>1733</v>
      </c>
      <c r="J265" s="152"/>
      <c r="K265" s="163" t="s">
        <v>1866</v>
      </c>
      <c r="L265" s="163" t="s">
        <v>1696</v>
      </c>
      <c r="M265" s="163" t="s">
        <v>1713</v>
      </c>
      <c r="N265" s="163" t="s">
        <v>1673</v>
      </c>
      <c r="O265" s="152"/>
      <c r="P265" s="150" t="s">
        <v>1867</v>
      </c>
      <c r="Q265" s="144">
        <v>359.63</v>
      </c>
      <c r="R265" s="145">
        <v>0.6</v>
      </c>
      <c r="S265" s="146">
        <v>1.0707</v>
      </c>
      <c r="T265" s="147" t="s">
        <v>1716</v>
      </c>
      <c r="U265" s="148">
        <v>374.89</v>
      </c>
      <c r="V265" s="149">
        <v>0.17799999999999999</v>
      </c>
      <c r="W265" s="150">
        <v>1.9E-2</v>
      </c>
      <c r="X265" s="150" t="s">
        <v>1723</v>
      </c>
      <c r="Y265" s="150" t="s">
        <v>1715</v>
      </c>
      <c r="Z265" s="150" t="s">
        <v>1717</v>
      </c>
      <c r="AA265" s="150">
        <v>0</v>
      </c>
      <c r="AB265" s="164">
        <v>1</v>
      </c>
      <c r="AC265" s="152"/>
      <c r="AD265" s="152"/>
    </row>
    <row r="266" spans="1:30" x14ac:dyDescent="0.35">
      <c r="A266" t="str">
        <f t="shared" si="4"/>
        <v>363200170003027</v>
      </c>
      <c r="B266" s="178"/>
      <c r="D266" s="14"/>
      <c r="E266" s="159">
        <v>3052</v>
      </c>
      <c r="F266" s="160" t="s">
        <v>1865</v>
      </c>
      <c r="G266" s="161">
        <v>363200170003</v>
      </c>
      <c r="H266" s="159">
        <v>27</v>
      </c>
      <c r="I266" s="162" t="s">
        <v>1733</v>
      </c>
      <c r="J266" s="152"/>
      <c r="K266" s="163" t="s">
        <v>1866</v>
      </c>
      <c r="L266" s="163" t="s">
        <v>1696</v>
      </c>
      <c r="M266" s="163" t="s">
        <v>1713</v>
      </c>
      <c r="N266" s="163" t="s">
        <v>1673</v>
      </c>
      <c r="O266" s="152"/>
      <c r="P266" s="150" t="s">
        <v>1867</v>
      </c>
      <c r="Q266" s="144">
        <v>359.63</v>
      </c>
      <c r="R266" s="145">
        <v>0.6</v>
      </c>
      <c r="S266" s="146">
        <v>1.0707</v>
      </c>
      <c r="T266" s="147" t="s">
        <v>1716</v>
      </c>
      <c r="U266" s="148">
        <v>374.89</v>
      </c>
      <c r="V266" s="149">
        <v>0.17799999999999999</v>
      </c>
      <c r="W266" s="150">
        <v>1.9E-2</v>
      </c>
      <c r="X266" s="150" t="s">
        <v>1723</v>
      </c>
      <c r="Y266" s="150" t="s">
        <v>1715</v>
      </c>
      <c r="Z266" s="150" t="s">
        <v>1717</v>
      </c>
      <c r="AA266" s="150">
        <v>0</v>
      </c>
      <c r="AB266" s="164">
        <v>1</v>
      </c>
      <c r="AC266" s="152"/>
      <c r="AD266" s="152"/>
    </row>
    <row r="267" spans="1:30" x14ac:dyDescent="0.35">
      <c r="A267" t="str">
        <f t="shared" si="4"/>
        <v>363200170004027</v>
      </c>
      <c r="B267" s="178"/>
      <c r="D267" s="14"/>
      <c r="E267" s="159">
        <v>3052</v>
      </c>
      <c r="F267" s="160" t="s">
        <v>1865</v>
      </c>
      <c r="G267" s="161">
        <v>363200170004</v>
      </c>
      <c r="H267" s="159">
        <v>27</v>
      </c>
      <c r="I267" s="162" t="s">
        <v>1733</v>
      </c>
      <c r="J267" s="152"/>
      <c r="K267" s="163" t="s">
        <v>1866</v>
      </c>
      <c r="L267" s="163" t="s">
        <v>1696</v>
      </c>
      <c r="M267" s="163" t="s">
        <v>1713</v>
      </c>
      <c r="N267" s="163" t="s">
        <v>1673</v>
      </c>
      <c r="O267" s="152"/>
      <c r="P267" s="150" t="s">
        <v>1867</v>
      </c>
      <c r="Q267" s="144">
        <v>359.63</v>
      </c>
      <c r="R267" s="145">
        <v>0.6</v>
      </c>
      <c r="S267" s="146">
        <v>1.0707</v>
      </c>
      <c r="T267" s="147" t="s">
        <v>1716</v>
      </c>
      <c r="U267" s="148">
        <v>374.89</v>
      </c>
      <c r="V267" s="149">
        <v>0.17799999999999999</v>
      </c>
      <c r="W267" s="150">
        <v>1.9E-2</v>
      </c>
      <c r="X267" s="150" t="s">
        <v>1723</v>
      </c>
      <c r="Y267" s="150" t="s">
        <v>1715</v>
      </c>
      <c r="Z267" s="150" t="s">
        <v>1717</v>
      </c>
      <c r="AA267" s="150">
        <v>0</v>
      </c>
      <c r="AB267" s="164">
        <v>1</v>
      </c>
      <c r="AC267" s="152"/>
      <c r="AD267" s="152"/>
    </row>
    <row r="268" spans="1:30" x14ac:dyDescent="0.35">
      <c r="A268" t="str">
        <f t="shared" si="4"/>
        <v>362235165015028</v>
      </c>
      <c r="B268" s="178"/>
      <c r="D268" s="14"/>
      <c r="E268" s="159">
        <v>3052</v>
      </c>
      <c r="F268" s="160" t="s">
        <v>1865</v>
      </c>
      <c r="G268" s="161">
        <v>362235165015</v>
      </c>
      <c r="H268" s="159">
        <v>28</v>
      </c>
      <c r="I268" s="162" t="s">
        <v>1733</v>
      </c>
      <c r="J268" s="152"/>
      <c r="K268" s="163" t="s">
        <v>1866</v>
      </c>
      <c r="L268" s="163" t="s">
        <v>1696</v>
      </c>
      <c r="M268" s="163" t="s">
        <v>1713</v>
      </c>
      <c r="N268" s="163" t="s">
        <v>1673</v>
      </c>
      <c r="O268" s="152"/>
      <c r="P268" s="150" t="s">
        <v>1867</v>
      </c>
      <c r="Q268" s="144">
        <v>359.63</v>
      </c>
      <c r="R268" s="145">
        <v>0.6</v>
      </c>
      <c r="S268" s="146">
        <v>1.0707</v>
      </c>
      <c r="T268" s="147" t="s">
        <v>1716</v>
      </c>
      <c r="U268" s="148">
        <v>374.89</v>
      </c>
      <c r="V268" s="149">
        <v>0.17799999999999999</v>
      </c>
      <c r="W268" s="150">
        <v>1.9E-2</v>
      </c>
      <c r="X268" s="150" t="s">
        <v>1723</v>
      </c>
      <c r="Y268" s="150" t="s">
        <v>1715</v>
      </c>
      <c r="Z268" s="150" t="s">
        <v>1717</v>
      </c>
      <c r="AA268" s="150">
        <v>0</v>
      </c>
      <c r="AB268" s="164">
        <v>1</v>
      </c>
      <c r="AC268" s="152"/>
      <c r="AD268" s="152"/>
    </row>
    <row r="269" spans="1:30" x14ac:dyDescent="0.35">
      <c r="A269" t="str">
        <f t="shared" si="4"/>
        <v>362235165016028</v>
      </c>
      <c r="B269" s="178"/>
      <c r="D269" s="14"/>
      <c r="E269" s="159">
        <v>3052</v>
      </c>
      <c r="F269" s="160" t="s">
        <v>1865</v>
      </c>
      <c r="G269" s="161">
        <v>362235165016</v>
      </c>
      <c r="H269" s="159">
        <v>28</v>
      </c>
      <c r="I269" s="162" t="s">
        <v>1733</v>
      </c>
      <c r="J269" s="152"/>
      <c r="K269" s="163" t="s">
        <v>1866</v>
      </c>
      <c r="L269" s="163" t="s">
        <v>1696</v>
      </c>
      <c r="M269" s="163" t="s">
        <v>1713</v>
      </c>
      <c r="N269" s="163" t="s">
        <v>1673</v>
      </c>
      <c r="O269" s="152"/>
      <c r="P269" s="150" t="s">
        <v>1867</v>
      </c>
      <c r="Q269" s="144">
        <v>359.63</v>
      </c>
      <c r="R269" s="145">
        <v>0.6</v>
      </c>
      <c r="S269" s="146">
        <v>1.0707</v>
      </c>
      <c r="T269" s="147" t="s">
        <v>1716</v>
      </c>
      <c r="U269" s="148">
        <v>374.89</v>
      </c>
      <c r="V269" s="149">
        <v>0.17799999999999999</v>
      </c>
      <c r="W269" s="150">
        <v>1.9E-2</v>
      </c>
      <c r="X269" s="150" t="s">
        <v>1723</v>
      </c>
      <c r="Y269" s="150" t="s">
        <v>1715</v>
      </c>
      <c r="Z269" s="150" t="s">
        <v>1717</v>
      </c>
      <c r="AA269" s="150">
        <v>0</v>
      </c>
      <c r="AB269" s="164">
        <v>1</v>
      </c>
      <c r="AC269" s="152"/>
      <c r="AD269" s="152"/>
    </row>
    <row r="270" spans="1:30" x14ac:dyDescent="0.35">
      <c r="A270" t="str">
        <f t="shared" si="4"/>
        <v>363200170001028</v>
      </c>
      <c r="B270" s="178"/>
      <c r="D270" s="14"/>
      <c r="E270" s="159">
        <v>3052</v>
      </c>
      <c r="F270" s="160" t="s">
        <v>1865</v>
      </c>
      <c r="G270" s="161">
        <v>363200170001</v>
      </c>
      <c r="H270" s="159">
        <v>28</v>
      </c>
      <c r="I270" s="162" t="s">
        <v>1733</v>
      </c>
      <c r="J270" s="152"/>
      <c r="K270" s="163" t="s">
        <v>1866</v>
      </c>
      <c r="L270" s="163" t="s">
        <v>1696</v>
      </c>
      <c r="M270" s="163" t="s">
        <v>1713</v>
      </c>
      <c r="N270" s="163" t="s">
        <v>1673</v>
      </c>
      <c r="O270" s="152"/>
      <c r="P270" s="150" t="s">
        <v>1867</v>
      </c>
      <c r="Q270" s="144">
        <v>359.63</v>
      </c>
      <c r="R270" s="145">
        <v>0.6</v>
      </c>
      <c r="S270" s="146">
        <v>1.0707</v>
      </c>
      <c r="T270" s="147" t="s">
        <v>1716</v>
      </c>
      <c r="U270" s="148">
        <v>374.89</v>
      </c>
      <c r="V270" s="149">
        <v>0.17799999999999999</v>
      </c>
      <c r="W270" s="150">
        <v>1.9E-2</v>
      </c>
      <c r="X270" s="150" t="s">
        <v>1723</v>
      </c>
      <c r="Y270" s="150" t="s">
        <v>1715</v>
      </c>
      <c r="Z270" s="150" t="s">
        <v>1717</v>
      </c>
      <c r="AA270" s="150">
        <v>0</v>
      </c>
      <c r="AB270" s="164">
        <v>1</v>
      </c>
      <c r="AC270" s="152"/>
      <c r="AD270" s="152"/>
    </row>
    <row r="271" spans="1:30" x14ac:dyDescent="0.35">
      <c r="A271" t="str">
        <f t="shared" si="4"/>
        <v>363200170003028</v>
      </c>
      <c r="B271" s="178"/>
      <c r="D271" s="14"/>
      <c r="E271" s="159">
        <v>3052</v>
      </c>
      <c r="F271" s="160" t="s">
        <v>1865</v>
      </c>
      <c r="G271" s="161">
        <v>363200170003</v>
      </c>
      <c r="H271" s="159">
        <v>28</v>
      </c>
      <c r="I271" s="162" t="s">
        <v>1733</v>
      </c>
      <c r="J271" s="152"/>
      <c r="K271" s="163" t="s">
        <v>1866</v>
      </c>
      <c r="L271" s="163" t="s">
        <v>1696</v>
      </c>
      <c r="M271" s="163" t="s">
        <v>1713</v>
      </c>
      <c r="N271" s="163" t="s">
        <v>1673</v>
      </c>
      <c r="O271" s="152"/>
      <c r="P271" s="150" t="s">
        <v>1867</v>
      </c>
      <c r="Q271" s="144">
        <v>359.63</v>
      </c>
      <c r="R271" s="145">
        <v>0.6</v>
      </c>
      <c r="S271" s="146">
        <v>1.0707</v>
      </c>
      <c r="T271" s="147" t="s">
        <v>1716</v>
      </c>
      <c r="U271" s="148">
        <v>374.89</v>
      </c>
      <c r="V271" s="149">
        <v>0.17799999999999999</v>
      </c>
      <c r="W271" s="150">
        <v>1.9E-2</v>
      </c>
      <c r="X271" s="150" t="s">
        <v>1723</v>
      </c>
      <c r="Y271" s="150" t="s">
        <v>1715</v>
      </c>
      <c r="Z271" s="150" t="s">
        <v>1717</v>
      </c>
      <c r="AA271" s="150">
        <v>0</v>
      </c>
      <c r="AB271" s="164">
        <v>1</v>
      </c>
      <c r="AC271" s="152"/>
      <c r="AD271" s="152"/>
    </row>
    <row r="272" spans="1:30" x14ac:dyDescent="0.35">
      <c r="A272" t="str">
        <f t="shared" si="4"/>
        <v>363200170004028</v>
      </c>
      <c r="B272" s="178"/>
      <c r="D272" s="14"/>
      <c r="E272" s="159">
        <v>3052</v>
      </c>
      <c r="F272" s="160" t="s">
        <v>1865</v>
      </c>
      <c r="G272" s="161">
        <v>363200170004</v>
      </c>
      <c r="H272" s="159">
        <v>28</v>
      </c>
      <c r="I272" s="162" t="s">
        <v>1733</v>
      </c>
      <c r="J272" s="152"/>
      <c r="K272" s="163" t="s">
        <v>1866</v>
      </c>
      <c r="L272" s="163" t="s">
        <v>1696</v>
      </c>
      <c r="M272" s="163" t="s">
        <v>1713</v>
      </c>
      <c r="N272" s="163" t="s">
        <v>1673</v>
      </c>
      <c r="O272" s="152"/>
      <c r="P272" s="150" t="s">
        <v>1867</v>
      </c>
      <c r="Q272" s="144">
        <v>359.63</v>
      </c>
      <c r="R272" s="145">
        <v>0.6</v>
      </c>
      <c r="S272" s="146">
        <v>1.0707</v>
      </c>
      <c r="T272" s="147" t="s">
        <v>1716</v>
      </c>
      <c r="U272" s="148">
        <v>374.89</v>
      </c>
      <c r="V272" s="149">
        <v>0.17799999999999999</v>
      </c>
      <c r="W272" s="150">
        <v>1.9E-2</v>
      </c>
      <c r="X272" s="150" t="s">
        <v>1723</v>
      </c>
      <c r="Y272" s="150" t="s">
        <v>1715</v>
      </c>
      <c r="Z272" s="150" t="s">
        <v>1717</v>
      </c>
      <c r="AA272" s="150">
        <v>0</v>
      </c>
      <c r="AB272" s="164">
        <v>1</v>
      </c>
      <c r="AC272" s="152"/>
      <c r="AD272" s="152"/>
    </row>
    <row r="273" spans="1:30" x14ac:dyDescent="0.35">
      <c r="A273" t="str">
        <f t="shared" si="4"/>
        <v>362235165015029</v>
      </c>
      <c r="B273" s="178"/>
      <c r="D273" s="14"/>
      <c r="E273" s="159">
        <v>3052</v>
      </c>
      <c r="F273" s="160" t="s">
        <v>1865</v>
      </c>
      <c r="G273" s="161">
        <v>362235165015</v>
      </c>
      <c r="H273" s="159">
        <v>29</v>
      </c>
      <c r="I273" s="162" t="s">
        <v>1745</v>
      </c>
      <c r="J273" s="152"/>
      <c r="K273" s="163" t="s">
        <v>1866</v>
      </c>
      <c r="L273" s="163" t="s">
        <v>1696</v>
      </c>
      <c r="M273" s="163" t="s">
        <v>1713</v>
      </c>
      <c r="N273" s="163" t="s">
        <v>1673</v>
      </c>
      <c r="O273" s="152"/>
      <c r="P273" s="150" t="s">
        <v>1867</v>
      </c>
      <c r="Q273" s="144">
        <v>1442.57</v>
      </c>
      <c r="R273" s="145">
        <v>0.6</v>
      </c>
      <c r="S273" s="146">
        <v>1.0707</v>
      </c>
      <c r="T273" s="147" t="s">
        <v>1716</v>
      </c>
      <c r="U273" s="148">
        <v>1503.76</v>
      </c>
      <c r="V273" s="149">
        <v>0.17799999999999999</v>
      </c>
      <c r="W273" s="150">
        <v>1.9E-2</v>
      </c>
      <c r="X273" s="150" t="s">
        <v>1723</v>
      </c>
      <c r="Y273" s="150" t="s">
        <v>1715</v>
      </c>
      <c r="Z273" s="150" t="s">
        <v>1717</v>
      </c>
      <c r="AA273" s="150">
        <v>0</v>
      </c>
      <c r="AB273" s="164">
        <v>1</v>
      </c>
      <c r="AC273" s="152"/>
      <c r="AD273" s="152"/>
    </row>
    <row r="274" spans="1:30" x14ac:dyDescent="0.35">
      <c r="A274" t="str">
        <f t="shared" si="4"/>
        <v>362235165017029</v>
      </c>
      <c r="B274" s="178"/>
      <c r="D274" s="14"/>
      <c r="E274" s="159">
        <v>3052</v>
      </c>
      <c r="F274" s="160" t="s">
        <v>1865</v>
      </c>
      <c r="G274" s="161">
        <v>362235165017</v>
      </c>
      <c r="H274" s="159">
        <v>29</v>
      </c>
      <c r="I274" s="162" t="s">
        <v>1745</v>
      </c>
      <c r="J274" s="152"/>
      <c r="K274" s="163" t="s">
        <v>1866</v>
      </c>
      <c r="L274" s="163" t="s">
        <v>1696</v>
      </c>
      <c r="M274" s="163" t="s">
        <v>1713</v>
      </c>
      <c r="N274" s="163" t="s">
        <v>1673</v>
      </c>
      <c r="O274" s="152"/>
      <c r="P274" s="150" t="s">
        <v>1867</v>
      </c>
      <c r="Q274" s="144">
        <v>1442.57</v>
      </c>
      <c r="R274" s="145">
        <v>0.6</v>
      </c>
      <c r="S274" s="146">
        <v>1.0707</v>
      </c>
      <c r="T274" s="147" t="s">
        <v>1716</v>
      </c>
      <c r="U274" s="148">
        <v>1503.76</v>
      </c>
      <c r="V274" s="149">
        <v>0.17799999999999999</v>
      </c>
      <c r="W274" s="150">
        <v>1.9E-2</v>
      </c>
      <c r="X274" s="150" t="s">
        <v>1723</v>
      </c>
      <c r="Y274" s="150" t="s">
        <v>1715</v>
      </c>
      <c r="Z274" s="150" t="s">
        <v>1717</v>
      </c>
      <c r="AA274" s="150">
        <v>0</v>
      </c>
      <c r="AB274" s="164">
        <v>1</v>
      </c>
      <c r="AC274" s="152"/>
      <c r="AD274" s="152"/>
    </row>
    <row r="275" spans="1:30" x14ac:dyDescent="0.35">
      <c r="A275" t="str">
        <f t="shared" si="4"/>
        <v>363200170001029</v>
      </c>
      <c r="B275" s="178"/>
      <c r="D275" s="14"/>
      <c r="E275" s="159">
        <v>3052</v>
      </c>
      <c r="F275" s="160" t="s">
        <v>1865</v>
      </c>
      <c r="G275" s="161">
        <v>363200170001</v>
      </c>
      <c r="H275" s="159">
        <v>29</v>
      </c>
      <c r="I275" s="162" t="s">
        <v>1745</v>
      </c>
      <c r="J275" s="152"/>
      <c r="K275" s="163" t="s">
        <v>1866</v>
      </c>
      <c r="L275" s="163" t="s">
        <v>1696</v>
      </c>
      <c r="M275" s="163" t="s">
        <v>1713</v>
      </c>
      <c r="N275" s="163" t="s">
        <v>1673</v>
      </c>
      <c r="O275" s="152"/>
      <c r="P275" s="150" t="s">
        <v>1867</v>
      </c>
      <c r="Q275" s="144">
        <v>1442.57</v>
      </c>
      <c r="R275" s="145">
        <v>0.6</v>
      </c>
      <c r="S275" s="146">
        <v>1.0707</v>
      </c>
      <c r="T275" s="147" t="s">
        <v>1716</v>
      </c>
      <c r="U275" s="148">
        <v>1503.76</v>
      </c>
      <c r="V275" s="149">
        <v>0.17799999999999999</v>
      </c>
      <c r="W275" s="150">
        <v>1.9E-2</v>
      </c>
      <c r="X275" s="150" t="s">
        <v>1723</v>
      </c>
      <c r="Y275" s="150" t="s">
        <v>1715</v>
      </c>
      <c r="Z275" s="150" t="s">
        <v>1717</v>
      </c>
      <c r="AA275" s="150">
        <v>0</v>
      </c>
      <c r="AB275" s="164">
        <v>1</v>
      </c>
      <c r="AC275" s="152"/>
      <c r="AD275" s="152"/>
    </row>
    <row r="276" spans="1:30" x14ac:dyDescent="0.35">
      <c r="A276" t="str">
        <f t="shared" si="4"/>
        <v>363200170003029</v>
      </c>
      <c r="B276" s="178"/>
      <c r="D276" s="14"/>
      <c r="E276" s="159">
        <v>3052</v>
      </c>
      <c r="F276" s="160" t="s">
        <v>1865</v>
      </c>
      <c r="G276" s="161">
        <v>363200170003</v>
      </c>
      <c r="H276" s="159">
        <v>29</v>
      </c>
      <c r="I276" s="162" t="s">
        <v>1745</v>
      </c>
      <c r="J276" s="152"/>
      <c r="K276" s="163" t="s">
        <v>1866</v>
      </c>
      <c r="L276" s="163" t="s">
        <v>1696</v>
      </c>
      <c r="M276" s="163" t="s">
        <v>1713</v>
      </c>
      <c r="N276" s="163" t="s">
        <v>1673</v>
      </c>
      <c r="O276" s="152"/>
      <c r="P276" s="150" t="s">
        <v>1867</v>
      </c>
      <c r="Q276" s="144">
        <v>1442.57</v>
      </c>
      <c r="R276" s="145">
        <v>0.6</v>
      </c>
      <c r="S276" s="146">
        <v>1.0707</v>
      </c>
      <c r="T276" s="147" t="s">
        <v>1716</v>
      </c>
      <c r="U276" s="148">
        <v>1503.76</v>
      </c>
      <c r="V276" s="149">
        <v>0.17799999999999999</v>
      </c>
      <c r="W276" s="150">
        <v>1.9E-2</v>
      </c>
      <c r="X276" s="150" t="s">
        <v>1723</v>
      </c>
      <c r="Y276" s="150" t="s">
        <v>1715</v>
      </c>
      <c r="Z276" s="150" t="s">
        <v>1717</v>
      </c>
      <c r="AA276" s="150">
        <v>0</v>
      </c>
      <c r="AB276" s="164">
        <v>1</v>
      </c>
      <c r="AC276" s="152"/>
      <c r="AD276" s="152"/>
    </row>
    <row r="277" spans="1:30" x14ac:dyDescent="0.35">
      <c r="A277" t="str">
        <f t="shared" si="4"/>
        <v>363200170005029</v>
      </c>
      <c r="B277" s="178"/>
      <c r="D277" s="14"/>
      <c r="E277" s="159">
        <v>3052</v>
      </c>
      <c r="F277" s="160" t="s">
        <v>1865</v>
      </c>
      <c r="G277" s="161">
        <v>363200170005</v>
      </c>
      <c r="H277" s="159">
        <v>29</v>
      </c>
      <c r="I277" s="162" t="s">
        <v>1745</v>
      </c>
      <c r="J277" s="152"/>
      <c r="K277" s="163" t="s">
        <v>1866</v>
      </c>
      <c r="L277" s="163" t="s">
        <v>1696</v>
      </c>
      <c r="M277" s="163" t="s">
        <v>1713</v>
      </c>
      <c r="N277" s="163" t="s">
        <v>1673</v>
      </c>
      <c r="O277" s="152"/>
      <c r="P277" s="150" t="s">
        <v>1867</v>
      </c>
      <c r="Q277" s="144">
        <v>1442.57</v>
      </c>
      <c r="R277" s="145">
        <v>0.6</v>
      </c>
      <c r="S277" s="146">
        <v>1.0707</v>
      </c>
      <c r="T277" s="147" t="s">
        <v>1716</v>
      </c>
      <c r="U277" s="148">
        <v>1503.76</v>
      </c>
      <c r="V277" s="149">
        <v>0.17799999999999999</v>
      </c>
      <c r="W277" s="150">
        <v>1.9E-2</v>
      </c>
      <c r="X277" s="150" t="s">
        <v>1723</v>
      </c>
      <c r="Y277" s="150" t="s">
        <v>1715</v>
      </c>
      <c r="Z277" s="150" t="s">
        <v>1717</v>
      </c>
      <c r="AA277" s="150">
        <v>0</v>
      </c>
      <c r="AB277" s="164">
        <v>1</v>
      </c>
      <c r="AC277" s="152"/>
      <c r="AD277" s="152"/>
    </row>
    <row r="278" spans="1:30" x14ac:dyDescent="0.35">
      <c r="A278" t="str">
        <f t="shared" si="4"/>
        <v>362171079001020</v>
      </c>
      <c r="B278" s="178"/>
      <c r="D278" s="14"/>
      <c r="E278" s="159">
        <v>3054</v>
      </c>
      <c r="F278" s="160" t="s">
        <v>1868</v>
      </c>
      <c r="G278" s="161">
        <v>362171079001</v>
      </c>
      <c r="H278" s="159">
        <v>20</v>
      </c>
      <c r="I278" s="162" t="s">
        <v>1711</v>
      </c>
      <c r="J278" s="152"/>
      <c r="K278" s="163" t="s">
        <v>1869</v>
      </c>
      <c r="L278" s="163" t="s">
        <v>1696</v>
      </c>
      <c r="M278" s="163" t="s">
        <v>1713</v>
      </c>
      <c r="N278" s="163" t="s">
        <v>1673</v>
      </c>
      <c r="O278" s="152"/>
      <c r="P278" s="150" t="s">
        <v>1870</v>
      </c>
      <c r="Q278" s="144">
        <v>3967.73</v>
      </c>
      <c r="R278" s="145">
        <v>0.67600000000000005</v>
      </c>
      <c r="S278" s="146">
        <v>1.0707</v>
      </c>
      <c r="T278" s="147">
        <v>0</v>
      </c>
      <c r="U278" s="148">
        <v>4157.3599999999997</v>
      </c>
      <c r="V278" s="149">
        <v>0.21299999999999999</v>
      </c>
      <c r="W278" s="150">
        <v>1.4E-2</v>
      </c>
      <c r="X278" s="150" t="s">
        <v>1723</v>
      </c>
      <c r="Y278" s="150" t="s">
        <v>1765</v>
      </c>
      <c r="Z278" s="150" t="s">
        <v>1716</v>
      </c>
      <c r="AA278" s="150">
        <v>0</v>
      </c>
      <c r="AB278" s="164">
        <v>1</v>
      </c>
      <c r="AC278" s="152"/>
      <c r="AD278" s="152"/>
    </row>
    <row r="279" spans="1:30" x14ac:dyDescent="0.35">
      <c r="A279" t="str">
        <f t="shared" si="4"/>
        <v>362171079013020</v>
      </c>
      <c r="B279" s="178"/>
      <c r="D279" s="14"/>
      <c r="E279" s="159">
        <v>3054</v>
      </c>
      <c r="F279" s="160" t="s">
        <v>1868</v>
      </c>
      <c r="G279" s="161">
        <v>362171079013</v>
      </c>
      <c r="H279" s="159">
        <v>20</v>
      </c>
      <c r="I279" s="162" t="s">
        <v>1711</v>
      </c>
      <c r="J279" s="152"/>
      <c r="K279" s="163" t="s">
        <v>1869</v>
      </c>
      <c r="L279" s="163" t="s">
        <v>1696</v>
      </c>
      <c r="M279" s="163" t="s">
        <v>1713</v>
      </c>
      <c r="N279" s="163" t="s">
        <v>1673</v>
      </c>
      <c r="O279" s="152"/>
      <c r="P279" s="150" t="s">
        <v>1870</v>
      </c>
      <c r="Q279" s="144">
        <v>3967.73</v>
      </c>
      <c r="R279" s="145">
        <v>0.67600000000000005</v>
      </c>
      <c r="S279" s="146">
        <v>1.0707</v>
      </c>
      <c r="T279" s="147">
        <v>0</v>
      </c>
      <c r="U279" s="148">
        <v>4157.3599999999997</v>
      </c>
      <c r="V279" s="149">
        <v>0.21299999999999999</v>
      </c>
      <c r="W279" s="150">
        <v>1.4E-2</v>
      </c>
      <c r="X279" s="150" t="s">
        <v>1723</v>
      </c>
      <c r="Y279" s="150" t="s">
        <v>1765</v>
      </c>
      <c r="Z279" s="150" t="s">
        <v>1716</v>
      </c>
      <c r="AA279" s="150">
        <v>0</v>
      </c>
      <c r="AB279" s="164">
        <v>1</v>
      </c>
      <c r="AC279" s="152"/>
      <c r="AD279" s="152"/>
    </row>
    <row r="280" spans="1:30" x14ac:dyDescent="0.35">
      <c r="A280" t="str">
        <f t="shared" si="4"/>
        <v>362235165018020</v>
      </c>
      <c r="B280" s="178"/>
      <c r="D280" s="14"/>
      <c r="E280" s="159">
        <v>3054</v>
      </c>
      <c r="F280" s="160" t="s">
        <v>1868</v>
      </c>
      <c r="G280" s="161">
        <v>362235165018</v>
      </c>
      <c r="H280" s="159">
        <v>20</v>
      </c>
      <c r="I280" s="162" t="s">
        <v>1711</v>
      </c>
      <c r="J280" s="152"/>
      <c r="K280" s="163" t="s">
        <v>1869</v>
      </c>
      <c r="L280" s="163" t="s">
        <v>1696</v>
      </c>
      <c r="M280" s="163" t="s">
        <v>1713</v>
      </c>
      <c r="N280" s="163" t="s">
        <v>1673</v>
      </c>
      <c r="O280" s="152"/>
      <c r="P280" s="150" t="s">
        <v>1870</v>
      </c>
      <c r="Q280" s="144">
        <v>3967.73</v>
      </c>
      <c r="R280" s="145">
        <v>0.67600000000000005</v>
      </c>
      <c r="S280" s="146">
        <v>1.0707</v>
      </c>
      <c r="T280" s="147">
        <v>0</v>
      </c>
      <c r="U280" s="148">
        <v>4157.3599999999997</v>
      </c>
      <c r="V280" s="149">
        <v>0.21299999999999999</v>
      </c>
      <c r="W280" s="150">
        <v>1.4E-2</v>
      </c>
      <c r="X280" s="150" t="s">
        <v>1723</v>
      </c>
      <c r="Y280" s="150" t="s">
        <v>1765</v>
      </c>
      <c r="Z280" s="150" t="s">
        <v>1716</v>
      </c>
      <c r="AA280" s="150">
        <v>0</v>
      </c>
      <c r="AB280" s="164">
        <v>1</v>
      </c>
      <c r="AC280" s="152"/>
      <c r="AD280" s="152"/>
    </row>
    <row r="281" spans="1:30" x14ac:dyDescent="0.35">
      <c r="A281" t="str">
        <f t="shared" si="4"/>
        <v>362171079001021</v>
      </c>
      <c r="B281" s="178"/>
      <c r="D281" s="14"/>
      <c r="E281" s="159">
        <v>3054</v>
      </c>
      <c r="F281" s="160" t="s">
        <v>1868</v>
      </c>
      <c r="G281" s="161">
        <v>362171079001</v>
      </c>
      <c r="H281" s="159">
        <v>21</v>
      </c>
      <c r="I281" s="162" t="s">
        <v>1732</v>
      </c>
      <c r="J281" s="152"/>
      <c r="K281" s="163" t="s">
        <v>1869</v>
      </c>
      <c r="L281" s="163" t="s">
        <v>1696</v>
      </c>
      <c r="M281" s="163" t="s">
        <v>1713</v>
      </c>
      <c r="N281" s="163" t="s">
        <v>1673</v>
      </c>
      <c r="O281" s="152"/>
      <c r="P281" s="150" t="s">
        <v>1870</v>
      </c>
      <c r="Q281" s="144" t="s">
        <v>1716</v>
      </c>
      <c r="R281" s="145" t="s">
        <v>1716</v>
      </c>
      <c r="S281" s="146" t="s">
        <v>1716</v>
      </c>
      <c r="T281" s="147" t="s">
        <v>1716</v>
      </c>
      <c r="U281" s="148">
        <v>693</v>
      </c>
      <c r="V281" s="149" t="s">
        <v>1716</v>
      </c>
      <c r="W281" s="150" t="s">
        <v>1716</v>
      </c>
      <c r="X281" s="150" t="s">
        <v>1723</v>
      </c>
      <c r="Y281" s="150" t="s">
        <v>1765</v>
      </c>
      <c r="Z281" s="150" t="s">
        <v>1716</v>
      </c>
      <c r="AA281" s="150">
        <v>0</v>
      </c>
      <c r="AB281" s="164">
        <v>1</v>
      </c>
      <c r="AC281" s="152"/>
      <c r="AD281" s="152"/>
    </row>
    <row r="282" spans="1:30" x14ac:dyDescent="0.35">
      <c r="A282" t="str">
        <f t="shared" si="4"/>
        <v>362171079013021</v>
      </c>
      <c r="B282" s="178"/>
      <c r="D282" s="14"/>
      <c r="E282" s="159">
        <v>3054</v>
      </c>
      <c r="F282" s="160" t="s">
        <v>1868</v>
      </c>
      <c r="G282" s="161">
        <v>362171079013</v>
      </c>
      <c r="H282" s="159">
        <v>21</v>
      </c>
      <c r="I282" s="162" t="s">
        <v>1732</v>
      </c>
      <c r="J282" s="152"/>
      <c r="K282" s="163" t="s">
        <v>1869</v>
      </c>
      <c r="L282" s="163" t="s">
        <v>1696</v>
      </c>
      <c r="M282" s="163" t="s">
        <v>1713</v>
      </c>
      <c r="N282" s="163" t="s">
        <v>1673</v>
      </c>
      <c r="O282" s="152"/>
      <c r="P282" s="150" t="s">
        <v>1870</v>
      </c>
      <c r="Q282" s="144" t="s">
        <v>1716</v>
      </c>
      <c r="R282" s="145" t="s">
        <v>1716</v>
      </c>
      <c r="S282" s="146" t="s">
        <v>1716</v>
      </c>
      <c r="T282" s="147" t="s">
        <v>1716</v>
      </c>
      <c r="U282" s="148">
        <v>693</v>
      </c>
      <c r="V282" s="149" t="s">
        <v>1716</v>
      </c>
      <c r="W282" s="150" t="s">
        <v>1716</v>
      </c>
      <c r="X282" s="150" t="s">
        <v>1723</v>
      </c>
      <c r="Y282" s="150" t="s">
        <v>1765</v>
      </c>
      <c r="Z282" s="150" t="s">
        <v>1716</v>
      </c>
      <c r="AA282" s="150">
        <v>0</v>
      </c>
      <c r="AB282" s="164">
        <v>1</v>
      </c>
      <c r="AC282" s="152"/>
      <c r="AD282" s="152"/>
    </row>
    <row r="283" spans="1:30" x14ac:dyDescent="0.35">
      <c r="A283" t="str">
        <f t="shared" si="4"/>
        <v>362235165018021</v>
      </c>
      <c r="B283" s="178"/>
      <c r="D283" s="14"/>
      <c r="E283" s="159">
        <v>3054</v>
      </c>
      <c r="F283" s="160" t="s">
        <v>1868</v>
      </c>
      <c r="G283" s="161">
        <v>362235165018</v>
      </c>
      <c r="H283" s="159">
        <v>21</v>
      </c>
      <c r="I283" s="162" t="s">
        <v>1732</v>
      </c>
      <c r="J283" s="152"/>
      <c r="K283" s="163" t="s">
        <v>1869</v>
      </c>
      <c r="L283" s="163" t="s">
        <v>1696</v>
      </c>
      <c r="M283" s="163" t="s">
        <v>1713</v>
      </c>
      <c r="N283" s="163" t="s">
        <v>1673</v>
      </c>
      <c r="O283" s="152"/>
      <c r="P283" s="150" t="s">
        <v>1870</v>
      </c>
      <c r="Q283" s="144" t="s">
        <v>1716</v>
      </c>
      <c r="R283" s="145" t="s">
        <v>1716</v>
      </c>
      <c r="S283" s="146" t="s">
        <v>1716</v>
      </c>
      <c r="T283" s="147" t="s">
        <v>1716</v>
      </c>
      <c r="U283" s="148">
        <v>693</v>
      </c>
      <c r="V283" s="149" t="s">
        <v>1716</v>
      </c>
      <c r="W283" s="150" t="s">
        <v>1716</v>
      </c>
      <c r="X283" s="150" t="s">
        <v>1723</v>
      </c>
      <c r="Y283" s="150" t="s">
        <v>1765</v>
      </c>
      <c r="Z283" s="150" t="s">
        <v>1716</v>
      </c>
      <c r="AA283" s="150">
        <v>0</v>
      </c>
      <c r="AB283" s="164">
        <v>1</v>
      </c>
      <c r="AC283" s="152"/>
      <c r="AD283" s="152"/>
    </row>
    <row r="284" spans="1:30" x14ac:dyDescent="0.35">
      <c r="A284" t="str">
        <f t="shared" si="4"/>
        <v>362171079001022</v>
      </c>
      <c r="B284" s="178"/>
      <c r="D284" s="14"/>
      <c r="E284" s="159">
        <v>3054</v>
      </c>
      <c r="F284" s="160" t="s">
        <v>1868</v>
      </c>
      <c r="G284" s="161">
        <v>362171079001</v>
      </c>
      <c r="H284" s="159">
        <v>22</v>
      </c>
      <c r="I284" s="162" t="s">
        <v>1718</v>
      </c>
      <c r="J284" s="152"/>
      <c r="K284" s="163" t="s">
        <v>1869</v>
      </c>
      <c r="L284" s="163" t="s">
        <v>1696</v>
      </c>
      <c r="M284" s="163" t="s">
        <v>1713</v>
      </c>
      <c r="N284" s="163" t="s">
        <v>1673</v>
      </c>
      <c r="O284" s="152"/>
      <c r="P284" s="150" t="s">
        <v>1870</v>
      </c>
      <c r="Q284" s="144" t="s">
        <v>1716</v>
      </c>
      <c r="R284" s="145" t="s">
        <v>1716</v>
      </c>
      <c r="S284" s="146" t="s">
        <v>1716</v>
      </c>
      <c r="T284" s="147" t="s">
        <v>1716</v>
      </c>
      <c r="U284" s="148">
        <v>832.95300000000009</v>
      </c>
      <c r="V284" s="149" t="s">
        <v>1716</v>
      </c>
      <c r="W284" s="150" t="s">
        <v>1716</v>
      </c>
      <c r="X284" s="150" t="s">
        <v>1723</v>
      </c>
      <c r="Y284" s="150" t="s">
        <v>1765</v>
      </c>
      <c r="Z284" s="150" t="s">
        <v>1716</v>
      </c>
      <c r="AA284" s="150">
        <v>0</v>
      </c>
      <c r="AB284" s="164">
        <v>1</v>
      </c>
      <c r="AC284" s="152"/>
      <c r="AD284" s="152"/>
    </row>
    <row r="285" spans="1:30" x14ac:dyDescent="0.35">
      <c r="A285" t="str">
        <f t="shared" si="4"/>
        <v>362171079013022</v>
      </c>
      <c r="B285" s="178"/>
      <c r="D285" s="14"/>
      <c r="E285" s="159">
        <v>3054</v>
      </c>
      <c r="F285" s="160" t="s">
        <v>1868</v>
      </c>
      <c r="G285" s="161">
        <v>362171079013</v>
      </c>
      <c r="H285" s="159">
        <v>22</v>
      </c>
      <c r="I285" s="162" t="s">
        <v>1718</v>
      </c>
      <c r="J285" s="152"/>
      <c r="K285" s="163" t="s">
        <v>1869</v>
      </c>
      <c r="L285" s="163" t="s">
        <v>1696</v>
      </c>
      <c r="M285" s="163" t="s">
        <v>1713</v>
      </c>
      <c r="N285" s="163" t="s">
        <v>1673</v>
      </c>
      <c r="O285" s="152"/>
      <c r="P285" s="150" t="s">
        <v>1870</v>
      </c>
      <c r="Q285" s="144" t="s">
        <v>1716</v>
      </c>
      <c r="R285" s="145" t="s">
        <v>1716</v>
      </c>
      <c r="S285" s="146" t="s">
        <v>1716</v>
      </c>
      <c r="T285" s="147" t="s">
        <v>1716</v>
      </c>
      <c r="U285" s="148">
        <v>832.95300000000009</v>
      </c>
      <c r="V285" s="149" t="s">
        <v>1716</v>
      </c>
      <c r="W285" s="150" t="s">
        <v>1716</v>
      </c>
      <c r="X285" s="150" t="s">
        <v>1723</v>
      </c>
      <c r="Y285" s="150" t="s">
        <v>1765</v>
      </c>
      <c r="Z285" s="150" t="s">
        <v>1716</v>
      </c>
      <c r="AA285" s="150">
        <v>0</v>
      </c>
      <c r="AB285" s="164">
        <v>1</v>
      </c>
      <c r="AC285" s="152"/>
      <c r="AD285" s="152"/>
    </row>
    <row r="286" spans="1:30" x14ac:dyDescent="0.35">
      <c r="A286" t="str">
        <f t="shared" si="4"/>
        <v>362235165018022</v>
      </c>
      <c r="B286" s="178"/>
      <c r="D286" s="14"/>
      <c r="E286" s="159">
        <v>3054</v>
      </c>
      <c r="F286" s="160" t="s">
        <v>1868</v>
      </c>
      <c r="G286" s="161">
        <v>362235165018</v>
      </c>
      <c r="H286" s="159">
        <v>22</v>
      </c>
      <c r="I286" s="162" t="s">
        <v>1718</v>
      </c>
      <c r="J286" s="152"/>
      <c r="K286" s="163" t="s">
        <v>1869</v>
      </c>
      <c r="L286" s="163" t="s">
        <v>1696</v>
      </c>
      <c r="M286" s="163" t="s">
        <v>1713</v>
      </c>
      <c r="N286" s="163" t="s">
        <v>1673</v>
      </c>
      <c r="O286" s="152"/>
      <c r="P286" s="150" t="s">
        <v>1870</v>
      </c>
      <c r="Q286" s="144" t="s">
        <v>1716</v>
      </c>
      <c r="R286" s="145" t="s">
        <v>1716</v>
      </c>
      <c r="S286" s="146" t="s">
        <v>1716</v>
      </c>
      <c r="T286" s="147" t="s">
        <v>1716</v>
      </c>
      <c r="U286" s="148">
        <v>832.95300000000009</v>
      </c>
      <c r="V286" s="149" t="s">
        <v>1716</v>
      </c>
      <c r="W286" s="150" t="s">
        <v>1716</v>
      </c>
      <c r="X286" s="150" t="s">
        <v>1723</v>
      </c>
      <c r="Y286" s="150" t="s">
        <v>1765</v>
      </c>
      <c r="Z286" s="150" t="s">
        <v>1716</v>
      </c>
      <c r="AA286" s="150">
        <v>0</v>
      </c>
      <c r="AB286" s="164">
        <v>1</v>
      </c>
      <c r="AC286" s="152"/>
      <c r="AD286" s="152"/>
    </row>
    <row r="287" spans="1:30" x14ac:dyDescent="0.35">
      <c r="A287" t="str">
        <f t="shared" si="4"/>
        <v>362235165019022</v>
      </c>
      <c r="B287" s="178"/>
      <c r="D287" s="14"/>
      <c r="E287" s="159">
        <v>3054</v>
      </c>
      <c r="F287" s="160" t="s">
        <v>1868</v>
      </c>
      <c r="G287" s="161">
        <v>362235165019</v>
      </c>
      <c r="H287" s="159">
        <v>22</v>
      </c>
      <c r="I287" s="162" t="s">
        <v>1718</v>
      </c>
      <c r="J287" s="152"/>
      <c r="K287" s="163" t="s">
        <v>1869</v>
      </c>
      <c r="L287" s="163" t="s">
        <v>1696</v>
      </c>
      <c r="M287" s="163" t="s">
        <v>1713</v>
      </c>
      <c r="N287" s="163" t="s">
        <v>1673</v>
      </c>
      <c r="O287" s="152"/>
      <c r="P287" s="150" t="s">
        <v>1870</v>
      </c>
      <c r="Q287" s="144" t="s">
        <v>1716</v>
      </c>
      <c r="R287" s="145" t="s">
        <v>1716</v>
      </c>
      <c r="S287" s="146" t="s">
        <v>1716</v>
      </c>
      <c r="T287" s="147" t="s">
        <v>1716</v>
      </c>
      <c r="U287" s="148">
        <v>832.95300000000009</v>
      </c>
      <c r="V287" s="149" t="s">
        <v>1716</v>
      </c>
      <c r="W287" s="150" t="s">
        <v>1716</v>
      </c>
      <c r="X287" s="150" t="s">
        <v>1723</v>
      </c>
      <c r="Y287" s="150" t="s">
        <v>1765</v>
      </c>
      <c r="Z287" s="150" t="s">
        <v>1716</v>
      </c>
      <c r="AA287" s="150">
        <v>0</v>
      </c>
      <c r="AB287" s="164">
        <v>1</v>
      </c>
      <c r="AC287" s="152"/>
      <c r="AD287" s="152"/>
    </row>
    <row r="288" spans="1:30" x14ac:dyDescent="0.35">
      <c r="A288" t="str">
        <f t="shared" si="4"/>
        <v>362171079001024</v>
      </c>
      <c r="B288" s="178"/>
      <c r="D288" s="14"/>
      <c r="E288" s="159">
        <v>3054</v>
      </c>
      <c r="F288" s="160" t="s">
        <v>1868</v>
      </c>
      <c r="G288" s="161">
        <v>362171079001</v>
      </c>
      <c r="H288" s="159">
        <v>24</v>
      </c>
      <c r="I288" s="162" t="s">
        <v>1719</v>
      </c>
      <c r="J288" s="152"/>
      <c r="K288" s="163" t="s">
        <v>1869</v>
      </c>
      <c r="L288" s="163" t="s">
        <v>1696</v>
      </c>
      <c r="M288" s="163" t="s">
        <v>1713</v>
      </c>
      <c r="N288" s="163" t="s">
        <v>1673</v>
      </c>
      <c r="O288" s="152"/>
      <c r="P288" s="150" t="s">
        <v>1870</v>
      </c>
      <c r="Q288" s="144">
        <v>597.41</v>
      </c>
      <c r="R288" s="145">
        <v>0.6</v>
      </c>
      <c r="S288" s="146">
        <v>1.0707</v>
      </c>
      <c r="T288" s="147" t="s">
        <v>1716</v>
      </c>
      <c r="U288" s="148">
        <v>901.81</v>
      </c>
      <c r="V288" s="149">
        <v>0.21299999999999999</v>
      </c>
      <c r="W288" s="150">
        <v>1.4E-2</v>
      </c>
      <c r="X288" s="150" t="s">
        <v>1723</v>
      </c>
      <c r="Y288" s="150" t="s">
        <v>1765</v>
      </c>
      <c r="Z288" s="150" t="s">
        <v>1752</v>
      </c>
      <c r="AA288" s="150">
        <v>0.4481</v>
      </c>
      <c r="AB288" s="164">
        <v>1</v>
      </c>
      <c r="AC288" s="152"/>
      <c r="AD288" s="152"/>
    </row>
    <row r="289" spans="1:30" x14ac:dyDescent="0.35">
      <c r="A289" t="str">
        <f t="shared" si="4"/>
        <v>362171079013024</v>
      </c>
      <c r="B289" s="178"/>
      <c r="D289" s="14"/>
      <c r="E289" s="159">
        <v>3054</v>
      </c>
      <c r="F289" s="160" t="s">
        <v>1868</v>
      </c>
      <c r="G289" s="161">
        <v>362171079013</v>
      </c>
      <c r="H289" s="159">
        <v>24</v>
      </c>
      <c r="I289" s="162" t="s">
        <v>1719</v>
      </c>
      <c r="J289" s="152"/>
      <c r="K289" s="163" t="s">
        <v>1869</v>
      </c>
      <c r="L289" s="163" t="s">
        <v>1696</v>
      </c>
      <c r="M289" s="163" t="s">
        <v>1713</v>
      </c>
      <c r="N289" s="163" t="s">
        <v>1673</v>
      </c>
      <c r="O289" s="152"/>
      <c r="P289" s="150" t="s">
        <v>1870</v>
      </c>
      <c r="Q289" s="144">
        <v>597.41</v>
      </c>
      <c r="R289" s="145">
        <v>0.6</v>
      </c>
      <c r="S289" s="146">
        <v>1.0707</v>
      </c>
      <c r="T289" s="147" t="s">
        <v>1716</v>
      </c>
      <c r="U289" s="148">
        <v>901.81</v>
      </c>
      <c r="V289" s="149">
        <v>0.21299999999999999</v>
      </c>
      <c r="W289" s="150">
        <v>1.4E-2</v>
      </c>
      <c r="X289" s="150" t="s">
        <v>1723</v>
      </c>
      <c r="Y289" s="150" t="s">
        <v>1765</v>
      </c>
      <c r="Z289" s="150" t="s">
        <v>1752</v>
      </c>
      <c r="AA289" s="150">
        <v>0.4481</v>
      </c>
      <c r="AB289" s="164">
        <v>1</v>
      </c>
      <c r="AC289" s="152"/>
      <c r="AD289" s="152"/>
    </row>
    <row r="290" spans="1:30" x14ac:dyDescent="0.35">
      <c r="A290" t="str">
        <f t="shared" si="4"/>
        <v>362235165018024</v>
      </c>
      <c r="B290" s="178"/>
      <c r="D290" s="14"/>
      <c r="E290" s="159">
        <v>3054</v>
      </c>
      <c r="F290" s="160" t="s">
        <v>1868</v>
      </c>
      <c r="G290" s="161">
        <v>362235165018</v>
      </c>
      <c r="H290" s="159">
        <v>24</v>
      </c>
      <c r="I290" s="162" t="s">
        <v>1719</v>
      </c>
      <c r="J290" s="152"/>
      <c r="K290" s="163" t="s">
        <v>1869</v>
      </c>
      <c r="L290" s="163" t="s">
        <v>1696</v>
      </c>
      <c r="M290" s="163" t="s">
        <v>1713</v>
      </c>
      <c r="N290" s="163" t="s">
        <v>1673</v>
      </c>
      <c r="O290" s="152"/>
      <c r="P290" s="150" t="s">
        <v>1870</v>
      </c>
      <c r="Q290" s="144">
        <v>597.41</v>
      </c>
      <c r="R290" s="145">
        <v>0.6</v>
      </c>
      <c r="S290" s="146">
        <v>1.0707</v>
      </c>
      <c r="T290" s="147" t="s">
        <v>1716</v>
      </c>
      <c r="U290" s="148">
        <v>901.81</v>
      </c>
      <c r="V290" s="149">
        <v>0.21299999999999999</v>
      </c>
      <c r="W290" s="150">
        <v>1.4E-2</v>
      </c>
      <c r="X290" s="150" t="s">
        <v>1723</v>
      </c>
      <c r="Y290" s="150" t="s">
        <v>1765</v>
      </c>
      <c r="Z290" s="150" t="s">
        <v>1752</v>
      </c>
      <c r="AA290" s="150">
        <v>0.4481</v>
      </c>
      <c r="AB290" s="164">
        <v>1</v>
      </c>
      <c r="AC290" s="152"/>
      <c r="AD290" s="152"/>
    </row>
    <row r="291" spans="1:30" x14ac:dyDescent="0.35">
      <c r="A291" t="str">
        <f t="shared" si="4"/>
        <v>362171079001027</v>
      </c>
      <c r="B291" s="178"/>
      <c r="D291" s="14"/>
      <c r="E291" s="159">
        <v>3054</v>
      </c>
      <c r="F291" s="160" t="s">
        <v>1868</v>
      </c>
      <c r="G291" s="161">
        <v>362171079001</v>
      </c>
      <c r="H291" s="159">
        <v>27</v>
      </c>
      <c r="I291" s="162" t="s">
        <v>1733</v>
      </c>
      <c r="J291" s="152"/>
      <c r="K291" s="163" t="s">
        <v>1869</v>
      </c>
      <c r="L291" s="163" t="s">
        <v>1696</v>
      </c>
      <c r="M291" s="163" t="s">
        <v>1713</v>
      </c>
      <c r="N291" s="163" t="s">
        <v>1673</v>
      </c>
      <c r="O291" s="152"/>
      <c r="P291" s="150" t="s">
        <v>1870</v>
      </c>
      <c r="Q291" s="144">
        <v>359.63</v>
      </c>
      <c r="R291" s="145">
        <v>0.6</v>
      </c>
      <c r="S291" s="146">
        <v>1.0707</v>
      </c>
      <c r="T291" s="147" t="s">
        <v>1716</v>
      </c>
      <c r="U291" s="148">
        <v>495.52</v>
      </c>
      <c r="V291" s="149">
        <v>0.21299999999999999</v>
      </c>
      <c r="W291" s="150">
        <v>1.4E-2</v>
      </c>
      <c r="X291" s="150" t="s">
        <v>1723</v>
      </c>
      <c r="Y291" s="150" t="s">
        <v>1765</v>
      </c>
      <c r="Z291" s="150" t="s">
        <v>1752</v>
      </c>
      <c r="AA291" s="150">
        <v>0.32179999999999997</v>
      </c>
      <c r="AB291" s="164">
        <v>1</v>
      </c>
      <c r="AC291" s="152"/>
      <c r="AD291" s="152"/>
    </row>
    <row r="292" spans="1:30" x14ac:dyDescent="0.35">
      <c r="A292" t="str">
        <f t="shared" si="4"/>
        <v>362171079013027</v>
      </c>
      <c r="B292" s="178"/>
      <c r="D292" s="14"/>
      <c r="E292" s="165">
        <v>3054</v>
      </c>
      <c r="F292" s="166" t="s">
        <v>1868</v>
      </c>
      <c r="G292" s="167">
        <v>362171079013</v>
      </c>
      <c r="H292" s="159">
        <v>27</v>
      </c>
      <c r="I292" s="162" t="s">
        <v>1733</v>
      </c>
      <c r="J292" s="152"/>
      <c r="K292" s="163" t="s">
        <v>1869</v>
      </c>
      <c r="L292" s="163" t="s">
        <v>1696</v>
      </c>
      <c r="M292" s="163" t="s">
        <v>1713</v>
      </c>
      <c r="N292" s="163" t="s">
        <v>1673</v>
      </c>
      <c r="O292" s="152"/>
      <c r="P292" s="150" t="s">
        <v>1870</v>
      </c>
      <c r="Q292" s="170">
        <v>359.63</v>
      </c>
      <c r="R292" s="171">
        <v>0.6</v>
      </c>
      <c r="S292" s="146">
        <v>1.0707</v>
      </c>
      <c r="T292" s="147" t="s">
        <v>1716</v>
      </c>
      <c r="U292" s="176">
        <v>495.52</v>
      </c>
      <c r="V292" s="149">
        <v>0.21299999999999999</v>
      </c>
      <c r="W292" s="150">
        <v>1.4E-2</v>
      </c>
      <c r="X292" s="150" t="s">
        <v>1723</v>
      </c>
      <c r="Y292" s="150" t="s">
        <v>1765</v>
      </c>
      <c r="Z292" s="150" t="s">
        <v>1752</v>
      </c>
      <c r="AA292" s="150">
        <v>0.32179999999999997</v>
      </c>
      <c r="AB292" s="164">
        <v>1</v>
      </c>
      <c r="AC292" s="152"/>
      <c r="AD292" s="152"/>
    </row>
    <row r="293" spans="1:30" x14ac:dyDescent="0.35">
      <c r="A293" t="str">
        <f t="shared" si="4"/>
        <v>362235165018027</v>
      </c>
      <c r="B293" s="178"/>
      <c r="D293" s="14"/>
      <c r="E293" s="159">
        <v>3054</v>
      </c>
      <c r="F293" s="160" t="s">
        <v>1868</v>
      </c>
      <c r="G293" s="161">
        <v>362235165018</v>
      </c>
      <c r="H293" s="159">
        <v>27</v>
      </c>
      <c r="I293" s="162" t="s">
        <v>1733</v>
      </c>
      <c r="J293" s="152"/>
      <c r="K293" s="163" t="s">
        <v>1869</v>
      </c>
      <c r="L293" s="163" t="s">
        <v>1696</v>
      </c>
      <c r="M293" s="163" t="s">
        <v>1713</v>
      </c>
      <c r="N293" s="163" t="s">
        <v>1673</v>
      </c>
      <c r="O293" s="152"/>
      <c r="P293" s="150" t="s">
        <v>1870</v>
      </c>
      <c r="Q293" s="144">
        <v>359.63</v>
      </c>
      <c r="R293" s="145">
        <v>0.6</v>
      </c>
      <c r="S293" s="146">
        <v>1.0707</v>
      </c>
      <c r="T293" s="147" t="s">
        <v>1716</v>
      </c>
      <c r="U293" s="148">
        <v>495.52</v>
      </c>
      <c r="V293" s="149">
        <v>0.21299999999999999</v>
      </c>
      <c r="W293" s="150">
        <v>1.4E-2</v>
      </c>
      <c r="X293" s="150" t="s">
        <v>1723</v>
      </c>
      <c r="Y293" s="150" t="s">
        <v>1765</v>
      </c>
      <c r="Z293" s="150" t="s">
        <v>1752</v>
      </c>
      <c r="AA293" s="150">
        <v>0.32179999999999997</v>
      </c>
      <c r="AB293" s="164">
        <v>1</v>
      </c>
      <c r="AC293" s="152"/>
      <c r="AD293" s="152"/>
    </row>
    <row r="294" spans="1:30" x14ac:dyDescent="0.35">
      <c r="A294" t="str">
        <f t="shared" si="4"/>
        <v>362171079001028</v>
      </c>
      <c r="B294" s="178"/>
      <c r="D294" s="14"/>
      <c r="E294" s="159">
        <v>3054</v>
      </c>
      <c r="F294" s="160" t="s">
        <v>1868</v>
      </c>
      <c r="G294" s="161">
        <v>362171079001</v>
      </c>
      <c r="H294" s="159">
        <v>28</v>
      </c>
      <c r="I294" s="162" t="s">
        <v>1733</v>
      </c>
      <c r="J294" s="152"/>
      <c r="K294" s="163" t="s">
        <v>1869</v>
      </c>
      <c r="L294" s="163" t="s">
        <v>1696</v>
      </c>
      <c r="M294" s="163" t="s">
        <v>1713</v>
      </c>
      <c r="N294" s="163" t="s">
        <v>1673</v>
      </c>
      <c r="O294" s="152"/>
      <c r="P294" s="150" t="s">
        <v>1870</v>
      </c>
      <c r="Q294" s="144">
        <v>359.63</v>
      </c>
      <c r="R294" s="145">
        <v>0.6</v>
      </c>
      <c r="S294" s="146">
        <v>1.0707</v>
      </c>
      <c r="T294" s="147" t="s">
        <v>1716</v>
      </c>
      <c r="U294" s="148">
        <v>495.52</v>
      </c>
      <c r="V294" s="149">
        <v>0.21299999999999999</v>
      </c>
      <c r="W294" s="150">
        <v>1.4E-2</v>
      </c>
      <c r="X294" s="150" t="s">
        <v>1723</v>
      </c>
      <c r="Y294" s="150" t="s">
        <v>1765</v>
      </c>
      <c r="Z294" s="150" t="s">
        <v>1752</v>
      </c>
      <c r="AA294" s="150">
        <v>0.32179999999999997</v>
      </c>
      <c r="AB294" s="164">
        <v>1</v>
      </c>
      <c r="AC294" s="152"/>
      <c r="AD294" s="152"/>
    </row>
    <row r="295" spans="1:30" x14ac:dyDescent="0.35">
      <c r="A295" t="str">
        <f t="shared" si="4"/>
        <v>362171079013028</v>
      </c>
      <c r="B295" s="178"/>
      <c r="D295" s="14"/>
      <c r="E295" s="159">
        <v>3054</v>
      </c>
      <c r="F295" s="160" t="s">
        <v>1868</v>
      </c>
      <c r="G295" s="161">
        <v>362171079013</v>
      </c>
      <c r="H295" s="159">
        <v>28</v>
      </c>
      <c r="I295" s="162" t="s">
        <v>1733</v>
      </c>
      <c r="J295" s="152"/>
      <c r="K295" s="163" t="s">
        <v>1869</v>
      </c>
      <c r="L295" s="163" t="s">
        <v>1696</v>
      </c>
      <c r="M295" s="163" t="s">
        <v>1713</v>
      </c>
      <c r="N295" s="163" t="s">
        <v>1673</v>
      </c>
      <c r="O295" s="152"/>
      <c r="P295" s="150" t="s">
        <v>1870</v>
      </c>
      <c r="Q295" s="144">
        <v>359.63</v>
      </c>
      <c r="R295" s="145">
        <v>0.6</v>
      </c>
      <c r="S295" s="146">
        <v>1.0707</v>
      </c>
      <c r="T295" s="147" t="s">
        <v>1716</v>
      </c>
      <c r="U295" s="148">
        <v>495.52</v>
      </c>
      <c r="V295" s="149">
        <v>0.21299999999999999</v>
      </c>
      <c r="W295" s="150">
        <v>1.4E-2</v>
      </c>
      <c r="X295" s="150" t="s">
        <v>1723</v>
      </c>
      <c r="Y295" s="150" t="s">
        <v>1765</v>
      </c>
      <c r="Z295" s="150" t="s">
        <v>1752</v>
      </c>
      <c r="AA295" s="150">
        <v>0.32179999999999997</v>
      </c>
      <c r="AB295" s="164">
        <v>1</v>
      </c>
      <c r="AC295" s="152"/>
      <c r="AD295" s="152"/>
    </row>
    <row r="296" spans="1:30" x14ac:dyDescent="0.35">
      <c r="A296" t="str">
        <f t="shared" si="4"/>
        <v>362235165018028</v>
      </c>
      <c r="B296" s="178"/>
      <c r="D296" s="14"/>
      <c r="E296" s="159">
        <v>3054</v>
      </c>
      <c r="F296" s="160" t="s">
        <v>1868</v>
      </c>
      <c r="G296" s="161">
        <v>362235165018</v>
      </c>
      <c r="H296" s="159">
        <v>28</v>
      </c>
      <c r="I296" s="162" t="s">
        <v>1733</v>
      </c>
      <c r="J296" s="152"/>
      <c r="K296" s="163" t="s">
        <v>1869</v>
      </c>
      <c r="L296" s="163" t="s">
        <v>1696</v>
      </c>
      <c r="M296" s="163" t="s">
        <v>1713</v>
      </c>
      <c r="N296" s="163" t="s">
        <v>1673</v>
      </c>
      <c r="O296" s="152"/>
      <c r="P296" s="150" t="s">
        <v>1870</v>
      </c>
      <c r="Q296" s="144">
        <v>359.63</v>
      </c>
      <c r="R296" s="145">
        <v>0.6</v>
      </c>
      <c r="S296" s="146">
        <v>1.0707</v>
      </c>
      <c r="T296" s="147" t="s">
        <v>1716</v>
      </c>
      <c r="U296" s="148">
        <v>495.52</v>
      </c>
      <c r="V296" s="149">
        <v>0.21299999999999999</v>
      </c>
      <c r="W296" s="150">
        <v>1.4E-2</v>
      </c>
      <c r="X296" s="150" t="s">
        <v>1723</v>
      </c>
      <c r="Y296" s="150" t="s">
        <v>1765</v>
      </c>
      <c r="Z296" s="150" t="s">
        <v>1752</v>
      </c>
      <c r="AA296" s="150">
        <v>0.32179999999999997</v>
      </c>
      <c r="AB296" s="164">
        <v>1</v>
      </c>
      <c r="AC296" s="152"/>
      <c r="AD296" s="152"/>
    </row>
    <row r="297" spans="1:30" x14ac:dyDescent="0.35">
      <c r="A297" t="str">
        <f t="shared" si="4"/>
        <v>362169147017020</v>
      </c>
      <c r="B297" s="178"/>
      <c r="D297" s="14"/>
      <c r="E297" s="159">
        <v>3055</v>
      </c>
      <c r="F297" s="160" t="s">
        <v>1871</v>
      </c>
      <c r="G297" s="161">
        <v>362169147017</v>
      </c>
      <c r="H297" s="159">
        <v>20</v>
      </c>
      <c r="I297" s="162" t="s">
        <v>1711</v>
      </c>
      <c r="J297" s="152"/>
      <c r="K297" s="163" t="s">
        <v>1872</v>
      </c>
      <c r="L297" s="163" t="s">
        <v>1696</v>
      </c>
      <c r="M297" s="163" t="s">
        <v>1713</v>
      </c>
      <c r="N297" s="163" t="s">
        <v>1673</v>
      </c>
      <c r="O297" s="152"/>
      <c r="P297" s="150" t="s">
        <v>1873</v>
      </c>
      <c r="Q297" s="144">
        <v>3967.73</v>
      </c>
      <c r="R297" s="145">
        <v>0.67600000000000005</v>
      </c>
      <c r="S297" s="146">
        <v>1.0707</v>
      </c>
      <c r="T297" s="147">
        <v>0</v>
      </c>
      <c r="U297" s="148">
        <v>4157.3599999999997</v>
      </c>
      <c r="V297" s="149">
        <v>0.27500000000000002</v>
      </c>
      <c r="W297" s="150">
        <v>1.7999999999999999E-2</v>
      </c>
      <c r="X297" s="150" t="s">
        <v>1723</v>
      </c>
      <c r="Y297" s="150" t="s">
        <v>1731</v>
      </c>
      <c r="Z297" s="150" t="s">
        <v>1716</v>
      </c>
      <c r="AA297" s="150">
        <v>0</v>
      </c>
      <c r="AB297" s="164">
        <v>1</v>
      </c>
      <c r="AC297" s="152"/>
      <c r="AD297" s="152"/>
    </row>
    <row r="298" spans="1:30" x14ac:dyDescent="0.35">
      <c r="A298" t="str">
        <f t="shared" si="4"/>
        <v>362169147017024</v>
      </c>
      <c r="B298" s="178"/>
      <c r="D298" s="14"/>
      <c r="E298" s="159">
        <v>3055</v>
      </c>
      <c r="F298" s="160" t="s">
        <v>1871</v>
      </c>
      <c r="G298" s="161">
        <v>362169147017</v>
      </c>
      <c r="H298" s="159">
        <v>24</v>
      </c>
      <c r="I298" s="162" t="s">
        <v>1719</v>
      </c>
      <c r="J298" s="152"/>
      <c r="K298" s="163" t="s">
        <v>1872</v>
      </c>
      <c r="L298" s="163" t="s">
        <v>1696</v>
      </c>
      <c r="M298" s="163" t="s">
        <v>1713</v>
      </c>
      <c r="N298" s="163" t="s">
        <v>1673</v>
      </c>
      <c r="O298" s="152"/>
      <c r="P298" s="150" t="s">
        <v>1873</v>
      </c>
      <c r="Q298" s="144">
        <v>597.41</v>
      </c>
      <c r="R298" s="145">
        <v>0.6</v>
      </c>
      <c r="S298" s="146">
        <v>1.0707</v>
      </c>
      <c r="T298" s="147" t="s">
        <v>1716</v>
      </c>
      <c r="U298" s="148">
        <v>901.81</v>
      </c>
      <c r="V298" s="149">
        <v>0.27500000000000002</v>
      </c>
      <c r="W298" s="150">
        <v>1.7999999999999999E-2</v>
      </c>
      <c r="X298" s="150" t="s">
        <v>1723</v>
      </c>
      <c r="Y298" s="150" t="s">
        <v>1731</v>
      </c>
      <c r="Z298" s="150" t="s">
        <v>1752</v>
      </c>
      <c r="AA298" s="150">
        <v>0.4481</v>
      </c>
      <c r="AB298" s="164">
        <v>1</v>
      </c>
      <c r="AC298" s="152"/>
      <c r="AD298" s="152" t="s">
        <v>2879</v>
      </c>
    </row>
    <row r="299" spans="1:30" x14ac:dyDescent="0.35">
      <c r="A299" t="str">
        <f t="shared" si="4"/>
        <v>362179813001020</v>
      </c>
      <c r="B299" s="178"/>
      <c r="D299" s="14"/>
      <c r="E299" s="159">
        <v>3056</v>
      </c>
      <c r="F299" s="160" t="s">
        <v>1874</v>
      </c>
      <c r="G299" s="161">
        <v>362179813001</v>
      </c>
      <c r="H299" s="159">
        <v>20</v>
      </c>
      <c r="I299" s="162" t="s">
        <v>1711</v>
      </c>
      <c r="J299" s="152"/>
      <c r="K299" s="163" t="s">
        <v>1875</v>
      </c>
      <c r="L299" s="163" t="s">
        <v>1696</v>
      </c>
      <c r="M299" s="163" t="s">
        <v>1713</v>
      </c>
      <c r="N299" s="163" t="s">
        <v>1673</v>
      </c>
      <c r="O299" s="152"/>
      <c r="P299" s="150" t="s">
        <v>1876</v>
      </c>
      <c r="Q299" s="144">
        <v>3967.73</v>
      </c>
      <c r="R299" s="145">
        <v>0.67600000000000005</v>
      </c>
      <c r="S299" s="146">
        <v>1.0707</v>
      </c>
      <c r="T299" s="147">
        <v>0</v>
      </c>
      <c r="U299" s="148">
        <v>4157.3599999999997</v>
      </c>
      <c r="V299" s="149">
        <v>0.21099999999999999</v>
      </c>
      <c r="W299" s="150">
        <v>1.4999999999999999E-2</v>
      </c>
      <c r="X299" s="150" t="s">
        <v>1723</v>
      </c>
      <c r="Y299" s="150" t="s">
        <v>1731</v>
      </c>
      <c r="Z299" s="150" t="s">
        <v>1716</v>
      </c>
      <c r="AA299" s="150">
        <v>0</v>
      </c>
      <c r="AB299" s="164">
        <v>1</v>
      </c>
      <c r="AC299" s="152"/>
      <c r="AD299" s="152"/>
    </row>
    <row r="300" spans="1:30" x14ac:dyDescent="0.35">
      <c r="A300" t="str">
        <f t="shared" si="4"/>
        <v>362179813001021</v>
      </c>
      <c r="B300" s="178"/>
      <c r="D300" s="14"/>
      <c r="E300" s="159">
        <v>3056</v>
      </c>
      <c r="F300" s="160" t="s">
        <v>1874</v>
      </c>
      <c r="G300" s="161">
        <v>362179813001</v>
      </c>
      <c r="H300" s="159">
        <v>21</v>
      </c>
      <c r="I300" s="162" t="s">
        <v>1732</v>
      </c>
      <c r="J300" s="152"/>
      <c r="K300" s="163" t="s">
        <v>1875</v>
      </c>
      <c r="L300" s="163" t="s">
        <v>1696</v>
      </c>
      <c r="M300" s="163" t="s">
        <v>1713</v>
      </c>
      <c r="N300" s="163" t="s">
        <v>1673</v>
      </c>
      <c r="O300" s="152"/>
      <c r="P300" s="150" t="s">
        <v>1876</v>
      </c>
      <c r="Q300" s="144" t="s">
        <v>1716</v>
      </c>
      <c r="R300" s="145" t="s">
        <v>1716</v>
      </c>
      <c r="S300" s="146" t="s">
        <v>1716</v>
      </c>
      <c r="T300" s="147" t="s">
        <v>1716</v>
      </c>
      <c r="U300" s="148">
        <v>693</v>
      </c>
      <c r="V300" s="149" t="s">
        <v>1716</v>
      </c>
      <c r="W300" s="150" t="s">
        <v>1716</v>
      </c>
      <c r="X300" s="150" t="s">
        <v>1723</v>
      </c>
      <c r="Y300" s="150" t="s">
        <v>1731</v>
      </c>
      <c r="Z300" s="150" t="s">
        <v>1716</v>
      </c>
      <c r="AA300" s="150">
        <v>0</v>
      </c>
      <c r="AB300" s="164">
        <v>1</v>
      </c>
      <c r="AC300" s="152"/>
      <c r="AD300" s="152"/>
    </row>
    <row r="301" spans="1:30" x14ac:dyDescent="0.35">
      <c r="A301" t="str">
        <f t="shared" si="4"/>
        <v>362179813011021</v>
      </c>
      <c r="B301" s="178"/>
      <c r="D301" s="14"/>
      <c r="E301" s="165">
        <v>3056</v>
      </c>
      <c r="F301" s="166" t="s">
        <v>1874</v>
      </c>
      <c r="G301" s="167">
        <v>362179813011</v>
      </c>
      <c r="H301" s="159">
        <v>21</v>
      </c>
      <c r="I301" s="162" t="s">
        <v>1732</v>
      </c>
      <c r="J301" s="152"/>
      <c r="K301" s="163" t="s">
        <v>1875</v>
      </c>
      <c r="L301" s="163" t="s">
        <v>1696</v>
      </c>
      <c r="M301" s="163" t="s">
        <v>1713</v>
      </c>
      <c r="N301" s="163" t="s">
        <v>1673</v>
      </c>
      <c r="O301" s="152"/>
      <c r="P301" s="150" t="s">
        <v>1876</v>
      </c>
      <c r="Q301" s="170" t="s">
        <v>1716</v>
      </c>
      <c r="R301" s="171" t="s">
        <v>1716</v>
      </c>
      <c r="S301" s="146" t="s">
        <v>1716</v>
      </c>
      <c r="T301" s="147" t="s">
        <v>1716</v>
      </c>
      <c r="U301" s="176">
        <v>693</v>
      </c>
      <c r="V301" s="149" t="s">
        <v>1716</v>
      </c>
      <c r="W301" s="150" t="s">
        <v>1716</v>
      </c>
      <c r="X301" s="150" t="s">
        <v>1723</v>
      </c>
      <c r="Y301" s="150" t="s">
        <v>1731</v>
      </c>
      <c r="Z301" s="150" t="s">
        <v>1716</v>
      </c>
      <c r="AA301" s="150">
        <v>0</v>
      </c>
      <c r="AB301" s="164">
        <v>1</v>
      </c>
      <c r="AC301" s="152"/>
      <c r="AD301" s="152"/>
    </row>
    <row r="302" spans="1:30" x14ac:dyDescent="0.35">
      <c r="A302" t="str">
        <f t="shared" si="4"/>
        <v>362179813001022</v>
      </c>
      <c r="B302" s="178"/>
      <c r="D302" s="14"/>
      <c r="E302" s="159">
        <v>3056</v>
      </c>
      <c r="F302" s="160" t="s">
        <v>1874</v>
      </c>
      <c r="G302" s="161">
        <v>362179813001</v>
      </c>
      <c r="H302" s="159">
        <v>22</v>
      </c>
      <c r="I302" s="162" t="s">
        <v>1718</v>
      </c>
      <c r="J302" s="152"/>
      <c r="K302" s="163" t="s">
        <v>1875</v>
      </c>
      <c r="L302" s="163" t="s">
        <v>1696</v>
      </c>
      <c r="M302" s="163" t="s">
        <v>1713</v>
      </c>
      <c r="N302" s="163" t="s">
        <v>1673</v>
      </c>
      <c r="O302" s="152"/>
      <c r="P302" s="150" t="s">
        <v>1876</v>
      </c>
      <c r="Q302" s="144" t="s">
        <v>1716</v>
      </c>
      <c r="R302" s="145" t="s">
        <v>1716</v>
      </c>
      <c r="S302" s="146" t="s">
        <v>1716</v>
      </c>
      <c r="T302" s="147" t="s">
        <v>1716</v>
      </c>
      <c r="U302" s="148">
        <v>618.03500000000008</v>
      </c>
      <c r="V302" s="149" t="s">
        <v>1716</v>
      </c>
      <c r="W302" s="150" t="s">
        <v>1716</v>
      </c>
      <c r="X302" s="150" t="s">
        <v>1723</v>
      </c>
      <c r="Y302" s="150" t="s">
        <v>1731</v>
      </c>
      <c r="Z302" s="150" t="s">
        <v>1716</v>
      </c>
      <c r="AA302" s="150">
        <v>0</v>
      </c>
      <c r="AB302" s="164">
        <v>1</v>
      </c>
      <c r="AC302" s="152"/>
      <c r="AD302" s="152"/>
    </row>
    <row r="303" spans="1:30" x14ac:dyDescent="0.35">
      <c r="A303" t="str">
        <f t="shared" si="4"/>
        <v>362179813012022</v>
      </c>
      <c r="B303" s="178"/>
      <c r="D303" s="14"/>
      <c r="E303" s="159">
        <v>3056</v>
      </c>
      <c r="F303" s="160" t="s">
        <v>1874</v>
      </c>
      <c r="G303" s="161">
        <v>362179813012</v>
      </c>
      <c r="H303" s="159">
        <v>22</v>
      </c>
      <c r="I303" s="162" t="s">
        <v>1718</v>
      </c>
      <c r="J303" s="152"/>
      <c r="K303" s="163" t="s">
        <v>1875</v>
      </c>
      <c r="L303" s="163" t="s">
        <v>1696</v>
      </c>
      <c r="M303" s="163" t="s">
        <v>1713</v>
      </c>
      <c r="N303" s="163" t="s">
        <v>1673</v>
      </c>
      <c r="O303" s="152"/>
      <c r="P303" s="150" t="s">
        <v>1876</v>
      </c>
      <c r="Q303" s="144" t="s">
        <v>1716</v>
      </c>
      <c r="R303" s="145" t="s">
        <v>1716</v>
      </c>
      <c r="S303" s="146" t="s">
        <v>1716</v>
      </c>
      <c r="T303" s="147" t="s">
        <v>1716</v>
      </c>
      <c r="U303" s="148">
        <v>618.03500000000008</v>
      </c>
      <c r="V303" s="149" t="s">
        <v>1716</v>
      </c>
      <c r="W303" s="150" t="s">
        <v>1716</v>
      </c>
      <c r="X303" s="150" t="s">
        <v>1723</v>
      </c>
      <c r="Y303" s="150" t="s">
        <v>1731</v>
      </c>
      <c r="Z303" s="150" t="s">
        <v>1716</v>
      </c>
      <c r="AA303" s="150">
        <v>0</v>
      </c>
      <c r="AB303" s="164">
        <v>1</v>
      </c>
      <c r="AC303" s="152"/>
      <c r="AD303" s="152"/>
    </row>
    <row r="304" spans="1:30" x14ac:dyDescent="0.35">
      <c r="A304" t="str">
        <f t="shared" si="4"/>
        <v>362179813001024</v>
      </c>
      <c r="B304" s="178"/>
      <c r="D304" s="14"/>
      <c r="E304" s="159">
        <v>3056</v>
      </c>
      <c r="F304" s="160" t="s">
        <v>1874</v>
      </c>
      <c r="G304" s="161">
        <v>362179813001</v>
      </c>
      <c r="H304" s="159">
        <v>24</v>
      </c>
      <c r="I304" s="162" t="s">
        <v>1719</v>
      </c>
      <c r="J304" s="152"/>
      <c r="K304" s="163" t="s">
        <v>1875</v>
      </c>
      <c r="L304" s="163" t="s">
        <v>1696</v>
      </c>
      <c r="M304" s="163" t="s">
        <v>1713</v>
      </c>
      <c r="N304" s="163" t="s">
        <v>1673</v>
      </c>
      <c r="O304" s="152"/>
      <c r="P304" s="150" t="s">
        <v>1876</v>
      </c>
      <c r="Q304" s="144">
        <v>597.41</v>
      </c>
      <c r="R304" s="145">
        <v>0.6</v>
      </c>
      <c r="S304" s="146">
        <v>1.0707</v>
      </c>
      <c r="T304" s="147" t="s">
        <v>1716</v>
      </c>
      <c r="U304" s="148">
        <v>901.81</v>
      </c>
      <c r="V304" s="149">
        <v>0.21099999999999999</v>
      </c>
      <c r="W304" s="150">
        <v>1.4999999999999999E-2</v>
      </c>
      <c r="X304" s="150" t="s">
        <v>1723</v>
      </c>
      <c r="Y304" s="150" t="s">
        <v>1731</v>
      </c>
      <c r="Z304" s="150" t="s">
        <v>1752</v>
      </c>
      <c r="AA304" s="150">
        <v>0.4481</v>
      </c>
      <c r="AB304" s="164">
        <v>1</v>
      </c>
      <c r="AC304" s="152"/>
      <c r="AD304" s="152"/>
    </row>
    <row r="305" spans="1:30" x14ac:dyDescent="0.35">
      <c r="A305" t="str">
        <f t="shared" si="4"/>
        <v>362179813011027</v>
      </c>
      <c r="B305" s="178"/>
      <c r="D305" s="14"/>
      <c r="E305" s="159">
        <v>3056</v>
      </c>
      <c r="F305" s="160" t="s">
        <v>1874</v>
      </c>
      <c r="G305" s="161">
        <v>362179813011</v>
      </c>
      <c r="H305" s="159">
        <v>27</v>
      </c>
      <c r="I305" s="162" t="s">
        <v>1733</v>
      </c>
      <c r="J305" s="152"/>
      <c r="K305" s="163" t="s">
        <v>1875</v>
      </c>
      <c r="L305" s="163" t="s">
        <v>1696</v>
      </c>
      <c r="M305" s="163" t="s">
        <v>1713</v>
      </c>
      <c r="N305" s="163" t="s">
        <v>1673</v>
      </c>
      <c r="O305" s="152"/>
      <c r="P305" s="150" t="s">
        <v>1876</v>
      </c>
      <c r="Q305" s="144">
        <v>359.63</v>
      </c>
      <c r="R305" s="145">
        <v>0.6</v>
      </c>
      <c r="S305" s="146">
        <v>1.0707</v>
      </c>
      <c r="T305" s="147" t="s">
        <v>1716</v>
      </c>
      <c r="U305" s="148">
        <v>495.52</v>
      </c>
      <c r="V305" s="149">
        <v>0.21099999999999999</v>
      </c>
      <c r="W305" s="150">
        <v>1.4999999999999999E-2</v>
      </c>
      <c r="X305" s="150" t="s">
        <v>1723</v>
      </c>
      <c r="Y305" s="150" t="s">
        <v>1731</v>
      </c>
      <c r="Z305" s="150" t="s">
        <v>1752</v>
      </c>
      <c r="AA305" s="150">
        <v>0.32179999999999997</v>
      </c>
      <c r="AB305" s="164">
        <v>1</v>
      </c>
      <c r="AC305" s="152"/>
      <c r="AD305" s="152"/>
    </row>
    <row r="306" spans="1:30" x14ac:dyDescent="0.35">
      <c r="A306" t="str">
        <f t="shared" si="4"/>
        <v>362179813011028</v>
      </c>
      <c r="B306" s="178"/>
      <c r="D306" s="14"/>
      <c r="E306" s="159">
        <v>3056</v>
      </c>
      <c r="F306" s="160" t="s">
        <v>1874</v>
      </c>
      <c r="G306" s="161">
        <v>362179813011</v>
      </c>
      <c r="H306" s="159">
        <v>28</v>
      </c>
      <c r="I306" s="162" t="s">
        <v>1733</v>
      </c>
      <c r="J306" s="152"/>
      <c r="K306" s="163" t="s">
        <v>1875</v>
      </c>
      <c r="L306" s="163" t="s">
        <v>1696</v>
      </c>
      <c r="M306" s="163" t="s">
        <v>1713</v>
      </c>
      <c r="N306" s="163" t="s">
        <v>1673</v>
      </c>
      <c r="O306" s="152"/>
      <c r="P306" s="150" t="s">
        <v>1876</v>
      </c>
      <c r="Q306" s="144">
        <v>359.63</v>
      </c>
      <c r="R306" s="145">
        <v>0.6</v>
      </c>
      <c r="S306" s="146">
        <v>1.0707</v>
      </c>
      <c r="T306" s="147" t="s">
        <v>1716</v>
      </c>
      <c r="U306" s="148">
        <v>495.52</v>
      </c>
      <c r="V306" s="149">
        <v>0.21099999999999999</v>
      </c>
      <c r="W306" s="150">
        <v>1.4999999999999999E-2</v>
      </c>
      <c r="X306" s="150" t="s">
        <v>1723</v>
      </c>
      <c r="Y306" s="150" t="s">
        <v>1731</v>
      </c>
      <c r="Z306" s="150" t="s">
        <v>1752</v>
      </c>
      <c r="AA306" s="150">
        <v>0.32179999999999997</v>
      </c>
      <c r="AB306" s="164">
        <v>1</v>
      </c>
      <c r="AC306" s="152"/>
      <c r="AD306" s="152"/>
    </row>
    <row r="307" spans="1:30" x14ac:dyDescent="0.35">
      <c r="A307" t="str">
        <f t="shared" si="4"/>
        <v>362179813001029</v>
      </c>
      <c r="B307" s="178"/>
      <c r="D307" s="14"/>
      <c r="E307" s="159">
        <v>3056</v>
      </c>
      <c r="F307" s="160" t="s">
        <v>1874</v>
      </c>
      <c r="G307" s="161">
        <v>362179813001</v>
      </c>
      <c r="H307" s="159">
        <v>29</v>
      </c>
      <c r="I307" s="162" t="s">
        <v>1745</v>
      </c>
      <c r="J307" s="152"/>
      <c r="K307" s="163" t="s">
        <v>1875</v>
      </c>
      <c r="L307" s="163" t="s">
        <v>1696</v>
      </c>
      <c r="M307" s="163" t="s">
        <v>1713</v>
      </c>
      <c r="N307" s="163" t="s">
        <v>1673</v>
      </c>
      <c r="O307" s="152"/>
      <c r="P307" s="150" t="s">
        <v>1876</v>
      </c>
      <c r="Q307" s="144">
        <v>1442.57</v>
      </c>
      <c r="R307" s="145">
        <v>0.6</v>
      </c>
      <c r="S307" s="146">
        <v>1.0707</v>
      </c>
      <c r="T307" s="147" t="s">
        <v>1716</v>
      </c>
      <c r="U307" s="148">
        <v>1987.68</v>
      </c>
      <c r="V307" s="149">
        <v>0.21099999999999999</v>
      </c>
      <c r="W307" s="150">
        <v>1.4999999999999999E-2</v>
      </c>
      <c r="X307" s="150" t="s">
        <v>1723</v>
      </c>
      <c r="Y307" s="150" t="s">
        <v>1731</v>
      </c>
      <c r="Z307" s="150" t="s">
        <v>1752</v>
      </c>
      <c r="AA307" s="150">
        <v>0.32179999999999997</v>
      </c>
      <c r="AB307" s="164">
        <v>1</v>
      </c>
      <c r="AC307" s="152"/>
      <c r="AD307" s="152"/>
    </row>
    <row r="308" spans="1:30" x14ac:dyDescent="0.35">
      <c r="A308" t="str">
        <f t="shared" si="4"/>
        <v>362179813012029</v>
      </c>
      <c r="B308" s="178"/>
      <c r="D308" s="14"/>
      <c r="E308" s="159">
        <v>3056</v>
      </c>
      <c r="F308" s="160" t="s">
        <v>1874</v>
      </c>
      <c r="G308" s="161">
        <v>362179813012</v>
      </c>
      <c r="H308" s="159">
        <v>29</v>
      </c>
      <c r="I308" s="162" t="s">
        <v>1745</v>
      </c>
      <c r="J308" s="152"/>
      <c r="K308" s="163" t="s">
        <v>1875</v>
      </c>
      <c r="L308" s="163" t="s">
        <v>1696</v>
      </c>
      <c r="M308" s="163" t="s">
        <v>1713</v>
      </c>
      <c r="N308" s="163" t="s">
        <v>1673</v>
      </c>
      <c r="O308" s="152"/>
      <c r="P308" s="150" t="s">
        <v>1876</v>
      </c>
      <c r="Q308" s="144">
        <v>1442.57</v>
      </c>
      <c r="R308" s="145">
        <v>0.6</v>
      </c>
      <c r="S308" s="146">
        <v>1.0707</v>
      </c>
      <c r="T308" s="147" t="s">
        <v>1716</v>
      </c>
      <c r="U308" s="148">
        <v>1987.68</v>
      </c>
      <c r="V308" s="149">
        <v>0.21099999999999999</v>
      </c>
      <c r="W308" s="150">
        <v>1.4999999999999999E-2</v>
      </c>
      <c r="X308" s="150" t="s">
        <v>1723</v>
      </c>
      <c r="Y308" s="150" t="s">
        <v>1731</v>
      </c>
      <c r="Z308" s="150" t="s">
        <v>1752</v>
      </c>
      <c r="AA308" s="150">
        <v>0.32179999999999997</v>
      </c>
      <c r="AB308" s="164">
        <v>1</v>
      </c>
      <c r="AC308" s="152"/>
      <c r="AD308" s="152"/>
    </row>
    <row r="309" spans="1:30" x14ac:dyDescent="0.35">
      <c r="A309" t="str">
        <f t="shared" si="4"/>
        <v>376000695001020</v>
      </c>
      <c r="B309" s="178"/>
      <c r="D309" s="14"/>
      <c r="E309" s="159">
        <v>3062</v>
      </c>
      <c r="F309" s="160" t="s">
        <v>1877</v>
      </c>
      <c r="G309" s="161">
        <v>376000695001</v>
      </c>
      <c r="H309" s="159">
        <v>20</v>
      </c>
      <c r="I309" s="162" t="s">
        <v>1711</v>
      </c>
      <c r="J309" s="152"/>
      <c r="K309" s="163" t="s">
        <v>1878</v>
      </c>
      <c r="L309" s="163" t="s">
        <v>1696</v>
      </c>
      <c r="M309" s="163" t="s">
        <v>1726</v>
      </c>
      <c r="N309" s="163" t="s">
        <v>1673</v>
      </c>
      <c r="O309" s="152"/>
      <c r="P309" s="150" t="s">
        <v>1879</v>
      </c>
      <c r="Q309" s="144">
        <v>3967.73</v>
      </c>
      <c r="R309" s="145">
        <v>0.67600000000000005</v>
      </c>
      <c r="S309" s="146">
        <v>1.0707</v>
      </c>
      <c r="T309" s="147">
        <v>0</v>
      </c>
      <c r="U309" s="148">
        <v>4157.3599999999997</v>
      </c>
      <c r="V309" s="149">
        <v>0.22900000000000001</v>
      </c>
      <c r="W309" s="150">
        <v>1.7000000000000001E-2</v>
      </c>
      <c r="X309" s="150" t="s">
        <v>1723</v>
      </c>
      <c r="Y309" s="150">
        <v>0</v>
      </c>
      <c r="Z309" s="150" t="s">
        <v>1716</v>
      </c>
      <c r="AA309" s="150">
        <v>0</v>
      </c>
      <c r="AB309" s="164">
        <v>1</v>
      </c>
      <c r="AC309" s="152"/>
      <c r="AD309" s="152"/>
    </row>
    <row r="310" spans="1:30" x14ac:dyDescent="0.35">
      <c r="A310" t="str">
        <f t="shared" si="4"/>
        <v>376000695001024</v>
      </c>
      <c r="B310" s="178"/>
      <c r="D310" s="14"/>
      <c r="E310" s="159">
        <v>3062</v>
      </c>
      <c r="F310" s="160" t="s">
        <v>1877</v>
      </c>
      <c r="G310" s="161">
        <v>376000695001</v>
      </c>
      <c r="H310" s="159">
        <v>24</v>
      </c>
      <c r="I310" s="162" t="s">
        <v>1719</v>
      </c>
      <c r="J310" s="152"/>
      <c r="K310" s="163" t="s">
        <v>1878</v>
      </c>
      <c r="L310" s="163" t="s">
        <v>1696</v>
      </c>
      <c r="M310" s="163" t="s">
        <v>1726</v>
      </c>
      <c r="N310" s="163" t="s">
        <v>1673</v>
      </c>
      <c r="O310" s="152"/>
      <c r="P310" s="150" t="s">
        <v>1879</v>
      </c>
      <c r="Q310" s="144">
        <v>1710.26</v>
      </c>
      <c r="R310" s="145">
        <v>0.6</v>
      </c>
      <c r="S310" s="146">
        <v>1</v>
      </c>
      <c r="T310" s="147" t="s">
        <v>1716</v>
      </c>
      <c r="U310" s="148">
        <v>2476.63</v>
      </c>
      <c r="V310" s="149">
        <v>0.22900000000000001</v>
      </c>
      <c r="W310" s="150">
        <v>1.7000000000000001E-2</v>
      </c>
      <c r="X310" s="150" t="s">
        <v>1723</v>
      </c>
      <c r="Y310" s="150">
        <v>0</v>
      </c>
      <c r="Z310" s="150" t="s">
        <v>1752</v>
      </c>
      <c r="AA310" s="150">
        <v>0.4481</v>
      </c>
      <c r="AB310" s="164">
        <v>1</v>
      </c>
      <c r="AC310" s="152"/>
      <c r="AD310" s="152"/>
    </row>
    <row r="311" spans="1:30" x14ac:dyDescent="0.35">
      <c r="A311" t="str">
        <f t="shared" si="4"/>
        <v>362235165008020</v>
      </c>
      <c r="B311" s="178"/>
      <c r="D311" s="14"/>
      <c r="E311" s="159">
        <v>3066</v>
      </c>
      <c r="F311" s="160" t="s">
        <v>1880</v>
      </c>
      <c r="G311" s="161">
        <v>362235165008</v>
      </c>
      <c r="H311" s="159">
        <v>20</v>
      </c>
      <c r="I311" s="162" t="s">
        <v>1711</v>
      </c>
      <c r="J311" s="152"/>
      <c r="K311" s="163" t="s">
        <v>1881</v>
      </c>
      <c r="L311" s="163" t="s">
        <v>1696</v>
      </c>
      <c r="M311" s="163" t="s">
        <v>1713</v>
      </c>
      <c r="N311" s="163" t="s">
        <v>1673</v>
      </c>
      <c r="O311" s="152"/>
      <c r="P311" s="150" t="s">
        <v>1882</v>
      </c>
      <c r="Q311" s="144">
        <v>3967.73</v>
      </c>
      <c r="R311" s="145">
        <v>0.67600000000000005</v>
      </c>
      <c r="S311" s="146">
        <v>1.0707</v>
      </c>
      <c r="T311" s="147">
        <v>0</v>
      </c>
      <c r="U311" s="148">
        <v>4157.3599999999997</v>
      </c>
      <c r="V311" s="149">
        <v>0.17</v>
      </c>
      <c r="W311" s="150">
        <v>8.9999999999999993E-3</v>
      </c>
      <c r="X311" s="150" t="s">
        <v>1723</v>
      </c>
      <c r="Y311" s="150" t="s">
        <v>1765</v>
      </c>
      <c r="Z311" s="150" t="s">
        <v>1716</v>
      </c>
      <c r="AA311" s="150">
        <v>0</v>
      </c>
      <c r="AB311" s="164">
        <v>1</v>
      </c>
      <c r="AC311" s="152"/>
      <c r="AD311" s="152"/>
    </row>
    <row r="312" spans="1:30" x14ac:dyDescent="0.35">
      <c r="A312" t="str">
        <f t="shared" si="4"/>
        <v>363330926001020</v>
      </c>
      <c r="B312" s="178"/>
      <c r="D312" s="14"/>
      <c r="E312" s="159">
        <v>3066</v>
      </c>
      <c r="F312" s="160" t="s">
        <v>1880</v>
      </c>
      <c r="G312" s="161">
        <v>363330926001</v>
      </c>
      <c r="H312" s="159">
        <v>20</v>
      </c>
      <c r="I312" s="162" t="s">
        <v>1711</v>
      </c>
      <c r="J312" s="152"/>
      <c r="K312" s="163" t="s">
        <v>1881</v>
      </c>
      <c r="L312" s="163" t="s">
        <v>1696</v>
      </c>
      <c r="M312" s="163" t="s">
        <v>1713</v>
      </c>
      <c r="N312" s="163" t="s">
        <v>1673</v>
      </c>
      <c r="O312" s="152"/>
      <c r="P312" s="150" t="s">
        <v>1882</v>
      </c>
      <c r="Q312" s="144">
        <v>3967.73</v>
      </c>
      <c r="R312" s="145">
        <v>0.67600000000000005</v>
      </c>
      <c r="S312" s="146">
        <v>1.0707</v>
      </c>
      <c r="T312" s="147">
        <v>0</v>
      </c>
      <c r="U312" s="148">
        <v>4157.3599999999997</v>
      </c>
      <c r="V312" s="149">
        <v>0.17</v>
      </c>
      <c r="W312" s="150">
        <v>8.9999999999999993E-3</v>
      </c>
      <c r="X312" s="150" t="s">
        <v>1723</v>
      </c>
      <c r="Y312" s="150" t="s">
        <v>1765</v>
      </c>
      <c r="Z312" s="150" t="s">
        <v>1716</v>
      </c>
      <c r="AA312" s="150">
        <v>0</v>
      </c>
      <c r="AB312" s="164">
        <v>1</v>
      </c>
      <c r="AC312" s="152"/>
      <c r="AD312" s="152"/>
    </row>
    <row r="313" spans="1:30" x14ac:dyDescent="0.35">
      <c r="A313" t="str">
        <f t="shared" si="4"/>
        <v>363330926007020</v>
      </c>
      <c r="B313" s="178"/>
      <c r="D313" s="14"/>
      <c r="E313" s="159">
        <v>3066</v>
      </c>
      <c r="F313" s="160" t="s">
        <v>1880</v>
      </c>
      <c r="G313" s="161">
        <v>363330926007</v>
      </c>
      <c r="H313" s="159">
        <v>20</v>
      </c>
      <c r="I313" s="162" t="s">
        <v>1711</v>
      </c>
      <c r="J313" s="152"/>
      <c r="K313" s="163" t="s">
        <v>1881</v>
      </c>
      <c r="L313" s="163" t="s">
        <v>1696</v>
      </c>
      <c r="M313" s="163" t="s">
        <v>1713</v>
      </c>
      <c r="N313" s="163" t="s">
        <v>1673</v>
      </c>
      <c r="O313" s="152"/>
      <c r="P313" s="150" t="s">
        <v>1882</v>
      </c>
      <c r="Q313" s="144">
        <v>3967.73</v>
      </c>
      <c r="R313" s="145">
        <v>0.67600000000000005</v>
      </c>
      <c r="S313" s="146">
        <v>1.0707</v>
      </c>
      <c r="T313" s="147">
        <v>0</v>
      </c>
      <c r="U313" s="148">
        <v>4157.3599999999997</v>
      </c>
      <c r="V313" s="149">
        <v>0.17</v>
      </c>
      <c r="W313" s="150">
        <v>8.9999999999999993E-3</v>
      </c>
      <c r="X313" s="150" t="s">
        <v>1723</v>
      </c>
      <c r="Y313" s="150" t="s">
        <v>1765</v>
      </c>
      <c r="Z313" s="150" t="s">
        <v>1716</v>
      </c>
      <c r="AA313" s="150">
        <v>0</v>
      </c>
      <c r="AB313" s="164">
        <v>1</v>
      </c>
      <c r="AC313" s="152"/>
      <c r="AD313" s="152"/>
    </row>
    <row r="314" spans="1:30" x14ac:dyDescent="0.35">
      <c r="A314" t="str">
        <f t="shared" si="4"/>
        <v>362235165010022</v>
      </c>
      <c r="B314" s="178"/>
      <c r="D314" s="14"/>
      <c r="E314" s="159">
        <v>3066</v>
      </c>
      <c r="F314" s="160" t="s">
        <v>1880</v>
      </c>
      <c r="G314" s="161">
        <v>362235165010</v>
      </c>
      <c r="H314" s="159">
        <v>22</v>
      </c>
      <c r="I314" s="162" t="s">
        <v>1718</v>
      </c>
      <c r="J314" s="152"/>
      <c r="K314" s="163" t="s">
        <v>1881</v>
      </c>
      <c r="L314" s="163" t="s">
        <v>1696</v>
      </c>
      <c r="M314" s="163" t="s">
        <v>1713</v>
      </c>
      <c r="N314" s="163" t="s">
        <v>1673</v>
      </c>
      <c r="O314" s="152"/>
      <c r="P314" s="150" t="s">
        <v>1882</v>
      </c>
      <c r="Q314" s="144" t="s">
        <v>1716</v>
      </c>
      <c r="R314" s="145" t="s">
        <v>1716</v>
      </c>
      <c r="S314" s="146" t="s">
        <v>1716</v>
      </c>
      <c r="T314" s="147" t="s">
        <v>1716</v>
      </c>
      <c r="U314" s="148">
        <v>700.81000000000006</v>
      </c>
      <c r="V314" s="149" t="s">
        <v>1716</v>
      </c>
      <c r="W314" s="150" t="s">
        <v>1716</v>
      </c>
      <c r="X314" s="150" t="s">
        <v>1723</v>
      </c>
      <c r="Y314" s="150" t="s">
        <v>1765</v>
      </c>
      <c r="Z314" s="150" t="s">
        <v>1716</v>
      </c>
      <c r="AA314" s="150">
        <v>0</v>
      </c>
      <c r="AB314" s="164">
        <v>1</v>
      </c>
      <c r="AC314" s="152"/>
      <c r="AD314" s="152"/>
    </row>
    <row r="315" spans="1:30" x14ac:dyDescent="0.35">
      <c r="A315" t="str">
        <f t="shared" si="4"/>
        <v>363330926001022</v>
      </c>
      <c r="B315" s="178"/>
      <c r="D315" s="14"/>
      <c r="E315" s="159">
        <v>3066</v>
      </c>
      <c r="F315" s="160" t="s">
        <v>1880</v>
      </c>
      <c r="G315" s="161">
        <v>363330926001</v>
      </c>
      <c r="H315" s="159">
        <v>22</v>
      </c>
      <c r="I315" s="162" t="s">
        <v>1718</v>
      </c>
      <c r="J315" s="152"/>
      <c r="K315" s="163" t="s">
        <v>1881</v>
      </c>
      <c r="L315" s="163" t="s">
        <v>1696</v>
      </c>
      <c r="M315" s="163" t="s">
        <v>1713</v>
      </c>
      <c r="N315" s="163" t="s">
        <v>1673</v>
      </c>
      <c r="O315" s="152"/>
      <c r="P315" s="150" t="s">
        <v>1882</v>
      </c>
      <c r="Q315" s="144" t="s">
        <v>1716</v>
      </c>
      <c r="R315" s="145" t="s">
        <v>1716</v>
      </c>
      <c r="S315" s="146" t="s">
        <v>1716</v>
      </c>
      <c r="T315" s="147" t="s">
        <v>1716</v>
      </c>
      <c r="U315" s="148">
        <v>700.81000000000006</v>
      </c>
      <c r="V315" s="149" t="s">
        <v>1716</v>
      </c>
      <c r="W315" s="150" t="s">
        <v>1716</v>
      </c>
      <c r="X315" s="150" t="s">
        <v>1723</v>
      </c>
      <c r="Y315" s="150" t="s">
        <v>1765</v>
      </c>
      <c r="Z315" s="150" t="s">
        <v>1716</v>
      </c>
      <c r="AA315" s="150">
        <v>0</v>
      </c>
      <c r="AB315" s="164">
        <v>1</v>
      </c>
      <c r="AC315" s="152"/>
      <c r="AD315" s="152"/>
    </row>
    <row r="316" spans="1:30" x14ac:dyDescent="0.35">
      <c r="A316" t="str">
        <f t="shared" si="4"/>
        <v>363330926008022</v>
      </c>
      <c r="B316" s="178"/>
      <c r="D316" s="14"/>
      <c r="E316" s="159">
        <v>3066</v>
      </c>
      <c r="F316" s="160" t="s">
        <v>1880</v>
      </c>
      <c r="G316" s="161">
        <v>363330926008</v>
      </c>
      <c r="H316" s="159">
        <v>22</v>
      </c>
      <c r="I316" s="162" t="s">
        <v>1718</v>
      </c>
      <c r="J316" s="152"/>
      <c r="K316" s="163" t="s">
        <v>1881</v>
      </c>
      <c r="L316" s="163" t="s">
        <v>1696</v>
      </c>
      <c r="M316" s="163" t="s">
        <v>1713</v>
      </c>
      <c r="N316" s="163" t="s">
        <v>1673</v>
      </c>
      <c r="O316" s="152"/>
      <c r="P316" s="150" t="s">
        <v>1882</v>
      </c>
      <c r="Q316" s="144" t="s">
        <v>1716</v>
      </c>
      <c r="R316" s="145" t="s">
        <v>1716</v>
      </c>
      <c r="S316" s="146" t="s">
        <v>1716</v>
      </c>
      <c r="T316" s="147" t="s">
        <v>1716</v>
      </c>
      <c r="U316" s="148">
        <v>700.81000000000006</v>
      </c>
      <c r="V316" s="149" t="s">
        <v>1716</v>
      </c>
      <c r="W316" s="150" t="s">
        <v>1716</v>
      </c>
      <c r="X316" s="150" t="s">
        <v>1723</v>
      </c>
      <c r="Y316" s="150" t="s">
        <v>1765</v>
      </c>
      <c r="Z316" s="150" t="s">
        <v>1716</v>
      </c>
      <c r="AA316" s="150">
        <v>0</v>
      </c>
      <c r="AB316" s="164">
        <v>1</v>
      </c>
      <c r="AC316" s="152"/>
      <c r="AD316" s="152"/>
    </row>
    <row r="317" spans="1:30" x14ac:dyDescent="0.35">
      <c r="A317" t="str">
        <f t="shared" si="4"/>
        <v>362235165008024</v>
      </c>
      <c r="B317" s="178"/>
      <c r="D317" s="14"/>
      <c r="E317" s="159">
        <v>3066</v>
      </c>
      <c r="F317" s="160" t="s">
        <v>1880</v>
      </c>
      <c r="G317" s="161">
        <v>362235165008</v>
      </c>
      <c r="H317" s="159">
        <v>24</v>
      </c>
      <c r="I317" s="162" t="s">
        <v>1719</v>
      </c>
      <c r="J317" s="152"/>
      <c r="K317" s="163" t="s">
        <v>1881</v>
      </c>
      <c r="L317" s="163" t="s">
        <v>1696</v>
      </c>
      <c r="M317" s="163" t="s">
        <v>1713</v>
      </c>
      <c r="N317" s="163" t="s">
        <v>1673</v>
      </c>
      <c r="O317" s="152"/>
      <c r="P317" s="150" t="s">
        <v>1882</v>
      </c>
      <c r="Q317" s="144">
        <v>597.41</v>
      </c>
      <c r="R317" s="145">
        <v>0.6</v>
      </c>
      <c r="S317" s="146">
        <v>1.0707</v>
      </c>
      <c r="T317" s="147" t="s">
        <v>1716</v>
      </c>
      <c r="U317" s="148">
        <v>622.75</v>
      </c>
      <c r="V317" s="149">
        <v>0.17</v>
      </c>
      <c r="W317" s="150">
        <v>8.9999999999999993E-3</v>
      </c>
      <c r="X317" s="150" t="s">
        <v>1723</v>
      </c>
      <c r="Y317" s="150" t="s">
        <v>1765</v>
      </c>
      <c r="Z317" s="150" t="s">
        <v>1717</v>
      </c>
      <c r="AA317" s="150">
        <v>0</v>
      </c>
      <c r="AB317" s="164">
        <v>1</v>
      </c>
      <c r="AC317" s="152"/>
      <c r="AD317" s="152"/>
    </row>
    <row r="318" spans="1:30" x14ac:dyDescent="0.35">
      <c r="A318" t="str">
        <f t="shared" si="4"/>
        <v>363330926001024</v>
      </c>
      <c r="B318" s="178"/>
      <c r="D318" s="14"/>
      <c r="E318" s="159">
        <v>3066</v>
      </c>
      <c r="F318" s="160" t="s">
        <v>1880</v>
      </c>
      <c r="G318" s="161">
        <v>363330926001</v>
      </c>
      <c r="H318" s="159">
        <v>24</v>
      </c>
      <c r="I318" s="162" t="s">
        <v>1719</v>
      </c>
      <c r="J318" s="152"/>
      <c r="K318" s="163" t="s">
        <v>1881</v>
      </c>
      <c r="L318" s="163" t="s">
        <v>1696</v>
      </c>
      <c r="M318" s="163" t="s">
        <v>1713</v>
      </c>
      <c r="N318" s="163" t="s">
        <v>1673</v>
      </c>
      <c r="O318" s="152"/>
      <c r="P318" s="150" t="s">
        <v>1882</v>
      </c>
      <c r="Q318" s="144">
        <v>597.41</v>
      </c>
      <c r="R318" s="145">
        <v>0.6</v>
      </c>
      <c r="S318" s="146">
        <v>1.0707</v>
      </c>
      <c r="T318" s="147" t="s">
        <v>1716</v>
      </c>
      <c r="U318" s="148">
        <v>622.75</v>
      </c>
      <c r="V318" s="149">
        <v>0.17</v>
      </c>
      <c r="W318" s="150">
        <v>8.9999999999999993E-3</v>
      </c>
      <c r="X318" s="150" t="s">
        <v>1723</v>
      </c>
      <c r="Y318" s="150" t="s">
        <v>1765</v>
      </c>
      <c r="Z318" s="150" t="s">
        <v>1717</v>
      </c>
      <c r="AA318" s="150">
        <v>0</v>
      </c>
      <c r="AB318" s="164">
        <v>1</v>
      </c>
      <c r="AC318" s="152"/>
      <c r="AD318" s="152"/>
    </row>
    <row r="319" spans="1:30" x14ac:dyDescent="0.35">
      <c r="A319" t="str">
        <f t="shared" si="4"/>
        <v>363330926007024</v>
      </c>
      <c r="B319" s="178"/>
      <c r="D319" s="14"/>
      <c r="E319" s="159">
        <v>3066</v>
      </c>
      <c r="F319" s="160" t="s">
        <v>1880</v>
      </c>
      <c r="G319" s="161">
        <v>363330926007</v>
      </c>
      <c r="H319" s="159">
        <v>24</v>
      </c>
      <c r="I319" s="162" t="s">
        <v>1719</v>
      </c>
      <c r="J319" s="152"/>
      <c r="K319" s="163" t="s">
        <v>1881</v>
      </c>
      <c r="L319" s="163" t="s">
        <v>1696</v>
      </c>
      <c r="M319" s="163" t="s">
        <v>1713</v>
      </c>
      <c r="N319" s="163" t="s">
        <v>1673</v>
      </c>
      <c r="O319" s="152"/>
      <c r="P319" s="150" t="s">
        <v>1882</v>
      </c>
      <c r="Q319" s="144">
        <v>597.41</v>
      </c>
      <c r="R319" s="145">
        <v>0.6</v>
      </c>
      <c r="S319" s="146">
        <v>1.0707</v>
      </c>
      <c r="T319" s="147" t="s">
        <v>1716</v>
      </c>
      <c r="U319" s="148">
        <v>622.75</v>
      </c>
      <c r="V319" s="149">
        <v>0.17</v>
      </c>
      <c r="W319" s="150">
        <v>8.9999999999999993E-3</v>
      </c>
      <c r="X319" s="150" t="s">
        <v>1723</v>
      </c>
      <c r="Y319" s="150" t="s">
        <v>1765</v>
      </c>
      <c r="Z319" s="150" t="s">
        <v>1717</v>
      </c>
      <c r="AA319" s="150">
        <v>0</v>
      </c>
      <c r="AB319" s="164">
        <v>1</v>
      </c>
      <c r="AC319" s="152"/>
      <c r="AD319" s="152"/>
    </row>
    <row r="320" spans="1:30" x14ac:dyDescent="0.35">
      <c r="A320" t="str">
        <f t="shared" si="4"/>
        <v>362235165010029</v>
      </c>
      <c r="B320" s="178"/>
      <c r="D320" s="14"/>
      <c r="E320" s="159">
        <v>3066</v>
      </c>
      <c r="F320" s="160" t="s">
        <v>1880</v>
      </c>
      <c r="G320" s="161">
        <v>362235165010</v>
      </c>
      <c r="H320" s="159">
        <v>29</v>
      </c>
      <c r="I320" s="162" t="s">
        <v>1745</v>
      </c>
      <c r="J320" s="152"/>
      <c r="K320" s="163" t="s">
        <v>1881</v>
      </c>
      <c r="L320" s="163" t="s">
        <v>1696</v>
      </c>
      <c r="M320" s="163" t="s">
        <v>1713</v>
      </c>
      <c r="N320" s="163" t="s">
        <v>1673</v>
      </c>
      <c r="O320" s="152"/>
      <c r="P320" s="150" t="s">
        <v>1882</v>
      </c>
      <c r="Q320" s="144">
        <v>1442.57</v>
      </c>
      <c r="R320" s="145">
        <v>0.6</v>
      </c>
      <c r="S320" s="146">
        <v>1.0707</v>
      </c>
      <c r="T320" s="147" t="s">
        <v>1716</v>
      </c>
      <c r="U320" s="148">
        <v>1503.76</v>
      </c>
      <c r="V320" s="149">
        <v>0.17</v>
      </c>
      <c r="W320" s="150">
        <v>8.9999999999999993E-3</v>
      </c>
      <c r="X320" s="150" t="s">
        <v>1723</v>
      </c>
      <c r="Y320" s="150" t="s">
        <v>1765</v>
      </c>
      <c r="Z320" s="150" t="s">
        <v>1717</v>
      </c>
      <c r="AA320" s="150">
        <v>0</v>
      </c>
      <c r="AB320" s="164">
        <v>1</v>
      </c>
      <c r="AC320" s="152"/>
      <c r="AD320" s="152"/>
    </row>
    <row r="321" spans="1:30" x14ac:dyDescent="0.35">
      <c r="A321" t="str">
        <f t="shared" si="4"/>
        <v>363330926001029</v>
      </c>
      <c r="B321" s="178"/>
      <c r="D321" s="14"/>
      <c r="E321" s="159">
        <v>3066</v>
      </c>
      <c r="F321" s="160" t="s">
        <v>1880</v>
      </c>
      <c r="G321" s="161">
        <v>363330926001</v>
      </c>
      <c r="H321" s="159">
        <v>29</v>
      </c>
      <c r="I321" s="162" t="s">
        <v>1745</v>
      </c>
      <c r="J321" s="152"/>
      <c r="K321" s="163" t="s">
        <v>1881</v>
      </c>
      <c r="L321" s="163" t="s">
        <v>1696</v>
      </c>
      <c r="M321" s="163" t="s">
        <v>1713</v>
      </c>
      <c r="N321" s="163" t="s">
        <v>1673</v>
      </c>
      <c r="O321" s="152"/>
      <c r="P321" s="150" t="s">
        <v>1882</v>
      </c>
      <c r="Q321" s="144">
        <v>1442.57</v>
      </c>
      <c r="R321" s="145">
        <v>0.6</v>
      </c>
      <c r="S321" s="146">
        <v>1.0707</v>
      </c>
      <c r="T321" s="147" t="s">
        <v>1716</v>
      </c>
      <c r="U321" s="148">
        <v>1503.76</v>
      </c>
      <c r="V321" s="149">
        <v>0.17</v>
      </c>
      <c r="W321" s="150">
        <v>8.9999999999999993E-3</v>
      </c>
      <c r="X321" s="150" t="s">
        <v>1723</v>
      </c>
      <c r="Y321" s="150" t="s">
        <v>1765</v>
      </c>
      <c r="Z321" s="150" t="s">
        <v>1717</v>
      </c>
      <c r="AA321" s="150">
        <v>0</v>
      </c>
      <c r="AB321" s="164">
        <v>1</v>
      </c>
      <c r="AC321" s="152"/>
      <c r="AD321" s="152"/>
    </row>
    <row r="322" spans="1:30" x14ac:dyDescent="0.35">
      <c r="A322" t="str">
        <f t="shared" si="4"/>
        <v>363330926008029</v>
      </c>
      <c r="B322" s="178"/>
      <c r="D322" s="14"/>
      <c r="E322" s="159">
        <v>3066</v>
      </c>
      <c r="F322" s="160" t="s">
        <v>1880</v>
      </c>
      <c r="G322" s="161">
        <v>363330926008</v>
      </c>
      <c r="H322" s="159">
        <v>29</v>
      </c>
      <c r="I322" s="162" t="s">
        <v>1745</v>
      </c>
      <c r="J322" s="152"/>
      <c r="K322" s="163" t="s">
        <v>1881</v>
      </c>
      <c r="L322" s="163" t="s">
        <v>1696</v>
      </c>
      <c r="M322" s="163" t="s">
        <v>1713</v>
      </c>
      <c r="N322" s="163" t="s">
        <v>1673</v>
      </c>
      <c r="O322" s="152"/>
      <c r="P322" s="150" t="s">
        <v>1882</v>
      </c>
      <c r="Q322" s="144">
        <v>1442.57</v>
      </c>
      <c r="R322" s="145">
        <v>0.6</v>
      </c>
      <c r="S322" s="146">
        <v>1.0707</v>
      </c>
      <c r="T322" s="147" t="s">
        <v>1716</v>
      </c>
      <c r="U322" s="148">
        <v>1503.76</v>
      </c>
      <c r="V322" s="149">
        <v>0.17</v>
      </c>
      <c r="W322" s="150">
        <v>8.9999999999999993E-3</v>
      </c>
      <c r="X322" s="150" t="s">
        <v>1723</v>
      </c>
      <c r="Y322" s="150" t="s">
        <v>1765</v>
      </c>
      <c r="Z322" s="150" t="s">
        <v>1717</v>
      </c>
      <c r="AA322" s="150">
        <v>0</v>
      </c>
      <c r="AB322" s="164">
        <v>1</v>
      </c>
      <c r="AC322" s="152"/>
      <c r="AD322" s="152"/>
    </row>
    <row r="323" spans="1:30" x14ac:dyDescent="0.35">
      <c r="A323" t="str">
        <f t="shared" ref="A323:A386" si="5">G323&amp;"0"&amp;H323</f>
        <v>352637418001020</v>
      </c>
      <c r="B323" s="178"/>
      <c r="D323" s="14"/>
      <c r="E323" s="159">
        <v>3067</v>
      </c>
      <c r="F323" s="160" t="s">
        <v>1883</v>
      </c>
      <c r="G323" s="161">
        <v>352637418001</v>
      </c>
      <c r="H323" s="159">
        <v>20</v>
      </c>
      <c r="I323" s="162" t="s">
        <v>1711</v>
      </c>
      <c r="J323" s="152"/>
      <c r="K323" s="163" t="s">
        <v>1884</v>
      </c>
      <c r="L323" s="163" t="s">
        <v>1696</v>
      </c>
      <c r="M323" s="163" t="s">
        <v>1713</v>
      </c>
      <c r="N323" s="163" t="s">
        <v>1673</v>
      </c>
      <c r="O323" s="152"/>
      <c r="P323" s="150" t="s">
        <v>1885</v>
      </c>
      <c r="Q323" s="144">
        <v>3967.73</v>
      </c>
      <c r="R323" s="145">
        <v>0.67600000000000005</v>
      </c>
      <c r="S323" s="146">
        <v>1.0707</v>
      </c>
      <c r="T323" s="147">
        <v>5.8799999999999998E-3</v>
      </c>
      <c r="U323" s="148">
        <v>4181.8100000000004</v>
      </c>
      <c r="V323" s="149">
        <v>0.19</v>
      </c>
      <c r="W323" s="150">
        <v>8.9999999999999993E-3</v>
      </c>
      <c r="X323" s="150" t="s">
        <v>1723</v>
      </c>
      <c r="Y323" s="150">
        <v>0</v>
      </c>
      <c r="Z323" s="150" t="s">
        <v>1716</v>
      </c>
      <c r="AA323" s="150">
        <v>0</v>
      </c>
      <c r="AB323" s="164">
        <v>1</v>
      </c>
      <c r="AC323" s="152"/>
      <c r="AD323" s="152"/>
    </row>
    <row r="324" spans="1:30" x14ac:dyDescent="0.35">
      <c r="A324" t="str">
        <f t="shared" si="5"/>
        <v>352637418001021</v>
      </c>
      <c r="B324" s="178"/>
      <c r="D324" s="14"/>
      <c r="E324" s="159">
        <v>3067</v>
      </c>
      <c r="F324" s="160" t="s">
        <v>1883</v>
      </c>
      <c r="G324" s="161">
        <v>352637418001</v>
      </c>
      <c r="H324" s="159">
        <v>21</v>
      </c>
      <c r="I324" s="162" t="s">
        <v>1732</v>
      </c>
      <c r="J324" s="152"/>
      <c r="K324" s="163" t="s">
        <v>1884</v>
      </c>
      <c r="L324" s="163" t="s">
        <v>1696</v>
      </c>
      <c r="M324" s="163" t="s">
        <v>1713</v>
      </c>
      <c r="N324" s="163" t="s">
        <v>1673</v>
      </c>
      <c r="O324" s="152"/>
      <c r="P324" s="150" t="s">
        <v>1885</v>
      </c>
      <c r="Q324" s="144" t="s">
        <v>1716</v>
      </c>
      <c r="R324" s="145" t="s">
        <v>1716</v>
      </c>
      <c r="S324" s="146" t="s">
        <v>1716</v>
      </c>
      <c r="T324" s="147" t="s">
        <v>1716</v>
      </c>
      <c r="U324" s="148">
        <v>693</v>
      </c>
      <c r="V324" s="149" t="s">
        <v>1716</v>
      </c>
      <c r="W324" s="150" t="s">
        <v>1716</v>
      </c>
      <c r="X324" s="150" t="s">
        <v>1723</v>
      </c>
      <c r="Y324" s="150">
        <v>0</v>
      </c>
      <c r="Z324" s="150" t="s">
        <v>1716</v>
      </c>
      <c r="AA324" s="150">
        <v>0</v>
      </c>
      <c r="AB324" s="164">
        <v>1</v>
      </c>
      <c r="AC324" s="152"/>
      <c r="AD324" s="152"/>
    </row>
    <row r="325" spans="1:30" x14ac:dyDescent="0.35">
      <c r="A325" t="str">
        <f t="shared" si="5"/>
        <v>352637418002021</v>
      </c>
      <c r="B325" s="178"/>
      <c r="D325" s="14"/>
      <c r="E325" s="159">
        <v>3067</v>
      </c>
      <c r="F325" s="160" t="s">
        <v>1883</v>
      </c>
      <c r="G325" s="161">
        <v>352637418002</v>
      </c>
      <c r="H325" s="159">
        <v>21</v>
      </c>
      <c r="I325" s="162" t="s">
        <v>1732</v>
      </c>
      <c r="J325" s="152"/>
      <c r="K325" s="163" t="s">
        <v>1884</v>
      </c>
      <c r="L325" s="163" t="s">
        <v>1696</v>
      </c>
      <c r="M325" s="163" t="s">
        <v>1713</v>
      </c>
      <c r="N325" s="163" t="s">
        <v>1673</v>
      </c>
      <c r="O325" s="152"/>
      <c r="P325" s="150" t="s">
        <v>1885</v>
      </c>
      <c r="Q325" s="144" t="s">
        <v>1716</v>
      </c>
      <c r="R325" s="145" t="s">
        <v>1716</v>
      </c>
      <c r="S325" s="146" t="s">
        <v>1716</v>
      </c>
      <c r="T325" s="147" t="s">
        <v>1716</v>
      </c>
      <c r="U325" s="148">
        <v>693</v>
      </c>
      <c r="V325" s="149" t="s">
        <v>1716</v>
      </c>
      <c r="W325" s="150" t="s">
        <v>1716</v>
      </c>
      <c r="X325" s="150" t="s">
        <v>1723</v>
      </c>
      <c r="Y325" s="150">
        <v>0</v>
      </c>
      <c r="Z325" s="150" t="s">
        <v>1716</v>
      </c>
      <c r="AA325" s="150">
        <v>0</v>
      </c>
      <c r="AB325" s="164">
        <v>1</v>
      </c>
      <c r="AC325" s="152"/>
      <c r="AD325" s="152"/>
    </row>
    <row r="326" spans="1:30" x14ac:dyDescent="0.35">
      <c r="A326" t="str">
        <f t="shared" si="5"/>
        <v>352637418001022</v>
      </c>
      <c r="B326" s="178"/>
      <c r="D326" s="14"/>
      <c r="E326" s="159">
        <v>3067</v>
      </c>
      <c r="F326" s="160" t="s">
        <v>1883</v>
      </c>
      <c r="G326" s="161">
        <v>352637418001</v>
      </c>
      <c r="H326" s="159">
        <v>22</v>
      </c>
      <c r="I326" s="162" t="s">
        <v>1718</v>
      </c>
      <c r="J326" s="152"/>
      <c r="K326" s="163" t="s">
        <v>1884</v>
      </c>
      <c r="L326" s="163" t="s">
        <v>1696</v>
      </c>
      <c r="M326" s="163" t="s">
        <v>1713</v>
      </c>
      <c r="N326" s="163" t="s">
        <v>1673</v>
      </c>
      <c r="O326" s="152"/>
      <c r="P326" s="150" t="s">
        <v>1885</v>
      </c>
      <c r="Q326" s="144" t="s">
        <v>1716</v>
      </c>
      <c r="R326" s="145" t="s">
        <v>1716</v>
      </c>
      <c r="S326" s="146" t="s">
        <v>1716</v>
      </c>
      <c r="T326" s="147" t="s">
        <v>1716</v>
      </c>
      <c r="U326" s="148">
        <v>740.94900000000007</v>
      </c>
      <c r="V326" s="149" t="s">
        <v>1716</v>
      </c>
      <c r="W326" s="150" t="s">
        <v>1716</v>
      </c>
      <c r="X326" s="150" t="s">
        <v>1723</v>
      </c>
      <c r="Y326" s="150">
        <v>0</v>
      </c>
      <c r="Z326" s="150" t="s">
        <v>1716</v>
      </c>
      <c r="AA326" s="150">
        <v>0</v>
      </c>
      <c r="AB326" s="164">
        <v>1</v>
      </c>
      <c r="AC326" s="152"/>
      <c r="AD326" s="152"/>
    </row>
    <row r="327" spans="1:30" x14ac:dyDescent="0.35">
      <c r="A327" t="str">
        <f t="shared" si="5"/>
        <v>352637418003022</v>
      </c>
      <c r="B327" s="178"/>
      <c r="D327" s="14"/>
      <c r="E327" s="159">
        <v>3067</v>
      </c>
      <c r="F327" s="160" t="s">
        <v>1883</v>
      </c>
      <c r="G327" s="161">
        <v>352637418003</v>
      </c>
      <c r="H327" s="159">
        <v>22</v>
      </c>
      <c r="I327" s="162" t="s">
        <v>1718</v>
      </c>
      <c r="J327" s="152"/>
      <c r="K327" s="163" t="s">
        <v>1884</v>
      </c>
      <c r="L327" s="163" t="s">
        <v>1696</v>
      </c>
      <c r="M327" s="163" t="s">
        <v>1713</v>
      </c>
      <c r="N327" s="163" t="s">
        <v>1673</v>
      </c>
      <c r="O327" s="152"/>
      <c r="P327" s="150" t="s">
        <v>1885</v>
      </c>
      <c r="Q327" s="144" t="s">
        <v>1716</v>
      </c>
      <c r="R327" s="145" t="s">
        <v>1716</v>
      </c>
      <c r="S327" s="146" t="s">
        <v>1716</v>
      </c>
      <c r="T327" s="147" t="s">
        <v>1716</v>
      </c>
      <c r="U327" s="148">
        <v>740.94900000000007</v>
      </c>
      <c r="V327" s="149" t="s">
        <v>1716</v>
      </c>
      <c r="W327" s="150" t="s">
        <v>1716</v>
      </c>
      <c r="X327" s="150" t="s">
        <v>1723</v>
      </c>
      <c r="Y327" s="150">
        <v>0</v>
      </c>
      <c r="Z327" s="150" t="s">
        <v>1716</v>
      </c>
      <c r="AA327" s="150">
        <v>0</v>
      </c>
      <c r="AB327" s="164">
        <v>1</v>
      </c>
      <c r="AC327" s="152"/>
      <c r="AD327" s="152"/>
    </row>
    <row r="328" spans="1:30" x14ac:dyDescent="0.35">
      <c r="A328" t="str">
        <f t="shared" si="5"/>
        <v>352637418001024</v>
      </c>
      <c r="B328" s="178"/>
      <c r="D328" s="14"/>
      <c r="E328" s="159">
        <v>3067</v>
      </c>
      <c r="F328" s="160" t="s">
        <v>1883</v>
      </c>
      <c r="G328" s="161">
        <v>352637418001</v>
      </c>
      <c r="H328" s="159">
        <v>24</v>
      </c>
      <c r="I328" s="162" t="s">
        <v>1719</v>
      </c>
      <c r="J328" s="152"/>
      <c r="K328" s="163" t="s">
        <v>1884</v>
      </c>
      <c r="L328" s="163" t="s">
        <v>1696</v>
      </c>
      <c r="M328" s="163" t="s">
        <v>1713</v>
      </c>
      <c r="N328" s="163" t="s">
        <v>1673</v>
      </c>
      <c r="O328" s="152"/>
      <c r="P328" s="150" t="s">
        <v>1885</v>
      </c>
      <c r="Q328" s="144">
        <v>597.41</v>
      </c>
      <c r="R328" s="145">
        <v>0.6</v>
      </c>
      <c r="S328" s="146">
        <v>1.0707</v>
      </c>
      <c r="T328" s="147" t="s">
        <v>1716</v>
      </c>
      <c r="U328" s="148">
        <v>901.81</v>
      </c>
      <c r="V328" s="149">
        <v>0.19</v>
      </c>
      <c r="W328" s="150">
        <v>8.9999999999999993E-3</v>
      </c>
      <c r="X328" s="150" t="s">
        <v>1723</v>
      </c>
      <c r="Y328" s="150">
        <v>0</v>
      </c>
      <c r="Z328" s="150" t="s">
        <v>1752</v>
      </c>
      <c r="AA328" s="150">
        <v>0.4481</v>
      </c>
      <c r="AB328" s="164">
        <v>1</v>
      </c>
      <c r="AC328" s="152"/>
      <c r="AD328" s="152" t="s">
        <v>2846</v>
      </c>
    </row>
    <row r="329" spans="1:30" x14ac:dyDescent="0.35">
      <c r="A329" t="str">
        <f t="shared" si="5"/>
        <v>352637418001029</v>
      </c>
      <c r="B329" s="178"/>
      <c r="D329" s="14"/>
      <c r="E329" s="159">
        <v>3067</v>
      </c>
      <c r="F329" s="160" t="s">
        <v>1883</v>
      </c>
      <c r="G329" s="161">
        <v>352637418001</v>
      </c>
      <c r="H329" s="159">
        <v>29</v>
      </c>
      <c r="I329" s="162" t="s">
        <v>1745</v>
      </c>
      <c r="J329" s="152"/>
      <c r="K329" s="163" t="s">
        <v>1884</v>
      </c>
      <c r="L329" s="163" t="s">
        <v>1696</v>
      </c>
      <c r="M329" s="163" t="s">
        <v>1713</v>
      </c>
      <c r="N329" s="163" t="s">
        <v>1673</v>
      </c>
      <c r="O329" s="152"/>
      <c r="P329" s="150" t="s">
        <v>1885</v>
      </c>
      <c r="Q329" s="144">
        <v>1442.57</v>
      </c>
      <c r="R329" s="145">
        <v>0.6</v>
      </c>
      <c r="S329" s="146">
        <v>1.0707</v>
      </c>
      <c r="T329" s="147" t="s">
        <v>1716</v>
      </c>
      <c r="U329" s="148">
        <v>1987.68</v>
      </c>
      <c r="V329" s="149">
        <v>0.19</v>
      </c>
      <c r="W329" s="150">
        <v>8.9999999999999993E-3</v>
      </c>
      <c r="X329" s="150" t="s">
        <v>1723</v>
      </c>
      <c r="Y329" s="150">
        <v>0</v>
      </c>
      <c r="Z329" s="150" t="s">
        <v>1752</v>
      </c>
      <c r="AA329" s="150">
        <v>0.32179999999999997</v>
      </c>
      <c r="AB329" s="164">
        <v>1</v>
      </c>
      <c r="AC329" s="152"/>
      <c r="AD329" s="152" t="s">
        <v>2846</v>
      </c>
    </row>
    <row r="330" spans="1:30" x14ac:dyDescent="0.35">
      <c r="A330" t="str">
        <f t="shared" si="5"/>
        <v>352637418003029</v>
      </c>
      <c r="B330" s="178"/>
      <c r="D330" s="14"/>
      <c r="E330" s="159">
        <v>3067</v>
      </c>
      <c r="F330" s="160" t="s">
        <v>1883</v>
      </c>
      <c r="G330" s="161">
        <v>352637418003</v>
      </c>
      <c r="H330" s="159">
        <v>29</v>
      </c>
      <c r="I330" s="162" t="s">
        <v>1745</v>
      </c>
      <c r="J330" s="152"/>
      <c r="K330" s="163" t="s">
        <v>1884</v>
      </c>
      <c r="L330" s="163" t="s">
        <v>1696</v>
      </c>
      <c r="M330" s="163" t="s">
        <v>1713</v>
      </c>
      <c r="N330" s="163" t="s">
        <v>1673</v>
      </c>
      <c r="O330" s="152"/>
      <c r="P330" s="150" t="s">
        <v>1885</v>
      </c>
      <c r="Q330" s="144">
        <v>1442.57</v>
      </c>
      <c r="R330" s="145">
        <v>0.6</v>
      </c>
      <c r="S330" s="146">
        <v>1.0707</v>
      </c>
      <c r="T330" s="147" t="s">
        <v>1716</v>
      </c>
      <c r="U330" s="148">
        <v>1987.68</v>
      </c>
      <c r="V330" s="149">
        <v>0.19</v>
      </c>
      <c r="W330" s="150">
        <v>8.9999999999999993E-3</v>
      </c>
      <c r="X330" s="150" t="s">
        <v>1723</v>
      </c>
      <c r="Y330" s="150">
        <v>0</v>
      </c>
      <c r="Z330" s="150" t="s">
        <v>1752</v>
      </c>
      <c r="AA330" s="150">
        <v>0.32179999999999997</v>
      </c>
      <c r="AB330" s="164">
        <v>1</v>
      </c>
      <c r="AC330" s="152"/>
      <c r="AD330" s="152" t="s">
        <v>2846</v>
      </c>
    </row>
    <row r="331" spans="1:30" x14ac:dyDescent="0.35">
      <c r="A331" t="str">
        <f t="shared" si="5"/>
        <v>510204952001020</v>
      </c>
      <c r="B331" s="178"/>
      <c r="D331" s="14"/>
      <c r="E331" s="159">
        <v>3068</v>
      </c>
      <c r="F331" s="160" t="s">
        <v>1886</v>
      </c>
      <c r="G331" s="161">
        <v>510204952001</v>
      </c>
      <c r="H331" s="159">
        <v>20</v>
      </c>
      <c r="I331" s="162" t="s">
        <v>1711</v>
      </c>
      <c r="J331" s="152"/>
      <c r="K331" s="163" t="s">
        <v>1887</v>
      </c>
      <c r="L331" s="163" t="s">
        <v>1696</v>
      </c>
      <c r="M331" s="163" t="s">
        <v>1713</v>
      </c>
      <c r="N331" s="163" t="s">
        <v>1673</v>
      </c>
      <c r="O331" s="152"/>
      <c r="P331" s="150" t="s">
        <v>1888</v>
      </c>
      <c r="Q331" s="144">
        <v>3967.73</v>
      </c>
      <c r="R331" s="145">
        <v>0.67600000000000005</v>
      </c>
      <c r="S331" s="146">
        <v>1.0707</v>
      </c>
      <c r="T331" s="147">
        <v>0</v>
      </c>
      <c r="U331" s="148">
        <v>4157.3599999999997</v>
      </c>
      <c r="V331" s="149">
        <v>0.33300000000000002</v>
      </c>
      <c r="W331" s="150">
        <v>1.2E-2</v>
      </c>
      <c r="X331" s="150" t="s">
        <v>1723</v>
      </c>
      <c r="Y331" s="150">
        <v>0</v>
      </c>
      <c r="Z331" s="150" t="s">
        <v>1716</v>
      </c>
      <c r="AA331" s="150">
        <v>0</v>
      </c>
      <c r="AB331" s="164">
        <v>1</v>
      </c>
      <c r="AC331" s="152"/>
      <c r="AD331" s="152"/>
    </row>
    <row r="332" spans="1:30" x14ac:dyDescent="0.35">
      <c r="A332" t="str">
        <f t="shared" si="5"/>
        <v>361799520001021</v>
      </c>
      <c r="B332" s="178"/>
      <c r="D332" s="14"/>
      <c r="E332" s="159">
        <v>3068</v>
      </c>
      <c r="F332" s="160" t="s">
        <v>1886</v>
      </c>
      <c r="G332" s="161">
        <v>361799520001</v>
      </c>
      <c r="H332" s="159">
        <v>21</v>
      </c>
      <c r="I332" s="162" t="s">
        <v>1732</v>
      </c>
      <c r="J332" s="152"/>
      <c r="K332" s="163" t="s">
        <v>1887</v>
      </c>
      <c r="L332" s="163" t="s">
        <v>1696</v>
      </c>
      <c r="M332" s="163" t="s">
        <v>1713</v>
      </c>
      <c r="N332" s="163" t="s">
        <v>1673</v>
      </c>
      <c r="O332" s="152"/>
      <c r="P332" s="150" t="s">
        <v>1888</v>
      </c>
      <c r="Q332" s="144" t="s">
        <v>1716</v>
      </c>
      <c r="R332" s="145" t="s">
        <v>1716</v>
      </c>
      <c r="S332" s="146" t="s">
        <v>1716</v>
      </c>
      <c r="T332" s="147" t="s">
        <v>1716</v>
      </c>
      <c r="U332" s="148">
        <v>693</v>
      </c>
      <c r="V332" s="149" t="s">
        <v>1716</v>
      </c>
      <c r="W332" s="150" t="s">
        <v>1716</v>
      </c>
      <c r="X332" s="150" t="s">
        <v>1723</v>
      </c>
      <c r="Y332" s="150">
        <v>0</v>
      </c>
      <c r="Z332" s="150" t="s">
        <v>1716</v>
      </c>
      <c r="AA332" s="150">
        <v>0</v>
      </c>
      <c r="AB332" s="164">
        <v>1</v>
      </c>
      <c r="AC332" s="152"/>
      <c r="AD332" s="152"/>
    </row>
    <row r="333" spans="1:30" x14ac:dyDescent="0.35">
      <c r="A333" t="str">
        <f t="shared" si="5"/>
        <v>510204952001021</v>
      </c>
      <c r="B333" s="178"/>
      <c r="D333" s="14"/>
      <c r="E333" s="159">
        <v>3068</v>
      </c>
      <c r="F333" s="160" t="s">
        <v>1886</v>
      </c>
      <c r="G333" s="161">
        <v>510204952001</v>
      </c>
      <c r="H333" s="159">
        <v>21</v>
      </c>
      <c r="I333" s="162" t="s">
        <v>1732</v>
      </c>
      <c r="J333" s="152"/>
      <c r="K333" s="163" t="s">
        <v>1887</v>
      </c>
      <c r="L333" s="163" t="s">
        <v>1696</v>
      </c>
      <c r="M333" s="163" t="s">
        <v>1713</v>
      </c>
      <c r="N333" s="163" t="s">
        <v>1673</v>
      </c>
      <c r="O333" s="152"/>
      <c r="P333" s="150" t="s">
        <v>1888</v>
      </c>
      <c r="Q333" s="144" t="s">
        <v>1716</v>
      </c>
      <c r="R333" s="145" t="s">
        <v>1716</v>
      </c>
      <c r="S333" s="146" t="s">
        <v>1716</v>
      </c>
      <c r="T333" s="147" t="s">
        <v>1716</v>
      </c>
      <c r="U333" s="148">
        <v>693</v>
      </c>
      <c r="V333" s="149" t="s">
        <v>1716</v>
      </c>
      <c r="W333" s="150" t="s">
        <v>1716</v>
      </c>
      <c r="X333" s="150" t="s">
        <v>1723</v>
      </c>
      <c r="Y333" s="150">
        <v>0</v>
      </c>
      <c r="Z333" s="150" t="s">
        <v>1716</v>
      </c>
      <c r="AA333" s="150">
        <v>0</v>
      </c>
      <c r="AB333" s="164">
        <v>1</v>
      </c>
      <c r="AC333" s="152"/>
      <c r="AD333" s="152"/>
    </row>
    <row r="334" spans="1:30" x14ac:dyDescent="0.35">
      <c r="A334" t="str">
        <f t="shared" si="5"/>
        <v>510204952001024</v>
      </c>
      <c r="B334" s="178"/>
      <c r="D334" s="14"/>
      <c r="E334" s="159">
        <v>3068</v>
      </c>
      <c r="F334" s="160" t="s">
        <v>1886</v>
      </c>
      <c r="G334" s="161">
        <v>510204952001</v>
      </c>
      <c r="H334" s="159">
        <v>24</v>
      </c>
      <c r="I334" s="162" t="s">
        <v>1719</v>
      </c>
      <c r="J334" s="152"/>
      <c r="K334" s="163" t="s">
        <v>1887</v>
      </c>
      <c r="L334" s="163" t="s">
        <v>1696</v>
      </c>
      <c r="M334" s="163" t="s">
        <v>1713</v>
      </c>
      <c r="N334" s="163" t="s">
        <v>1673</v>
      </c>
      <c r="O334" s="152"/>
      <c r="P334" s="150" t="s">
        <v>1888</v>
      </c>
      <c r="Q334" s="144">
        <v>597.41</v>
      </c>
      <c r="R334" s="145">
        <v>0.6</v>
      </c>
      <c r="S334" s="146">
        <v>1.0707</v>
      </c>
      <c r="T334" s="147" t="s">
        <v>1716</v>
      </c>
      <c r="U334" s="148">
        <v>901.81</v>
      </c>
      <c r="V334" s="149">
        <v>0.33300000000000002</v>
      </c>
      <c r="W334" s="150">
        <v>1.2E-2</v>
      </c>
      <c r="X334" s="150" t="s">
        <v>1723</v>
      </c>
      <c r="Y334" s="150">
        <v>0</v>
      </c>
      <c r="Z334" s="150" t="s">
        <v>1752</v>
      </c>
      <c r="AA334" s="150">
        <v>0.4481</v>
      </c>
      <c r="AB334" s="164">
        <v>1</v>
      </c>
      <c r="AC334" s="152"/>
      <c r="AD334" s="152"/>
    </row>
    <row r="335" spans="1:30" x14ac:dyDescent="0.35">
      <c r="A335" t="str">
        <f t="shared" si="5"/>
        <v>362448028001020</v>
      </c>
      <c r="B335" s="178"/>
      <c r="D335" s="14"/>
      <c r="E335" s="159">
        <v>3071</v>
      </c>
      <c r="F335" s="160" t="s">
        <v>1889</v>
      </c>
      <c r="G335" s="161">
        <v>362448028001</v>
      </c>
      <c r="H335" s="159">
        <v>20</v>
      </c>
      <c r="I335" s="162" t="s">
        <v>1711</v>
      </c>
      <c r="J335" s="152"/>
      <c r="K335" s="163" t="s">
        <v>1890</v>
      </c>
      <c r="L335" s="163" t="s">
        <v>1696</v>
      </c>
      <c r="M335" s="163" t="s">
        <v>1713</v>
      </c>
      <c r="N335" s="163" t="s">
        <v>1673</v>
      </c>
      <c r="O335" s="152"/>
      <c r="P335" s="150" t="s">
        <v>1891</v>
      </c>
      <c r="Q335" s="144">
        <v>3967.73</v>
      </c>
      <c r="R335" s="145">
        <v>0.67600000000000005</v>
      </c>
      <c r="S335" s="146">
        <v>1.0707</v>
      </c>
      <c r="T335" s="147">
        <v>0</v>
      </c>
      <c r="U335" s="148">
        <v>4157.3599999999997</v>
      </c>
      <c r="V335" s="149">
        <v>0.25700000000000001</v>
      </c>
      <c r="W335" s="150">
        <v>1.2999999999999999E-2</v>
      </c>
      <c r="X335" s="150" t="s">
        <v>1723</v>
      </c>
      <c r="Y335" s="150" t="s">
        <v>1731</v>
      </c>
      <c r="Z335" s="150" t="s">
        <v>1716</v>
      </c>
      <c r="AA335" s="150">
        <v>0</v>
      </c>
      <c r="AB335" s="164">
        <v>1</v>
      </c>
      <c r="AC335" s="152"/>
      <c r="AD335" s="152"/>
    </row>
    <row r="336" spans="1:30" x14ac:dyDescent="0.35">
      <c r="A336" t="str">
        <f t="shared" si="5"/>
        <v>362448028001021</v>
      </c>
      <c r="B336" s="178"/>
      <c r="D336" s="14"/>
      <c r="E336" s="159">
        <v>3071</v>
      </c>
      <c r="F336" s="160" t="s">
        <v>1889</v>
      </c>
      <c r="G336" s="161">
        <v>362448028001</v>
      </c>
      <c r="H336" s="159">
        <v>21</v>
      </c>
      <c r="I336" s="162" t="s">
        <v>1732</v>
      </c>
      <c r="J336" s="152"/>
      <c r="K336" s="163" t="s">
        <v>1890</v>
      </c>
      <c r="L336" s="163" t="s">
        <v>1696</v>
      </c>
      <c r="M336" s="163" t="s">
        <v>1713</v>
      </c>
      <c r="N336" s="163" t="s">
        <v>1673</v>
      </c>
      <c r="O336" s="152"/>
      <c r="P336" s="150" t="s">
        <v>1891</v>
      </c>
      <c r="Q336" s="144" t="s">
        <v>1716</v>
      </c>
      <c r="R336" s="145" t="s">
        <v>1716</v>
      </c>
      <c r="S336" s="146" t="s">
        <v>1716</v>
      </c>
      <c r="T336" s="147" t="s">
        <v>1716</v>
      </c>
      <c r="U336" s="148">
        <v>696.58600000000001</v>
      </c>
      <c r="V336" s="149" t="s">
        <v>1716</v>
      </c>
      <c r="W336" s="150" t="s">
        <v>1716</v>
      </c>
      <c r="X336" s="150" t="s">
        <v>1723</v>
      </c>
      <c r="Y336" s="150" t="s">
        <v>1731</v>
      </c>
      <c r="Z336" s="150" t="s">
        <v>1716</v>
      </c>
      <c r="AA336" s="150">
        <v>0</v>
      </c>
      <c r="AB336" s="164">
        <v>1</v>
      </c>
      <c r="AC336" s="152"/>
      <c r="AD336" s="152"/>
    </row>
    <row r="337" spans="1:30" x14ac:dyDescent="0.35">
      <c r="A337" t="str">
        <f t="shared" si="5"/>
        <v>362448028001024</v>
      </c>
      <c r="B337" s="178"/>
      <c r="D337" s="14"/>
      <c r="E337" s="159">
        <v>3071</v>
      </c>
      <c r="F337" s="160" t="s">
        <v>1889</v>
      </c>
      <c r="G337" s="161">
        <v>362448028001</v>
      </c>
      <c r="H337" s="159">
        <v>24</v>
      </c>
      <c r="I337" s="162" t="s">
        <v>1719</v>
      </c>
      <c r="J337" s="152"/>
      <c r="K337" s="163" t="s">
        <v>1890</v>
      </c>
      <c r="L337" s="163" t="s">
        <v>1696</v>
      </c>
      <c r="M337" s="163" t="s">
        <v>1713</v>
      </c>
      <c r="N337" s="163" t="s">
        <v>1673</v>
      </c>
      <c r="O337" s="152"/>
      <c r="P337" s="150" t="s">
        <v>1891</v>
      </c>
      <c r="Q337" s="144">
        <v>597.41</v>
      </c>
      <c r="R337" s="145">
        <v>0.6</v>
      </c>
      <c r="S337" s="146">
        <v>1.0707</v>
      </c>
      <c r="T337" s="147" t="s">
        <v>1716</v>
      </c>
      <c r="U337" s="148">
        <v>901.81</v>
      </c>
      <c r="V337" s="149">
        <v>0.25700000000000001</v>
      </c>
      <c r="W337" s="150">
        <v>1.2999999999999999E-2</v>
      </c>
      <c r="X337" s="150" t="s">
        <v>1723</v>
      </c>
      <c r="Y337" s="150" t="s">
        <v>1731</v>
      </c>
      <c r="Z337" s="150" t="s">
        <v>1752</v>
      </c>
      <c r="AA337" s="150">
        <v>0.4481</v>
      </c>
      <c r="AB337" s="164">
        <v>1</v>
      </c>
      <c r="AC337" s="152"/>
      <c r="AD337" s="152"/>
    </row>
    <row r="338" spans="1:30" x14ac:dyDescent="0.35">
      <c r="A338" t="str">
        <f t="shared" si="5"/>
        <v>362448028001027</v>
      </c>
      <c r="B338" s="178"/>
      <c r="D338" s="14"/>
      <c r="E338" s="159">
        <v>3071</v>
      </c>
      <c r="F338" s="160" t="s">
        <v>1889</v>
      </c>
      <c r="G338" s="161">
        <v>362448028001</v>
      </c>
      <c r="H338" s="159">
        <v>27</v>
      </c>
      <c r="I338" s="162" t="s">
        <v>1733</v>
      </c>
      <c r="J338" s="152"/>
      <c r="K338" s="163" t="s">
        <v>1890</v>
      </c>
      <c r="L338" s="163" t="s">
        <v>1696</v>
      </c>
      <c r="M338" s="163" t="s">
        <v>1713</v>
      </c>
      <c r="N338" s="163" t="s">
        <v>1673</v>
      </c>
      <c r="O338" s="152"/>
      <c r="P338" s="150" t="s">
        <v>1891</v>
      </c>
      <c r="Q338" s="144">
        <v>359.63</v>
      </c>
      <c r="R338" s="145">
        <v>0.6</v>
      </c>
      <c r="S338" s="146">
        <v>1.0707</v>
      </c>
      <c r="T338" s="147" t="s">
        <v>1716</v>
      </c>
      <c r="U338" s="148">
        <v>495.52</v>
      </c>
      <c r="V338" s="149">
        <v>0.25700000000000001</v>
      </c>
      <c r="W338" s="150">
        <v>1.2999999999999999E-2</v>
      </c>
      <c r="X338" s="150" t="s">
        <v>1723</v>
      </c>
      <c r="Y338" s="150" t="s">
        <v>1731</v>
      </c>
      <c r="Z338" s="150" t="s">
        <v>1752</v>
      </c>
      <c r="AA338" s="150">
        <v>0.32179999999999997</v>
      </c>
      <c r="AB338" s="164">
        <v>1</v>
      </c>
      <c r="AC338" s="152"/>
      <c r="AD338" s="152"/>
    </row>
    <row r="339" spans="1:30" x14ac:dyDescent="0.35">
      <c r="A339" t="str">
        <f t="shared" si="5"/>
        <v>362448028001028</v>
      </c>
      <c r="B339" s="178"/>
      <c r="D339" s="14"/>
      <c r="E339" s="159">
        <v>3071</v>
      </c>
      <c r="F339" s="160" t="s">
        <v>1889</v>
      </c>
      <c r="G339" s="161">
        <v>362448028001</v>
      </c>
      <c r="H339" s="159">
        <v>28</v>
      </c>
      <c r="I339" s="162" t="s">
        <v>1733</v>
      </c>
      <c r="J339" s="152"/>
      <c r="K339" s="163" t="s">
        <v>1890</v>
      </c>
      <c r="L339" s="163" t="s">
        <v>1696</v>
      </c>
      <c r="M339" s="163" t="s">
        <v>1713</v>
      </c>
      <c r="N339" s="163" t="s">
        <v>1673</v>
      </c>
      <c r="O339" s="152"/>
      <c r="P339" s="150" t="s">
        <v>1891</v>
      </c>
      <c r="Q339" s="144">
        <v>359.63</v>
      </c>
      <c r="R339" s="145">
        <v>0.6</v>
      </c>
      <c r="S339" s="146">
        <v>1.0707</v>
      </c>
      <c r="T339" s="147" t="s">
        <v>1716</v>
      </c>
      <c r="U339" s="148">
        <v>495.52</v>
      </c>
      <c r="V339" s="149">
        <v>0.25700000000000001</v>
      </c>
      <c r="W339" s="150">
        <v>1.2999999999999999E-2</v>
      </c>
      <c r="X339" s="150" t="s">
        <v>1723</v>
      </c>
      <c r="Y339" s="150" t="s">
        <v>1731</v>
      </c>
      <c r="Z339" s="150" t="s">
        <v>1752</v>
      </c>
      <c r="AA339" s="150">
        <v>0.32179999999999997</v>
      </c>
      <c r="AB339" s="164">
        <v>1</v>
      </c>
      <c r="AC339" s="152"/>
      <c r="AD339" s="152"/>
    </row>
    <row r="340" spans="1:30" x14ac:dyDescent="0.35">
      <c r="A340" t="str">
        <f t="shared" si="5"/>
        <v>362246719001020</v>
      </c>
      <c r="B340" s="178"/>
      <c r="D340" s="14"/>
      <c r="E340" s="159">
        <v>3072</v>
      </c>
      <c r="F340" s="160" t="s">
        <v>1892</v>
      </c>
      <c r="G340" s="161">
        <v>362246719001</v>
      </c>
      <c r="H340" s="159">
        <v>20</v>
      </c>
      <c r="I340" s="162" t="s">
        <v>1711</v>
      </c>
      <c r="J340" s="152"/>
      <c r="K340" s="163" t="s">
        <v>1893</v>
      </c>
      <c r="L340" s="163" t="s">
        <v>1696</v>
      </c>
      <c r="M340" s="163" t="s">
        <v>1713</v>
      </c>
      <c r="N340" s="163" t="s">
        <v>1673</v>
      </c>
      <c r="O340" s="152"/>
      <c r="P340" s="150" t="s">
        <v>1894</v>
      </c>
      <c r="Q340" s="144">
        <v>3967.73</v>
      </c>
      <c r="R340" s="145">
        <v>0.67600000000000005</v>
      </c>
      <c r="S340" s="146">
        <v>1.0707</v>
      </c>
      <c r="T340" s="147">
        <v>0</v>
      </c>
      <c r="U340" s="148">
        <v>4157.3599999999997</v>
      </c>
      <c r="V340" s="149">
        <v>0.23599999999999999</v>
      </c>
      <c r="W340" s="150">
        <v>0.01</v>
      </c>
      <c r="X340" s="150" t="s">
        <v>1723</v>
      </c>
      <c r="Y340" s="150" t="s">
        <v>1765</v>
      </c>
      <c r="Z340" s="150" t="s">
        <v>1716</v>
      </c>
      <c r="AA340" s="150">
        <v>0</v>
      </c>
      <c r="AB340" s="164">
        <v>1</v>
      </c>
      <c r="AC340" s="152"/>
      <c r="AD340" s="152"/>
    </row>
    <row r="341" spans="1:30" x14ac:dyDescent="0.35">
      <c r="A341" t="str">
        <f t="shared" si="5"/>
        <v>370813229027020</v>
      </c>
      <c r="B341" s="178"/>
      <c r="D341" s="14"/>
      <c r="E341" s="159">
        <v>3072</v>
      </c>
      <c r="F341" s="160" t="s">
        <v>1892</v>
      </c>
      <c r="G341" s="161">
        <v>370813229027</v>
      </c>
      <c r="H341" s="159">
        <v>20</v>
      </c>
      <c r="I341" s="162" t="s">
        <v>1711</v>
      </c>
      <c r="J341" s="152"/>
      <c r="K341" s="163" t="s">
        <v>1893</v>
      </c>
      <c r="L341" s="163" t="s">
        <v>1696</v>
      </c>
      <c r="M341" s="163" t="s">
        <v>1713</v>
      </c>
      <c r="N341" s="163" t="s">
        <v>1673</v>
      </c>
      <c r="O341" s="152"/>
      <c r="P341" s="150" t="s">
        <v>1894</v>
      </c>
      <c r="Q341" s="144">
        <v>3967.73</v>
      </c>
      <c r="R341" s="145">
        <v>0.67600000000000005</v>
      </c>
      <c r="S341" s="146">
        <v>1.0707</v>
      </c>
      <c r="T341" s="147">
        <v>0</v>
      </c>
      <c r="U341" s="148">
        <v>4157.3599999999997</v>
      </c>
      <c r="V341" s="149">
        <v>0.23599999999999999</v>
      </c>
      <c r="W341" s="150">
        <v>0.01</v>
      </c>
      <c r="X341" s="150" t="s">
        <v>1723</v>
      </c>
      <c r="Y341" s="150" t="s">
        <v>1765</v>
      </c>
      <c r="Z341" s="150" t="s">
        <v>1716</v>
      </c>
      <c r="AA341" s="150">
        <v>0</v>
      </c>
      <c r="AB341" s="164">
        <v>1</v>
      </c>
      <c r="AC341" s="152"/>
      <c r="AD341" s="152"/>
    </row>
    <row r="342" spans="1:30" x14ac:dyDescent="0.35">
      <c r="A342" t="str">
        <f t="shared" si="5"/>
        <v>362246719004021</v>
      </c>
      <c r="B342" s="178"/>
      <c r="D342" s="14"/>
      <c r="E342" s="159">
        <v>3072</v>
      </c>
      <c r="F342" s="160" t="s">
        <v>1892</v>
      </c>
      <c r="G342" s="161">
        <v>362246719004</v>
      </c>
      <c r="H342" s="159">
        <v>21</v>
      </c>
      <c r="I342" s="162" t="s">
        <v>1732</v>
      </c>
      <c r="J342" s="152"/>
      <c r="K342" s="163" t="s">
        <v>1893</v>
      </c>
      <c r="L342" s="163" t="s">
        <v>1696</v>
      </c>
      <c r="M342" s="163" t="s">
        <v>1713</v>
      </c>
      <c r="N342" s="163" t="s">
        <v>1673</v>
      </c>
      <c r="O342" s="152"/>
      <c r="P342" s="150" t="s">
        <v>1894</v>
      </c>
      <c r="Q342" s="144" t="s">
        <v>1716</v>
      </c>
      <c r="R342" s="145" t="s">
        <v>1716</v>
      </c>
      <c r="S342" s="146" t="s">
        <v>1716</v>
      </c>
      <c r="T342" s="147" t="s">
        <v>1716</v>
      </c>
      <c r="U342" s="148">
        <v>623.70000000000005</v>
      </c>
      <c r="V342" s="149" t="s">
        <v>1716</v>
      </c>
      <c r="W342" s="150" t="s">
        <v>1716</v>
      </c>
      <c r="X342" s="150" t="s">
        <v>1723</v>
      </c>
      <c r="Y342" s="150" t="s">
        <v>1765</v>
      </c>
      <c r="Z342" s="150" t="s">
        <v>1716</v>
      </c>
      <c r="AA342" s="150">
        <v>0</v>
      </c>
      <c r="AB342" s="164">
        <v>1</v>
      </c>
      <c r="AC342" s="152"/>
      <c r="AD342" s="152"/>
    </row>
    <row r="343" spans="1:30" x14ac:dyDescent="0.35">
      <c r="A343" t="str">
        <f t="shared" si="5"/>
        <v>370813229028021</v>
      </c>
      <c r="B343" s="178"/>
      <c r="D343" s="14"/>
      <c r="E343" s="159">
        <v>3072</v>
      </c>
      <c r="F343" s="160" t="s">
        <v>1892</v>
      </c>
      <c r="G343" s="161">
        <v>370813229028</v>
      </c>
      <c r="H343" s="159">
        <v>21</v>
      </c>
      <c r="I343" s="162" t="s">
        <v>1732</v>
      </c>
      <c r="J343" s="152"/>
      <c r="K343" s="163" t="s">
        <v>1893</v>
      </c>
      <c r="L343" s="163" t="s">
        <v>1696</v>
      </c>
      <c r="M343" s="163" t="s">
        <v>1713</v>
      </c>
      <c r="N343" s="163" t="s">
        <v>1673</v>
      </c>
      <c r="O343" s="152"/>
      <c r="P343" s="150" t="s">
        <v>1894</v>
      </c>
      <c r="Q343" s="144" t="s">
        <v>1716</v>
      </c>
      <c r="R343" s="145" t="s">
        <v>1716</v>
      </c>
      <c r="S343" s="146" t="s">
        <v>1716</v>
      </c>
      <c r="T343" s="147" t="s">
        <v>1716</v>
      </c>
      <c r="U343" s="148">
        <v>623.70000000000005</v>
      </c>
      <c r="V343" s="149" t="s">
        <v>1716</v>
      </c>
      <c r="W343" s="150" t="s">
        <v>1716</v>
      </c>
      <c r="X343" s="150" t="s">
        <v>1723</v>
      </c>
      <c r="Y343" s="150" t="s">
        <v>1765</v>
      </c>
      <c r="Z343" s="150" t="s">
        <v>1716</v>
      </c>
      <c r="AA343" s="150">
        <v>0</v>
      </c>
      <c r="AB343" s="164">
        <v>1</v>
      </c>
      <c r="AC343" s="152"/>
      <c r="AD343" s="152"/>
    </row>
    <row r="344" spans="1:30" x14ac:dyDescent="0.35">
      <c r="A344" t="str">
        <f t="shared" si="5"/>
        <v>362246719001024</v>
      </c>
      <c r="B344" s="178"/>
      <c r="D344" s="14"/>
      <c r="E344" s="159">
        <v>3072</v>
      </c>
      <c r="F344" s="160" t="s">
        <v>1892</v>
      </c>
      <c r="G344" s="161">
        <v>362246719001</v>
      </c>
      <c r="H344" s="159">
        <v>24</v>
      </c>
      <c r="I344" s="162" t="s">
        <v>1719</v>
      </c>
      <c r="J344" s="152"/>
      <c r="K344" s="163" t="s">
        <v>1893</v>
      </c>
      <c r="L344" s="163" t="s">
        <v>1696</v>
      </c>
      <c r="M344" s="163" t="s">
        <v>1713</v>
      </c>
      <c r="N344" s="163" t="s">
        <v>1673</v>
      </c>
      <c r="O344" s="152"/>
      <c r="P344" s="150" t="s">
        <v>1894</v>
      </c>
      <c r="Q344" s="144">
        <v>597.41</v>
      </c>
      <c r="R344" s="145">
        <v>0.6</v>
      </c>
      <c r="S344" s="146">
        <v>1.0707</v>
      </c>
      <c r="T344" s="147" t="s">
        <v>1716</v>
      </c>
      <c r="U344" s="148">
        <v>901.81</v>
      </c>
      <c r="V344" s="149">
        <v>0.23599999999999999</v>
      </c>
      <c r="W344" s="150">
        <v>0.01</v>
      </c>
      <c r="X344" s="150" t="s">
        <v>1723</v>
      </c>
      <c r="Y344" s="150" t="s">
        <v>1765</v>
      </c>
      <c r="Z344" s="150" t="s">
        <v>1752</v>
      </c>
      <c r="AA344" s="150">
        <v>0.4481</v>
      </c>
      <c r="AB344" s="164">
        <v>1</v>
      </c>
      <c r="AC344" s="152"/>
      <c r="AD344" s="152" t="s">
        <v>2856</v>
      </c>
    </row>
    <row r="345" spans="1:30" x14ac:dyDescent="0.35">
      <c r="A345" t="str">
        <f t="shared" si="5"/>
        <v>370813229027024</v>
      </c>
      <c r="B345" s="178"/>
      <c r="D345" s="14"/>
      <c r="E345" s="159">
        <v>3072</v>
      </c>
      <c r="F345" s="160" t="s">
        <v>1892</v>
      </c>
      <c r="G345" s="161">
        <v>370813229027</v>
      </c>
      <c r="H345" s="159">
        <v>24</v>
      </c>
      <c r="I345" s="162" t="s">
        <v>1719</v>
      </c>
      <c r="J345" s="152"/>
      <c r="K345" s="163" t="s">
        <v>1893</v>
      </c>
      <c r="L345" s="163" t="s">
        <v>1696</v>
      </c>
      <c r="M345" s="163" t="s">
        <v>1713</v>
      </c>
      <c r="N345" s="163" t="s">
        <v>1673</v>
      </c>
      <c r="O345" s="152"/>
      <c r="P345" s="150" t="s">
        <v>1894</v>
      </c>
      <c r="Q345" s="144">
        <v>597.41</v>
      </c>
      <c r="R345" s="145">
        <v>0.6</v>
      </c>
      <c r="S345" s="146">
        <v>1.0707</v>
      </c>
      <c r="T345" s="147" t="s">
        <v>1716</v>
      </c>
      <c r="U345" s="148">
        <v>901.81</v>
      </c>
      <c r="V345" s="149">
        <v>0.23599999999999999</v>
      </c>
      <c r="W345" s="150">
        <v>0.01</v>
      </c>
      <c r="X345" s="150" t="s">
        <v>1723</v>
      </c>
      <c r="Y345" s="150" t="s">
        <v>1765</v>
      </c>
      <c r="Z345" s="150" t="s">
        <v>1752</v>
      </c>
      <c r="AA345" s="150">
        <v>0.4481</v>
      </c>
      <c r="AB345" s="164">
        <v>1</v>
      </c>
      <c r="AC345" s="152"/>
      <c r="AD345" s="152" t="s">
        <v>2856</v>
      </c>
    </row>
    <row r="346" spans="1:30" x14ac:dyDescent="0.35">
      <c r="A346" t="str">
        <f t="shared" si="5"/>
        <v>363196629006020</v>
      </c>
      <c r="B346" s="178"/>
      <c r="D346" s="14"/>
      <c r="E346" s="159">
        <v>3073</v>
      </c>
      <c r="F346" s="160" t="s">
        <v>1897</v>
      </c>
      <c r="G346" s="161">
        <v>363196629006</v>
      </c>
      <c r="H346" s="159">
        <v>20</v>
      </c>
      <c r="I346" s="162" t="s">
        <v>1711</v>
      </c>
      <c r="J346" s="152"/>
      <c r="K346" s="163" t="s">
        <v>1898</v>
      </c>
      <c r="L346" s="163" t="s">
        <v>1696</v>
      </c>
      <c r="M346" s="163" t="s">
        <v>1713</v>
      </c>
      <c r="N346" s="163" t="s">
        <v>1673</v>
      </c>
      <c r="O346" s="152"/>
      <c r="P346" s="150" t="s">
        <v>1899</v>
      </c>
      <c r="Q346" s="144">
        <v>3967.73</v>
      </c>
      <c r="R346" s="145">
        <v>0.67600000000000005</v>
      </c>
      <c r="S346" s="146">
        <v>1.0707</v>
      </c>
      <c r="T346" s="147">
        <v>5.8799999999999998E-3</v>
      </c>
      <c r="U346" s="148">
        <v>4181.8100000000004</v>
      </c>
      <c r="V346" s="149">
        <v>0.214</v>
      </c>
      <c r="W346" s="150">
        <v>1.6E-2</v>
      </c>
      <c r="X346" s="150" t="s">
        <v>1712</v>
      </c>
      <c r="Y346" s="150" t="s">
        <v>1715</v>
      </c>
      <c r="Z346" s="150" t="s">
        <v>1716</v>
      </c>
      <c r="AA346" s="150">
        <v>0</v>
      </c>
      <c r="AB346" s="164">
        <v>1</v>
      </c>
      <c r="AC346" s="152"/>
      <c r="AD346" s="152"/>
    </row>
    <row r="347" spans="1:30" x14ac:dyDescent="0.35">
      <c r="A347" t="str">
        <f t="shared" si="5"/>
        <v>363196629006021</v>
      </c>
      <c r="B347" s="178"/>
      <c r="D347" s="14"/>
      <c r="E347" s="159">
        <v>3073</v>
      </c>
      <c r="F347" s="160" t="s">
        <v>1897</v>
      </c>
      <c r="G347" s="161">
        <v>363196629006</v>
      </c>
      <c r="H347" s="159">
        <v>21</v>
      </c>
      <c r="I347" s="162" t="s">
        <v>1732</v>
      </c>
      <c r="J347" s="152"/>
      <c r="K347" s="163" t="s">
        <v>1898</v>
      </c>
      <c r="L347" s="163" t="s">
        <v>1696</v>
      </c>
      <c r="M347" s="163" t="s">
        <v>1713</v>
      </c>
      <c r="N347" s="163" t="s">
        <v>1673</v>
      </c>
      <c r="O347" s="152"/>
      <c r="P347" s="150" t="s">
        <v>1899</v>
      </c>
      <c r="Q347" s="144" t="s">
        <v>1716</v>
      </c>
      <c r="R347" s="145" t="s">
        <v>1716</v>
      </c>
      <c r="S347" s="146" t="s">
        <v>1716</v>
      </c>
      <c r="T347" s="147" t="s">
        <v>1716</v>
      </c>
      <c r="U347" s="148">
        <v>623.70000000000005</v>
      </c>
      <c r="V347" s="149" t="s">
        <v>1716</v>
      </c>
      <c r="W347" s="150" t="s">
        <v>1716</v>
      </c>
      <c r="X347" s="150" t="s">
        <v>1712</v>
      </c>
      <c r="Y347" s="150" t="s">
        <v>1715</v>
      </c>
      <c r="Z347" s="150" t="s">
        <v>1716</v>
      </c>
      <c r="AA347" s="150">
        <v>0</v>
      </c>
      <c r="AB347" s="164">
        <v>1</v>
      </c>
      <c r="AC347" s="152"/>
      <c r="AD347" s="152"/>
    </row>
    <row r="348" spans="1:30" x14ac:dyDescent="0.35">
      <c r="A348" t="str">
        <f t="shared" si="5"/>
        <v>363196629020021</v>
      </c>
      <c r="B348" s="178"/>
      <c r="D348" s="14"/>
      <c r="E348" s="159">
        <v>3073</v>
      </c>
      <c r="F348" s="160" t="s">
        <v>1897</v>
      </c>
      <c r="G348" s="161">
        <v>363196629020</v>
      </c>
      <c r="H348" s="159">
        <v>21</v>
      </c>
      <c r="I348" s="162" t="s">
        <v>1732</v>
      </c>
      <c r="J348" s="152"/>
      <c r="K348" s="163" t="s">
        <v>1898</v>
      </c>
      <c r="L348" s="163" t="s">
        <v>1696</v>
      </c>
      <c r="M348" s="163" t="s">
        <v>1713</v>
      </c>
      <c r="N348" s="163" t="s">
        <v>1673</v>
      </c>
      <c r="O348" s="152"/>
      <c r="P348" s="150" t="s">
        <v>1899</v>
      </c>
      <c r="Q348" s="144" t="s">
        <v>1716</v>
      </c>
      <c r="R348" s="145" t="s">
        <v>1716</v>
      </c>
      <c r="S348" s="146" t="s">
        <v>1716</v>
      </c>
      <c r="T348" s="147" t="s">
        <v>1716</v>
      </c>
      <c r="U348" s="148">
        <v>623.70000000000005</v>
      </c>
      <c r="V348" s="149" t="s">
        <v>1716</v>
      </c>
      <c r="W348" s="150" t="s">
        <v>1716</v>
      </c>
      <c r="X348" s="150" t="s">
        <v>1712</v>
      </c>
      <c r="Y348" s="150" t="s">
        <v>1715</v>
      </c>
      <c r="Z348" s="150" t="s">
        <v>1716</v>
      </c>
      <c r="AA348" s="150">
        <v>0</v>
      </c>
      <c r="AB348" s="164">
        <v>1</v>
      </c>
      <c r="AC348" s="152"/>
      <c r="AD348" s="152"/>
    </row>
    <row r="349" spans="1:30" x14ac:dyDescent="0.35">
      <c r="A349" t="str">
        <f t="shared" si="5"/>
        <v>363196629006022</v>
      </c>
      <c r="B349" s="178"/>
      <c r="D349" s="14"/>
      <c r="E349" s="159">
        <v>3073</v>
      </c>
      <c r="F349" s="160" t="s">
        <v>1897</v>
      </c>
      <c r="G349" s="161">
        <v>363196629006</v>
      </c>
      <c r="H349" s="159">
        <v>22</v>
      </c>
      <c r="I349" s="162" t="s">
        <v>1718</v>
      </c>
      <c r="J349" s="152"/>
      <c r="K349" s="163" t="s">
        <v>1898</v>
      </c>
      <c r="L349" s="163" t="s">
        <v>1696</v>
      </c>
      <c r="M349" s="163" t="s">
        <v>1713</v>
      </c>
      <c r="N349" s="163" t="s">
        <v>1673</v>
      </c>
      <c r="O349" s="152"/>
      <c r="P349" s="150" t="s">
        <v>1899</v>
      </c>
      <c r="Q349" s="144" t="s">
        <v>1716</v>
      </c>
      <c r="R349" s="145" t="s">
        <v>1716</v>
      </c>
      <c r="S349" s="146" t="s">
        <v>1716</v>
      </c>
      <c r="T349" s="147" t="s">
        <v>1716</v>
      </c>
      <c r="U349" s="148">
        <v>832.95300000000009</v>
      </c>
      <c r="V349" s="149" t="s">
        <v>1716</v>
      </c>
      <c r="W349" s="150" t="s">
        <v>1716</v>
      </c>
      <c r="X349" s="150" t="s">
        <v>1712</v>
      </c>
      <c r="Y349" s="150" t="s">
        <v>1715</v>
      </c>
      <c r="Z349" s="150" t="s">
        <v>1716</v>
      </c>
      <c r="AA349" s="150">
        <v>0</v>
      </c>
      <c r="AB349" s="164">
        <v>1</v>
      </c>
      <c r="AC349" s="152"/>
      <c r="AD349" s="152"/>
    </row>
    <row r="350" spans="1:30" x14ac:dyDescent="0.35">
      <c r="A350" t="str">
        <f t="shared" si="5"/>
        <v>363196629021022</v>
      </c>
      <c r="B350" s="178"/>
      <c r="D350" s="14"/>
      <c r="E350" s="159">
        <v>3073</v>
      </c>
      <c r="F350" s="160" t="s">
        <v>1897</v>
      </c>
      <c r="G350" s="161">
        <v>363196629021</v>
      </c>
      <c r="H350" s="159">
        <v>22</v>
      </c>
      <c r="I350" s="162" t="s">
        <v>1718</v>
      </c>
      <c r="J350" s="152"/>
      <c r="K350" s="163" t="s">
        <v>1898</v>
      </c>
      <c r="L350" s="163" t="s">
        <v>1696</v>
      </c>
      <c r="M350" s="163" t="s">
        <v>1713</v>
      </c>
      <c r="N350" s="163" t="s">
        <v>1673</v>
      </c>
      <c r="O350" s="152"/>
      <c r="P350" s="150" t="s">
        <v>1899</v>
      </c>
      <c r="Q350" s="144" t="s">
        <v>1716</v>
      </c>
      <c r="R350" s="145" t="s">
        <v>1716</v>
      </c>
      <c r="S350" s="146" t="s">
        <v>1716</v>
      </c>
      <c r="T350" s="147" t="s">
        <v>1716</v>
      </c>
      <c r="U350" s="148">
        <v>832.95300000000009</v>
      </c>
      <c r="V350" s="149" t="s">
        <v>1716</v>
      </c>
      <c r="W350" s="150" t="s">
        <v>1716</v>
      </c>
      <c r="X350" s="150" t="s">
        <v>1712</v>
      </c>
      <c r="Y350" s="150" t="s">
        <v>1715</v>
      </c>
      <c r="Z350" s="150" t="s">
        <v>1716</v>
      </c>
      <c r="AA350" s="150">
        <v>0</v>
      </c>
      <c r="AB350" s="164">
        <v>1</v>
      </c>
      <c r="AC350" s="152"/>
      <c r="AD350" s="152"/>
    </row>
    <row r="351" spans="1:30" x14ac:dyDescent="0.35">
      <c r="A351" t="str">
        <f t="shared" si="5"/>
        <v>363196629006024</v>
      </c>
      <c r="B351" s="178"/>
      <c r="D351" s="14"/>
      <c r="E351" s="159">
        <v>3073</v>
      </c>
      <c r="F351" s="160" t="s">
        <v>1897</v>
      </c>
      <c r="G351" s="161">
        <v>363196629006</v>
      </c>
      <c r="H351" s="159">
        <v>24</v>
      </c>
      <c r="I351" s="162" t="s">
        <v>1719</v>
      </c>
      <c r="J351" s="152"/>
      <c r="K351" s="163" t="s">
        <v>1898</v>
      </c>
      <c r="L351" s="163" t="s">
        <v>1696</v>
      </c>
      <c r="M351" s="163" t="s">
        <v>1713</v>
      </c>
      <c r="N351" s="163" t="s">
        <v>1673</v>
      </c>
      <c r="O351" s="152"/>
      <c r="P351" s="150" t="s">
        <v>1899</v>
      </c>
      <c r="Q351" s="144">
        <v>597.41</v>
      </c>
      <c r="R351" s="145">
        <v>0.6</v>
      </c>
      <c r="S351" s="146">
        <v>1.0707</v>
      </c>
      <c r="T351" s="147" t="s">
        <v>1716</v>
      </c>
      <c r="U351" s="148">
        <v>901.81</v>
      </c>
      <c r="V351" s="149">
        <v>0.214</v>
      </c>
      <c r="W351" s="150">
        <v>1.6E-2</v>
      </c>
      <c r="X351" s="150" t="s">
        <v>1712</v>
      </c>
      <c r="Y351" s="150" t="s">
        <v>1715</v>
      </c>
      <c r="Z351" s="150" t="s">
        <v>1752</v>
      </c>
      <c r="AA351" s="150">
        <v>0.4481</v>
      </c>
      <c r="AB351" s="164">
        <v>1</v>
      </c>
      <c r="AC351" s="152"/>
      <c r="AD351" s="152" t="s">
        <v>2879</v>
      </c>
    </row>
    <row r="352" spans="1:30" x14ac:dyDescent="0.35">
      <c r="A352" t="str">
        <f t="shared" si="5"/>
        <v>363196629006027</v>
      </c>
      <c r="B352" s="178"/>
      <c r="D352" s="14"/>
      <c r="E352" s="159">
        <v>3073</v>
      </c>
      <c r="F352" s="160" t="s">
        <v>1897</v>
      </c>
      <c r="G352" s="161">
        <v>363196629006</v>
      </c>
      <c r="H352" s="159">
        <v>27</v>
      </c>
      <c r="I352" s="162" t="s">
        <v>1733</v>
      </c>
      <c r="J352" s="152"/>
      <c r="K352" s="163" t="s">
        <v>1898</v>
      </c>
      <c r="L352" s="163" t="s">
        <v>1696</v>
      </c>
      <c r="M352" s="163" t="s">
        <v>1713</v>
      </c>
      <c r="N352" s="163" t="s">
        <v>1673</v>
      </c>
      <c r="O352" s="152"/>
      <c r="P352" s="150" t="s">
        <v>1899</v>
      </c>
      <c r="Q352" s="144">
        <v>359.63</v>
      </c>
      <c r="R352" s="145">
        <v>0.6</v>
      </c>
      <c r="S352" s="146">
        <v>1.0707</v>
      </c>
      <c r="T352" s="147" t="s">
        <v>1716</v>
      </c>
      <c r="U352" s="148">
        <v>495.52</v>
      </c>
      <c r="V352" s="149">
        <v>0.214</v>
      </c>
      <c r="W352" s="150">
        <v>1.6E-2</v>
      </c>
      <c r="X352" s="150" t="s">
        <v>1712</v>
      </c>
      <c r="Y352" s="150" t="s">
        <v>1715</v>
      </c>
      <c r="Z352" s="150" t="s">
        <v>1752</v>
      </c>
      <c r="AA352" s="150">
        <v>0.32179999999999997</v>
      </c>
      <c r="AB352" s="164">
        <v>1</v>
      </c>
      <c r="AC352" s="152"/>
      <c r="AD352" s="152" t="s">
        <v>2879</v>
      </c>
    </row>
    <row r="353" spans="1:30" x14ac:dyDescent="0.35">
      <c r="A353" t="str">
        <f t="shared" si="5"/>
        <v>363196629020027</v>
      </c>
      <c r="B353" s="178"/>
      <c r="D353" s="14"/>
      <c r="E353" s="159">
        <v>3073</v>
      </c>
      <c r="F353" s="160" t="s">
        <v>1897</v>
      </c>
      <c r="G353" s="161">
        <v>363196629020</v>
      </c>
      <c r="H353" s="159">
        <v>27</v>
      </c>
      <c r="I353" s="162" t="s">
        <v>1733</v>
      </c>
      <c r="J353" s="152"/>
      <c r="K353" s="163" t="s">
        <v>1898</v>
      </c>
      <c r="L353" s="163" t="s">
        <v>1696</v>
      </c>
      <c r="M353" s="163" t="s">
        <v>1713</v>
      </c>
      <c r="N353" s="163" t="s">
        <v>1673</v>
      </c>
      <c r="O353" s="152"/>
      <c r="P353" s="150" t="s">
        <v>1899</v>
      </c>
      <c r="Q353" s="144">
        <v>359.63</v>
      </c>
      <c r="R353" s="145">
        <v>0.6</v>
      </c>
      <c r="S353" s="146">
        <v>1.0707</v>
      </c>
      <c r="T353" s="147" t="s">
        <v>1716</v>
      </c>
      <c r="U353" s="148">
        <v>495.52</v>
      </c>
      <c r="V353" s="149">
        <v>0.214</v>
      </c>
      <c r="W353" s="150">
        <v>1.6E-2</v>
      </c>
      <c r="X353" s="150" t="s">
        <v>1712</v>
      </c>
      <c r="Y353" s="150" t="s">
        <v>1715</v>
      </c>
      <c r="Z353" s="150" t="s">
        <v>1752</v>
      </c>
      <c r="AA353" s="150">
        <v>0.32179999999999997</v>
      </c>
      <c r="AB353" s="164">
        <v>1</v>
      </c>
      <c r="AC353" s="152"/>
      <c r="AD353" s="152" t="s">
        <v>2879</v>
      </c>
    </row>
    <row r="354" spans="1:30" x14ac:dyDescent="0.35">
      <c r="A354" t="str">
        <f t="shared" si="5"/>
        <v>363196629006028</v>
      </c>
      <c r="B354" s="178"/>
      <c r="D354" s="14"/>
      <c r="E354" s="159">
        <v>3073</v>
      </c>
      <c r="F354" s="160" t="s">
        <v>1897</v>
      </c>
      <c r="G354" s="161">
        <v>363196629006</v>
      </c>
      <c r="H354" s="159">
        <v>28</v>
      </c>
      <c r="I354" s="162" t="s">
        <v>1733</v>
      </c>
      <c r="J354" s="152"/>
      <c r="K354" s="163" t="s">
        <v>1898</v>
      </c>
      <c r="L354" s="163" t="s">
        <v>1696</v>
      </c>
      <c r="M354" s="163" t="s">
        <v>1713</v>
      </c>
      <c r="N354" s="163" t="s">
        <v>1673</v>
      </c>
      <c r="O354" s="152"/>
      <c r="P354" s="150" t="s">
        <v>1899</v>
      </c>
      <c r="Q354" s="144">
        <v>359.63</v>
      </c>
      <c r="R354" s="145">
        <v>0.6</v>
      </c>
      <c r="S354" s="146">
        <v>1.0707</v>
      </c>
      <c r="T354" s="147" t="s">
        <v>1716</v>
      </c>
      <c r="U354" s="148">
        <v>495.52</v>
      </c>
      <c r="V354" s="149">
        <v>0.214</v>
      </c>
      <c r="W354" s="150">
        <v>1.6E-2</v>
      </c>
      <c r="X354" s="150" t="s">
        <v>1712</v>
      </c>
      <c r="Y354" s="150" t="s">
        <v>1715</v>
      </c>
      <c r="Z354" s="150" t="s">
        <v>1752</v>
      </c>
      <c r="AA354" s="150">
        <v>0.32179999999999997</v>
      </c>
      <c r="AB354" s="164">
        <v>1</v>
      </c>
      <c r="AC354" s="152"/>
      <c r="AD354" s="152" t="s">
        <v>2879</v>
      </c>
    </row>
    <row r="355" spans="1:30" x14ac:dyDescent="0.35">
      <c r="A355" t="str">
        <f t="shared" si="5"/>
        <v>363196629020028</v>
      </c>
      <c r="B355" s="178"/>
      <c r="D355" s="14"/>
      <c r="E355" s="159">
        <v>3073</v>
      </c>
      <c r="F355" s="160" t="s">
        <v>1897</v>
      </c>
      <c r="G355" s="161">
        <v>363196629020</v>
      </c>
      <c r="H355" s="159">
        <v>28</v>
      </c>
      <c r="I355" s="162" t="s">
        <v>1733</v>
      </c>
      <c r="J355" s="152"/>
      <c r="K355" s="163" t="s">
        <v>1898</v>
      </c>
      <c r="L355" s="163" t="s">
        <v>1696</v>
      </c>
      <c r="M355" s="163" t="s">
        <v>1713</v>
      </c>
      <c r="N355" s="163" t="s">
        <v>1673</v>
      </c>
      <c r="O355" s="152"/>
      <c r="P355" s="150" t="s">
        <v>1899</v>
      </c>
      <c r="Q355" s="144">
        <v>359.63</v>
      </c>
      <c r="R355" s="145">
        <v>0.6</v>
      </c>
      <c r="S355" s="146">
        <v>1.0707</v>
      </c>
      <c r="T355" s="147" t="s">
        <v>1716</v>
      </c>
      <c r="U355" s="148">
        <v>495.52</v>
      </c>
      <c r="V355" s="149">
        <v>0.214</v>
      </c>
      <c r="W355" s="150">
        <v>1.6E-2</v>
      </c>
      <c r="X355" s="150" t="s">
        <v>1712</v>
      </c>
      <c r="Y355" s="150" t="s">
        <v>1715</v>
      </c>
      <c r="Z355" s="150" t="s">
        <v>1752</v>
      </c>
      <c r="AA355" s="150">
        <v>0.32179999999999997</v>
      </c>
      <c r="AB355" s="164">
        <v>1</v>
      </c>
      <c r="AC355" s="152"/>
      <c r="AD355" s="152" t="s">
        <v>2879</v>
      </c>
    </row>
    <row r="356" spans="1:30" x14ac:dyDescent="0.35">
      <c r="A356" t="str">
        <f t="shared" si="5"/>
        <v>363196629006029</v>
      </c>
      <c r="B356" s="178"/>
      <c r="D356" s="14"/>
      <c r="E356" s="159">
        <v>3073</v>
      </c>
      <c r="F356" s="160" t="s">
        <v>1897</v>
      </c>
      <c r="G356" s="161">
        <v>363196629006</v>
      </c>
      <c r="H356" s="159">
        <v>29</v>
      </c>
      <c r="I356" s="162" t="s">
        <v>1745</v>
      </c>
      <c r="J356" s="152"/>
      <c r="K356" s="163" t="s">
        <v>1898</v>
      </c>
      <c r="L356" s="163" t="s">
        <v>1696</v>
      </c>
      <c r="M356" s="163" t="s">
        <v>1713</v>
      </c>
      <c r="N356" s="163" t="s">
        <v>1673</v>
      </c>
      <c r="O356" s="152"/>
      <c r="P356" s="150" t="s">
        <v>1899</v>
      </c>
      <c r="Q356" s="144">
        <v>1442.57</v>
      </c>
      <c r="R356" s="145">
        <v>0.6</v>
      </c>
      <c r="S356" s="146">
        <v>1.0707</v>
      </c>
      <c r="T356" s="147" t="s">
        <v>1716</v>
      </c>
      <c r="U356" s="148">
        <v>1987.68</v>
      </c>
      <c r="V356" s="149">
        <v>0.214</v>
      </c>
      <c r="W356" s="150">
        <v>1.6E-2</v>
      </c>
      <c r="X356" s="150" t="s">
        <v>1712</v>
      </c>
      <c r="Y356" s="150" t="s">
        <v>1715</v>
      </c>
      <c r="Z356" s="150" t="s">
        <v>1752</v>
      </c>
      <c r="AA356" s="150">
        <v>0.32179999999999997</v>
      </c>
      <c r="AB356" s="164">
        <v>1</v>
      </c>
      <c r="AC356" s="152"/>
      <c r="AD356" s="152" t="s">
        <v>2879</v>
      </c>
    </row>
    <row r="357" spans="1:30" x14ac:dyDescent="0.35">
      <c r="A357" t="str">
        <f t="shared" si="5"/>
        <v>363196629021029</v>
      </c>
      <c r="B357" s="178"/>
      <c r="D357" s="14"/>
      <c r="E357" s="159">
        <v>3073</v>
      </c>
      <c r="F357" s="160" t="s">
        <v>1897</v>
      </c>
      <c r="G357" s="161">
        <v>363196629021</v>
      </c>
      <c r="H357" s="159">
        <v>29</v>
      </c>
      <c r="I357" s="162" t="s">
        <v>1745</v>
      </c>
      <c r="J357" s="152"/>
      <c r="K357" s="163" t="s">
        <v>1898</v>
      </c>
      <c r="L357" s="163" t="s">
        <v>1696</v>
      </c>
      <c r="M357" s="163" t="s">
        <v>1713</v>
      </c>
      <c r="N357" s="163" t="s">
        <v>1673</v>
      </c>
      <c r="O357" s="152"/>
      <c r="P357" s="150" t="s">
        <v>1899</v>
      </c>
      <c r="Q357" s="144">
        <v>1442.57</v>
      </c>
      <c r="R357" s="145">
        <v>0.6</v>
      </c>
      <c r="S357" s="146">
        <v>1.0707</v>
      </c>
      <c r="T357" s="147" t="s">
        <v>1716</v>
      </c>
      <c r="U357" s="148">
        <v>1987.68</v>
      </c>
      <c r="V357" s="149">
        <v>0.214</v>
      </c>
      <c r="W357" s="150">
        <v>1.6E-2</v>
      </c>
      <c r="X357" s="150" t="s">
        <v>1712</v>
      </c>
      <c r="Y357" s="150" t="s">
        <v>1715</v>
      </c>
      <c r="Z357" s="150" t="s">
        <v>1752</v>
      </c>
      <c r="AA357" s="150">
        <v>0.32179999999999997</v>
      </c>
      <c r="AB357" s="164">
        <v>1</v>
      </c>
      <c r="AC357" s="152"/>
      <c r="AD357" s="152" t="s">
        <v>2879</v>
      </c>
    </row>
    <row r="358" spans="1:30" x14ac:dyDescent="0.35">
      <c r="A358" t="str">
        <f t="shared" si="5"/>
        <v>510217097009020</v>
      </c>
      <c r="B358" s="178"/>
      <c r="D358" s="14"/>
      <c r="E358" s="159">
        <v>3075</v>
      </c>
      <c r="F358" s="160" t="s">
        <v>1900</v>
      </c>
      <c r="G358" s="161">
        <v>510217097009</v>
      </c>
      <c r="H358" s="159">
        <v>20</v>
      </c>
      <c r="I358" s="162" t="s">
        <v>1711</v>
      </c>
      <c r="J358" s="152"/>
      <c r="K358" s="163" t="s">
        <v>1830</v>
      </c>
      <c r="L358" s="163" t="s">
        <v>1696</v>
      </c>
      <c r="M358" s="163" t="s">
        <v>1713</v>
      </c>
      <c r="N358" s="163" t="s">
        <v>1673</v>
      </c>
      <c r="O358" s="152"/>
      <c r="P358" s="150" t="s">
        <v>1831</v>
      </c>
      <c r="Q358" s="144">
        <v>3967.73</v>
      </c>
      <c r="R358" s="145">
        <v>0.67600000000000005</v>
      </c>
      <c r="S358" s="146">
        <v>1.0707</v>
      </c>
      <c r="T358" s="147">
        <v>0</v>
      </c>
      <c r="U358" s="148">
        <v>4157.3599999999997</v>
      </c>
      <c r="V358" s="149">
        <v>0.35099999999999998</v>
      </c>
      <c r="W358" s="150">
        <v>1.2E-2</v>
      </c>
      <c r="X358" s="150" t="s">
        <v>1723</v>
      </c>
      <c r="Y358" s="150" t="s">
        <v>1731</v>
      </c>
      <c r="Z358" s="150" t="s">
        <v>1716</v>
      </c>
      <c r="AA358" s="150">
        <v>0</v>
      </c>
      <c r="AB358" s="164">
        <v>1</v>
      </c>
      <c r="AC358" s="152"/>
      <c r="AD358" s="152"/>
    </row>
    <row r="359" spans="1:30" x14ac:dyDescent="0.35">
      <c r="A359" t="str">
        <f t="shared" si="5"/>
        <v>510217097009021</v>
      </c>
      <c r="B359" s="178"/>
      <c r="D359" s="14"/>
      <c r="E359" s="159">
        <v>3075</v>
      </c>
      <c r="F359" s="160" t="s">
        <v>1900</v>
      </c>
      <c r="G359" s="161">
        <v>510217097009</v>
      </c>
      <c r="H359" s="159">
        <v>21</v>
      </c>
      <c r="I359" s="162" t="s">
        <v>1732</v>
      </c>
      <c r="J359" s="152"/>
      <c r="K359" s="163" t="s">
        <v>1830</v>
      </c>
      <c r="L359" s="163" t="s">
        <v>1696</v>
      </c>
      <c r="M359" s="163" t="s">
        <v>1713</v>
      </c>
      <c r="N359" s="163" t="s">
        <v>1673</v>
      </c>
      <c r="O359" s="152"/>
      <c r="P359" s="150" t="s">
        <v>1831</v>
      </c>
      <c r="Q359" s="144" t="s">
        <v>1716</v>
      </c>
      <c r="R359" s="145" t="s">
        <v>1716</v>
      </c>
      <c r="S359" s="146" t="s">
        <v>1716</v>
      </c>
      <c r="T359" s="147" t="s">
        <v>1716</v>
      </c>
      <c r="U359" s="148">
        <v>710.54500000000007</v>
      </c>
      <c r="V359" s="149" t="s">
        <v>1716</v>
      </c>
      <c r="W359" s="150" t="s">
        <v>1716</v>
      </c>
      <c r="X359" s="150" t="s">
        <v>1723</v>
      </c>
      <c r="Y359" s="150" t="s">
        <v>1731</v>
      </c>
      <c r="Z359" s="150" t="s">
        <v>1716</v>
      </c>
      <c r="AA359" s="150">
        <v>0</v>
      </c>
      <c r="AB359" s="164">
        <v>1</v>
      </c>
      <c r="AC359" s="152"/>
      <c r="AD359" s="152"/>
    </row>
    <row r="360" spans="1:30" x14ac:dyDescent="0.35">
      <c r="A360" t="str">
        <f t="shared" si="5"/>
        <v>510217097009024</v>
      </c>
      <c r="B360" s="178"/>
      <c r="D360" s="14"/>
      <c r="E360" s="159">
        <v>3075</v>
      </c>
      <c r="F360" s="160" t="s">
        <v>1900</v>
      </c>
      <c r="G360" s="161">
        <v>510217097009</v>
      </c>
      <c r="H360" s="159">
        <v>24</v>
      </c>
      <c r="I360" s="162" t="s">
        <v>1719</v>
      </c>
      <c r="J360" s="152"/>
      <c r="K360" s="163" t="s">
        <v>1830</v>
      </c>
      <c r="L360" s="163" t="s">
        <v>1696</v>
      </c>
      <c r="M360" s="163" t="s">
        <v>1713</v>
      </c>
      <c r="N360" s="163" t="s">
        <v>1673</v>
      </c>
      <c r="O360" s="152"/>
      <c r="P360" s="150" t="s">
        <v>1831</v>
      </c>
      <c r="Q360" s="144">
        <v>597.41</v>
      </c>
      <c r="R360" s="145">
        <v>0.6</v>
      </c>
      <c r="S360" s="146">
        <v>1.0707</v>
      </c>
      <c r="T360" s="147" t="s">
        <v>1716</v>
      </c>
      <c r="U360" s="148">
        <v>901.81</v>
      </c>
      <c r="V360" s="149">
        <v>0.35099999999999998</v>
      </c>
      <c r="W360" s="150">
        <v>1.2E-2</v>
      </c>
      <c r="X360" s="150" t="s">
        <v>1723</v>
      </c>
      <c r="Y360" s="150" t="s">
        <v>1731</v>
      </c>
      <c r="Z360" s="150" t="s">
        <v>1752</v>
      </c>
      <c r="AA360" s="150">
        <v>0.4481</v>
      </c>
      <c r="AB360" s="164">
        <v>1</v>
      </c>
      <c r="AC360" s="152"/>
      <c r="AD360" s="152"/>
    </row>
    <row r="361" spans="1:30" x14ac:dyDescent="0.35">
      <c r="A361" t="str">
        <f t="shared" si="5"/>
        <v>510217097009027</v>
      </c>
      <c r="B361" s="178"/>
      <c r="D361" s="14"/>
      <c r="E361" s="159">
        <v>3075</v>
      </c>
      <c r="F361" s="160" t="s">
        <v>1900</v>
      </c>
      <c r="G361" s="161">
        <v>510217097009</v>
      </c>
      <c r="H361" s="159">
        <v>27</v>
      </c>
      <c r="I361" s="162" t="s">
        <v>1733</v>
      </c>
      <c r="J361" s="152"/>
      <c r="K361" s="163" t="s">
        <v>1830</v>
      </c>
      <c r="L361" s="163" t="s">
        <v>1696</v>
      </c>
      <c r="M361" s="163" t="s">
        <v>1713</v>
      </c>
      <c r="N361" s="163" t="s">
        <v>1673</v>
      </c>
      <c r="O361" s="152"/>
      <c r="P361" s="150" t="s">
        <v>1831</v>
      </c>
      <c r="Q361" s="144">
        <v>359.63</v>
      </c>
      <c r="R361" s="145">
        <v>0.6</v>
      </c>
      <c r="S361" s="146">
        <v>1.0707</v>
      </c>
      <c r="T361" s="147" t="s">
        <v>1716</v>
      </c>
      <c r="U361" s="148">
        <v>495.52</v>
      </c>
      <c r="V361" s="149">
        <v>0.35099999999999998</v>
      </c>
      <c r="W361" s="150">
        <v>1.2E-2</v>
      </c>
      <c r="X361" s="150" t="s">
        <v>1723</v>
      </c>
      <c r="Y361" s="150" t="s">
        <v>1731</v>
      </c>
      <c r="Z361" s="150" t="s">
        <v>1752</v>
      </c>
      <c r="AA361" s="150">
        <v>0.32179999999999997</v>
      </c>
      <c r="AB361" s="164">
        <v>1</v>
      </c>
      <c r="AC361" s="152"/>
      <c r="AD361" s="152"/>
    </row>
    <row r="362" spans="1:30" x14ac:dyDescent="0.35">
      <c r="A362" t="str">
        <f t="shared" si="5"/>
        <v>510217097009028</v>
      </c>
      <c r="B362" s="178"/>
      <c r="D362" s="14"/>
      <c r="E362" s="159">
        <v>3075</v>
      </c>
      <c r="F362" s="160" t="s">
        <v>1900</v>
      </c>
      <c r="G362" s="161">
        <v>510217097009</v>
      </c>
      <c r="H362" s="159">
        <v>28</v>
      </c>
      <c r="I362" s="162" t="s">
        <v>1733</v>
      </c>
      <c r="J362" s="152"/>
      <c r="K362" s="163" t="s">
        <v>1830</v>
      </c>
      <c r="L362" s="163" t="s">
        <v>1696</v>
      </c>
      <c r="M362" s="163" t="s">
        <v>1713</v>
      </c>
      <c r="N362" s="163" t="s">
        <v>1673</v>
      </c>
      <c r="O362" s="152"/>
      <c r="P362" s="150" t="s">
        <v>1831</v>
      </c>
      <c r="Q362" s="144">
        <v>359.63</v>
      </c>
      <c r="R362" s="145">
        <v>0.6</v>
      </c>
      <c r="S362" s="146">
        <v>1.0707</v>
      </c>
      <c r="T362" s="147" t="s">
        <v>1716</v>
      </c>
      <c r="U362" s="148">
        <v>495.52</v>
      </c>
      <c r="V362" s="149">
        <v>0.35099999999999998</v>
      </c>
      <c r="W362" s="150">
        <v>1.2E-2</v>
      </c>
      <c r="X362" s="150" t="s">
        <v>1723</v>
      </c>
      <c r="Y362" s="150" t="s">
        <v>1731</v>
      </c>
      <c r="Z362" s="150" t="s">
        <v>1752</v>
      </c>
      <c r="AA362" s="150">
        <v>0.32179999999999997</v>
      </c>
      <c r="AB362" s="164">
        <v>1</v>
      </c>
      <c r="AC362" s="152"/>
      <c r="AD362" s="152"/>
    </row>
    <row r="363" spans="1:30" x14ac:dyDescent="0.35">
      <c r="A363" t="str">
        <f t="shared" si="5"/>
        <v>362179802001022</v>
      </c>
      <c r="B363" s="178"/>
      <c r="D363" s="14"/>
      <c r="E363" s="159">
        <v>3080</v>
      </c>
      <c r="F363" s="160" t="s">
        <v>1901</v>
      </c>
      <c r="G363" s="161">
        <v>362179802001</v>
      </c>
      <c r="H363" s="159">
        <v>22</v>
      </c>
      <c r="I363" s="162" t="s">
        <v>1718</v>
      </c>
      <c r="J363" s="152"/>
      <c r="K363" s="163" t="s">
        <v>1902</v>
      </c>
      <c r="L363" s="163" t="s">
        <v>1696</v>
      </c>
      <c r="M363" s="163" t="s">
        <v>1903</v>
      </c>
      <c r="N363" s="163" t="s">
        <v>1673</v>
      </c>
      <c r="O363" s="152"/>
      <c r="P363" s="150" t="s">
        <v>1904</v>
      </c>
      <c r="Q363" s="144" t="s">
        <v>1716</v>
      </c>
      <c r="R363" s="145" t="s">
        <v>1716</v>
      </c>
      <c r="S363" s="146" t="s">
        <v>1716</v>
      </c>
      <c r="T363" s="147" t="s">
        <v>1716</v>
      </c>
      <c r="U363" s="148">
        <v>1515.4590000000003</v>
      </c>
      <c r="V363" s="149" t="s">
        <v>1716</v>
      </c>
      <c r="W363" s="150" t="s">
        <v>1716</v>
      </c>
      <c r="X363" s="150" t="s">
        <v>1723</v>
      </c>
      <c r="Y363" s="150">
        <v>0</v>
      </c>
      <c r="Z363" s="150" t="s">
        <v>1716</v>
      </c>
      <c r="AA363" s="150">
        <v>0</v>
      </c>
      <c r="AB363" s="164">
        <v>1</v>
      </c>
      <c r="AC363" s="152"/>
      <c r="AD363" s="152"/>
    </row>
    <row r="364" spans="1:30" x14ac:dyDescent="0.35">
      <c r="A364" t="str">
        <f t="shared" si="5"/>
        <v>362179802005022</v>
      </c>
      <c r="B364" s="178"/>
      <c r="D364" s="14"/>
      <c r="E364" s="159">
        <v>3080</v>
      </c>
      <c r="F364" s="160" t="s">
        <v>1901</v>
      </c>
      <c r="G364" s="161">
        <v>362179802005</v>
      </c>
      <c r="H364" s="159">
        <v>22</v>
      </c>
      <c r="I364" s="162" t="s">
        <v>1718</v>
      </c>
      <c r="J364" s="152"/>
      <c r="K364" s="163" t="s">
        <v>1902</v>
      </c>
      <c r="L364" s="163" t="s">
        <v>1696</v>
      </c>
      <c r="M364" s="163" t="s">
        <v>1903</v>
      </c>
      <c r="N364" s="163" t="s">
        <v>1673</v>
      </c>
      <c r="O364" s="152"/>
      <c r="P364" s="150" t="s">
        <v>1904</v>
      </c>
      <c r="Q364" s="144" t="s">
        <v>1716</v>
      </c>
      <c r="R364" s="145" t="s">
        <v>1716</v>
      </c>
      <c r="S364" s="146" t="s">
        <v>1716</v>
      </c>
      <c r="T364" s="147" t="s">
        <v>1716</v>
      </c>
      <c r="U364" s="148">
        <v>1515.4590000000003</v>
      </c>
      <c r="V364" s="149" t="s">
        <v>1716</v>
      </c>
      <c r="W364" s="150" t="s">
        <v>1716</v>
      </c>
      <c r="X364" s="150" t="s">
        <v>1723</v>
      </c>
      <c r="Y364" s="150">
        <v>0</v>
      </c>
      <c r="Z364" s="150" t="s">
        <v>1716</v>
      </c>
      <c r="AA364" s="150">
        <v>0</v>
      </c>
      <c r="AB364" s="164">
        <v>1</v>
      </c>
      <c r="AC364" s="152"/>
      <c r="AD364" s="152"/>
    </row>
    <row r="365" spans="1:30" x14ac:dyDescent="0.35">
      <c r="A365" t="str">
        <f t="shared" si="5"/>
        <v>362179802001024</v>
      </c>
      <c r="B365" s="178"/>
      <c r="D365" s="14"/>
      <c r="E365" s="159">
        <v>3080</v>
      </c>
      <c r="F365" s="160" t="s">
        <v>1901</v>
      </c>
      <c r="G365" s="161">
        <v>362179802001</v>
      </c>
      <c r="H365" s="159">
        <v>24</v>
      </c>
      <c r="I365" s="162" t="s">
        <v>1719</v>
      </c>
      <c r="J365" s="152"/>
      <c r="K365" s="163" t="s">
        <v>1902</v>
      </c>
      <c r="L365" s="163" t="s">
        <v>1696</v>
      </c>
      <c r="M365" s="163" t="s">
        <v>1903</v>
      </c>
      <c r="N365" s="163" t="s">
        <v>1673</v>
      </c>
      <c r="O365" s="152"/>
      <c r="P365" s="150" t="s">
        <v>1904</v>
      </c>
      <c r="Q365" s="144">
        <v>597.41</v>
      </c>
      <c r="R365" s="145">
        <v>0.6</v>
      </c>
      <c r="S365" s="146">
        <v>1.0707</v>
      </c>
      <c r="T365" s="147" t="s">
        <v>1716</v>
      </c>
      <c r="U365" s="148">
        <v>622.75</v>
      </c>
      <c r="V365" s="149">
        <v>0.22900000000000001</v>
      </c>
      <c r="W365" s="150">
        <v>1.7000000000000001E-2</v>
      </c>
      <c r="X365" s="150" t="s">
        <v>1723</v>
      </c>
      <c r="Y365" s="150">
        <v>0</v>
      </c>
      <c r="Z365" s="150" t="s">
        <v>1717</v>
      </c>
      <c r="AA365" s="150">
        <v>0</v>
      </c>
      <c r="AB365" s="164">
        <v>1</v>
      </c>
      <c r="AC365" s="152"/>
      <c r="AD365" s="152"/>
    </row>
    <row r="366" spans="1:30" x14ac:dyDescent="0.35">
      <c r="A366" t="str">
        <f t="shared" si="5"/>
        <v>362179802001029</v>
      </c>
      <c r="B366" s="178"/>
      <c r="D366" s="14"/>
      <c r="E366" s="159">
        <v>3080</v>
      </c>
      <c r="F366" s="160" t="s">
        <v>1901</v>
      </c>
      <c r="G366" s="161">
        <v>362179802001</v>
      </c>
      <c r="H366" s="159">
        <v>29</v>
      </c>
      <c r="I366" s="162" t="s">
        <v>1745</v>
      </c>
      <c r="J366" s="152"/>
      <c r="K366" s="163" t="s">
        <v>1902</v>
      </c>
      <c r="L366" s="163" t="s">
        <v>1696</v>
      </c>
      <c r="M366" s="163" t="s">
        <v>1903</v>
      </c>
      <c r="N366" s="163" t="s">
        <v>1673</v>
      </c>
      <c r="O366" s="152"/>
      <c r="P366" s="150" t="s">
        <v>1904</v>
      </c>
      <c r="Q366" s="144">
        <v>1442.57</v>
      </c>
      <c r="R366" s="145">
        <v>0.6</v>
      </c>
      <c r="S366" s="146">
        <v>1.0707</v>
      </c>
      <c r="T366" s="147" t="s">
        <v>1716</v>
      </c>
      <c r="U366" s="148">
        <v>1503.76</v>
      </c>
      <c r="V366" s="149">
        <v>0.22900000000000001</v>
      </c>
      <c r="W366" s="150">
        <v>1.7000000000000001E-2</v>
      </c>
      <c r="X366" s="150" t="s">
        <v>1723</v>
      </c>
      <c r="Y366" s="150">
        <v>0</v>
      </c>
      <c r="Z366" s="150" t="s">
        <v>1717</v>
      </c>
      <c r="AA366" s="150">
        <v>0</v>
      </c>
      <c r="AB366" s="164">
        <v>1</v>
      </c>
      <c r="AC366" s="152"/>
      <c r="AD366" s="152"/>
    </row>
    <row r="367" spans="1:30" x14ac:dyDescent="0.35">
      <c r="A367" t="str">
        <f t="shared" si="5"/>
        <v>362644178001020</v>
      </c>
      <c r="B367" s="178"/>
      <c r="D367" s="14"/>
      <c r="E367" s="159">
        <v>3085</v>
      </c>
      <c r="F367" s="160" t="s">
        <v>1905</v>
      </c>
      <c r="G367" s="161">
        <v>362644178001</v>
      </c>
      <c r="H367" s="159">
        <v>20</v>
      </c>
      <c r="I367" s="162" t="s">
        <v>1711</v>
      </c>
      <c r="J367" s="152"/>
      <c r="K367" s="163" t="s">
        <v>1906</v>
      </c>
      <c r="L367" s="163" t="s">
        <v>1696</v>
      </c>
      <c r="M367" s="163" t="s">
        <v>1713</v>
      </c>
      <c r="N367" s="163" t="s">
        <v>1673</v>
      </c>
      <c r="O367" s="152"/>
      <c r="P367" s="150" t="s">
        <v>1907</v>
      </c>
      <c r="Q367" s="144">
        <v>3967.73</v>
      </c>
      <c r="R367" s="145">
        <v>0.67600000000000005</v>
      </c>
      <c r="S367" s="146">
        <v>1.0707</v>
      </c>
      <c r="T367" s="147">
        <v>0</v>
      </c>
      <c r="U367" s="148">
        <v>4157.3599999999997</v>
      </c>
      <c r="V367" s="149">
        <v>0.19600000000000001</v>
      </c>
      <c r="W367" s="150">
        <v>0.01</v>
      </c>
      <c r="X367" s="150" t="s">
        <v>1723</v>
      </c>
      <c r="Y367" s="150">
        <v>0</v>
      </c>
      <c r="Z367" s="150" t="s">
        <v>1716</v>
      </c>
      <c r="AA367" s="150">
        <v>0</v>
      </c>
      <c r="AB367" s="164">
        <v>1</v>
      </c>
      <c r="AC367" s="152"/>
      <c r="AD367" s="152"/>
    </row>
    <row r="368" spans="1:30" x14ac:dyDescent="0.35">
      <c r="A368" t="str">
        <f t="shared" si="5"/>
        <v>362644178003020</v>
      </c>
      <c r="B368" s="178"/>
      <c r="D368" s="14"/>
      <c r="E368" s="159">
        <v>3085</v>
      </c>
      <c r="F368" s="160" t="s">
        <v>1905</v>
      </c>
      <c r="G368" s="161">
        <v>362644178003</v>
      </c>
      <c r="H368" s="159">
        <v>20</v>
      </c>
      <c r="I368" s="162" t="s">
        <v>1711</v>
      </c>
      <c r="J368" s="152"/>
      <c r="K368" s="163" t="s">
        <v>1906</v>
      </c>
      <c r="L368" s="163" t="s">
        <v>1696</v>
      </c>
      <c r="M368" s="163" t="s">
        <v>1713</v>
      </c>
      <c r="N368" s="163" t="s">
        <v>1673</v>
      </c>
      <c r="O368" s="152"/>
      <c r="P368" s="150" t="s">
        <v>1907</v>
      </c>
      <c r="Q368" s="144">
        <v>3967.73</v>
      </c>
      <c r="R368" s="145">
        <v>0.67600000000000005</v>
      </c>
      <c r="S368" s="146">
        <v>1.0707</v>
      </c>
      <c r="T368" s="147">
        <v>0</v>
      </c>
      <c r="U368" s="148">
        <v>4157.3599999999997</v>
      </c>
      <c r="V368" s="149">
        <v>0.19600000000000001</v>
      </c>
      <c r="W368" s="150">
        <v>0.01</v>
      </c>
      <c r="X368" s="150" t="s">
        <v>1723</v>
      </c>
      <c r="Y368" s="150">
        <v>0</v>
      </c>
      <c r="Z368" s="150" t="s">
        <v>1716</v>
      </c>
      <c r="AA368" s="150">
        <v>0</v>
      </c>
      <c r="AB368" s="164">
        <v>1</v>
      </c>
      <c r="AC368" s="152"/>
      <c r="AD368" s="152"/>
    </row>
    <row r="369" spans="1:30" x14ac:dyDescent="0.35">
      <c r="A369" t="str">
        <f t="shared" si="5"/>
        <v>472313900001020</v>
      </c>
      <c r="B369" s="178"/>
      <c r="D369" s="14"/>
      <c r="E369" s="159">
        <v>3085</v>
      </c>
      <c r="F369" s="160" t="s">
        <v>1905</v>
      </c>
      <c r="G369" s="161">
        <v>472313900001</v>
      </c>
      <c r="H369" s="159">
        <v>20</v>
      </c>
      <c r="I369" s="162" t="s">
        <v>1711</v>
      </c>
      <c r="J369" s="152"/>
      <c r="K369" s="163" t="s">
        <v>1906</v>
      </c>
      <c r="L369" s="163" t="s">
        <v>1696</v>
      </c>
      <c r="M369" s="163" t="s">
        <v>1713</v>
      </c>
      <c r="N369" s="163" t="s">
        <v>1673</v>
      </c>
      <c r="O369" s="152"/>
      <c r="P369" s="150" t="s">
        <v>1907</v>
      </c>
      <c r="Q369" s="144">
        <v>3967.73</v>
      </c>
      <c r="R369" s="145">
        <v>0.67600000000000005</v>
      </c>
      <c r="S369" s="146">
        <v>1.0707</v>
      </c>
      <c r="T369" s="147">
        <v>0</v>
      </c>
      <c r="U369" s="148">
        <v>4157.3599999999997</v>
      </c>
      <c r="V369" s="149">
        <v>0.19600000000000001</v>
      </c>
      <c r="W369" s="150">
        <v>0.01</v>
      </c>
      <c r="X369" s="150" t="s">
        <v>1723</v>
      </c>
      <c r="Y369" s="150">
        <v>0</v>
      </c>
      <c r="Z369" s="150" t="s">
        <v>1716</v>
      </c>
      <c r="AA369" s="150">
        <v>0</v>
      </c>
      <c r="AB369" s="164">
        <v>1</v>
      </c>
      <c r="AC369" s="152"/>
      <c r="AD369" s="152"/>
    </row>
    <row r="370" spans="1:30" x14ac:dyDescent="0.35">
      <c r="A370" t="str">
        <f t="shared" si="5"/>
        <v>362644178001024</v>
      </c>
      <c r="B370" s="178"/>
      <c r="D370" s="14"/>
      <c r="E370" s="159">
        <v>3085</v>
      </c>
      <c r="F370" s="160" t="s">
        <v>1905</v>
      </c>
      <c r="G370" s="161">
        <v>362644178001</v>
      </c>
      <c r="H370" s="159">
        <v>24</v>
      </c>
      <c r="I370" s="162" t="s">
        <v>1719</v>
      </c>
      <c r="J370" s="152"/>
      <c r="K370" s="163" t="s">
        <v>1906</v>
      </c>
      <c r="L370" s="163" t="s">
        <v>1696</v>
      </c>
      <c r="M370" s="163" t="s">
        <v>1713</v>
      </c>
      <c r="N370" s="163" t="s">
        <v>1673</v>
      </c>
      <c r="O370" s="152"/>
      <c r="P370" s="150" t="s">
        <v>1907</v>
      </c>
      <c r="Q370" s="144">
        <v>597.41</v>
      </c>
      <c r="R370" s="145">
        <v>0.6</v>
      </c>
      <c r="S370" s="146">
        <v>1.0707</v>
      </c>
      <c r="T370" s="147" t="s">
        <v>1716</v>
      </c>
      <c r="U370" s="148">
        <v>901.81</v>
      </c>
      <c r="V370" s="149">
        <v>0.19600000000000001</v>
      </c>
      <c r="W370" s="150">
        <v>0.01</v>
      </c>
      <c r="X370" s="150" t="s">
        <v>1723</v>
      </c>
      <c r="Y370" s="150">
        <v>0</v>
      </c>
      <c r="Z370" s="150" t="s">
        <v>1752</v>
      </c>
      <c r="AA370" s="150">
        <v>0.4481</v>
      </c>
      <c r="AB370" s="164">
        <v>1</v>
      </c>
      <c r="AC370" s="152"/>
      <c r="AD370" s="152" t="s">
        <v>2846</v>
      </c>
    </row>
    <row r="371" spans="1:30" x14ac:dyDescent="0.35">
      <c r="A371" t="str">
        <f t="shared" si="5"/>
        <v>362644178003024</v>
      </c>
      <c r="B371" s="178"/>
      <c r="D371" s="14"/>
      <c r="E371" s="159">
        <v>3085</v>
      </c>
      <c r="F371" s="160" t="s">
        <v>1905</v>
      </c>
      <c r="G371" s="161">
        <v>362644178003</v>
      </c>
      <c r="H371" s="159">
        <v>24</v>
      </c>
      <c r="I371" s="162" t="s">
        <v>1719</v>
      </c>
      <c r="J371" s="152"/>
      <c r="K371" s="163" t="s">
        <v>1906</v>
      </c>
      <c r="L371" s="163" t="s">
        <v>1696</v>
      </c>
      <c r="M371" s="163" t="s">
        <v>1713</v>
      </c>
      <c r="N371" s="163" t="s">
        <v>1673</v>
      </c>
      <c r="O371" s="152"/>
      <c r="P371" s="150" t="s">
        <v>1907</v>
      </c>
      <c r="Q371" s="144">
        <v>597.41</v>
      </c>
      <c r="R371" s="145">
        <v>0.6</v>
      </c>
      <c r="S371" s="146">
        <v>1.0707</v>
      </c>
      <c r="T371" s="147" t="s">
        <v>1716</v>
      </c>
      <c r="U371" s="148">
        <v>901.81</v>
      </c>
      <c r="V371" s="149">
        <v>0.19600000000000001</v>
      </c>
      <c r="W371" s="150">
        <v>0.01</v>
      </c>
      <c r="X371" s="150" t="s">
        <v>1723</v>
      </c>
      <c r="Y371" s="150">
        <v>0</v>
      </c>
      <c r="Z371" s="150" t="s">
        <v>1752</v>
      </c>
      <c r="AA371" s="150">
        <v>0.4481</v>
      </c>
      <c r="AB371" s="164">
        <v>1</v>
      </c>
      <c r="AC371" s="152"/>
      <c r="AD371" s="152" t="s">
        <v>2846</v>
      </c>
    </row>
    <row r="372" spans="1:30" x14ac:dyDescent="0.35">
      <c r="A372" t="str">
        <f t="shared" si="5"/>
        <v>472313900001024</v>
      </c>
      <c r="B372" s="178"/>
      <c r="D372" s="14"/>
      <c r="E372" s="159">
        <v>3085</v>
      </c>
      <c r="F372" s="160" t="s">
        <v>1905</v>
      </c>
      <c r="G372" s="161">
        <v>472313900001</v>
      </c>
      <c r="H372" s="159">
        <v>24</v>
      </c>
      <c r="I372" s="162" t="s">
        <v>1719</v>
      </c>
      <c r="J372" s="152"/>
      <c r="K372" s="163" t="s">
        <v>1906</v>
      </c>
      <c r="L372" s="163" t="s">
        <v>1696</v>
      </c>
      <c r="M372" s="163" t="s">
        <v>1713</v>
      </c>
      <c r="N372" s="163" t="s">
        <v>1673</v>
      </c>
      <c r="O372" s="152"/>
      <c r="P372" s="150" t="s">
        <v>1907</v>
      </c>
      <c r="Q372" s="144">
        <v>597.41</v>
      </c>
      <c r="R372" s="145">
        <v>0.6</v>
      </c>
      <c r="S372" s="146">
        <v>1.0707</v>
      </c>
      <c r="T372" s="147" t="s">
        <v>1716</v>
      </c>
      <c r="U372" s="148">
        <v>901.81</v>
      </c>
      <c r="V372" s="149">
        <v>0.19600000000000001</v>
      </c>
      <c r="W372" s="150">
        <v>0.01</v>
      </c>
      <c r="X372" s="150" t="s">
        <v>1723</v>
      </c>
      <c r="Y372" s="150">
        <v>0</v>
      </c>
      <c r="Z372" s="150" t="s">
        <v>1752</v>
      </c>
      <c r="AA372" s="150">
        <v>0.4481</v>
      </c>
      <c r="AB372" s="164">
        <v>1</v>
      </c>
      <c r="AC372" s="152"/>
      <c r="AD372" s="152" t="s">
        <v>2846</v>
      </c>
    </row>
    <row r="373" spans="1:30" x14ac:dyDescent="0.35">
      <c r="A373" t="str">
        <f t="shared" si="5"/>
        <v>376020801001020</v>
      </c>
      <c r="B373" s="178"/>
      <c r="D373" s="14"/>
      <c r="E373" s="165">
        <v>3091</v>
      </c>
      <c r="F373" s="166" t="s">
        <v>1908</v>
      </c>
      <c r="G373" s="167">
        <v>376020801001</v>
      </c>
      <c r="H373" s="159">
        <v>20</v>
      </c>
      <c r="I373" s="162" t="s">
        <v>1711</v>
      </c>
      <c r="J373" s="152"/>
      <c r="K373" s="168" t="s">
        <v>1909</v>
      </c>
      <c r="L373" s="168" t="s">
        <v>1696</v>
      </c>
      <c r="M373" s="168" t="s">
        <v>1726</v>
      </c>
      <c r="N373" s="168" t="s">
        <v>1673</v>
      </c>
      <c r="O373" s="152"/>
      <c r="P373" s="169" t="s">
        <v>1910</v>
      </c>
      <c r="Q373" s="170">
        <v>3967.73</v>
      </c>
      <c r="R373" s="171">
        <v>0.67600000000000005</v>
      </c>
      <c r="S373" s="146">
        <v>1.0707</v>
      </c>
      <c r="T373" s="147">
        <v>0</v>
      </c>
      <c r="U373" s="170">
        <v>4157.3599999999997</v>
      </c>
      <c r="V373" s="149">
        <v>0.22900000000000001</v>
      </c>
      <c r="W373" s="172">
        <v>1.7000000000000001E-2</v>
      </c>
      <c r="X373" s="172" t="s">
        <v>1723</v>
      </c>
      <c r="Y373" s="172">
        <v>0</v>
      </c>
      <c r="Z373" s="172" t="s">
        <v>1716</v>
      </c>
      <c r="AA373" s="150">
        <v>0</v>
      </c>
      <c r="AB373" s="173">
        <v>1</v>
      </c>
      <c r="AC373" s="152"/>
      <c r="AD373" s="152"/>
    </row>
    <row r="374" spans="1:30" x14ac:dyDescent="0.35">
      <c r="A374" t="str">
        <f t="shared" si="5"/>
        <v>376020801001024</v>
      </c>
      <c r="B374" s="178"/>
      <c r="D374" s="14"/>
      <c r="E374" s="165">
        <v>3091</v>
      </c>
      <c r="F374" s="166" t="s">
        <v>1908</v>
      </c>
      <c r="G374" s="167">
        <v>376020801001</v>
      </c>
      <c r="H374" s="159">
        <v>24</v>
      </c>
      <c r="I374" s="162" t="s">
        <v>1719</v>
      </c>
      <c r="J374" s="152"/>
      <c r="K374" s="168" t="s">
        <v>1909</v>
      </c>
      <c r="L374" s="168" t="s">
        <v>1696</v>
      </c>
      <c r="M374" s="168" t="s">
        <v>1726</v>
      </c>
      <c r="N374" s="168" t="s">
        <v>1673</v>
      </c>
      <c r="O374" s="152"/>
      <c r="P374" s="169" t="s">
        <v>1910</v>
      </c>
      <c r="Q374" s="170">
        <v>1147.05</v>
      </c>
      <c r="R374" s="171">
        <v>0.6</v>
      </c>
      <c r="S374" s="146">
        <v>1</v>
      </c>
      <c r="T374" s="147" t="s">
        <v>1716</v>
      </c>
      <c r="U374" s="174">
        <v>1661.04</v>
      </c>
      <c r="V374" s="149">
        <v>0.22900000000000001</v>
      </c>
      <c r="W374" s="172">
        <v>1.7000000000000001E-2</v>
      </c>
      <c r="X374" s="172" t="s">
        <v>1723</v>
      </c>
      <c r="Y374" s="172">
        <v>0</v>
      </c>
      <c r="Z374" s="172" t="s">
        <v>1752</v>
      </c>
      <c r="AA374" s="150">
        <v>0.4481</v>
      </c>
      <c r="AB374" s="173">
        <v>1</v>
      </c>
      <c r="AC374" s="152"/>
      <c r="AD374" s="152" t="s">
        <v>2857</v>
      </c>
    </row>
    <row r="375" spans="1:30" x14ac:dyDescent="0.35">
      <c r="A375" t="str">
        <f t="shared" si="5"/>
        <v>376020801001029</v>
      </c>
      <c r="B375" s="178"/>
      <c r="D375" s="14"/>
      <c r="E375" s="165">
        <v>3091</v>
      </c>
      <c r="F375" s="166" t="s">
        <v>1908</v>
      </c>
      <c r="G375" s="167">
        <v>376020801001</v>
      </c>
      <c r="H375" s="159">
        <v>29</v>
      </c>
      <c r="I375" s="162" t="s">
        <v>1745</v>
      </c>
      <c r="J375" s="152"/>
      <c r="K375" s="168" t="s">
        <v>1909</v>
      </c>
      <c r="L375" s="168" t="s">
        <v>1696</v>
      </c>
      <c r="M375" s="168" t="s">
        <v>1726</v>
      </c>
      <c r="N375" s="168" t="s">
        <v>1673</v>
      </c>
      <c r="O375" s="152"/>
      <c r="P375" s="169" t="s">
        <v>1910</v>
      </c>
      <c r="Q375" s="170">
        <v>716.61</v>
      </c>
      <c r="R375" s="171">
        <v>0.6</v>
      </c>
      <c r="S375" s="175">
        <v>1</v>
      </c>
      <c r="T375" s="147" t="s">
        <v>1716</v>
      </c>
      <c r="U375" s="170">
        <v>947.22</v>
      </c>
      <c r="V375" s="149">
        <v>0.22900000000000001</v>
      </c>
      <c r="W375" s="172">
        <v>1.7000000000000001E-2</v>
      </c>
      <c r="X375" s="172" t="s">
        <v>1723</v>
      </c>
      <c r="Y375" s="172">
        <v>0</v>
      </c>
      <c r="Z375" s="172" t="s">
        <v>1752</v>
      </c>
      <c r="AA375" s="150">
        <v>0.32179999999999997</v>
      </c>
      <c r="AB375" s="173">
        <v>1</v>
      </c>
      <c r="AC375" s="152"/>
      <c r="AD375" s="152" t="s">
        <v>2857</v>
      </c>
    </row>
    <row r="376" spans="1:30" x14ac:dyDescent="0.35">
      <c r="A376" t="str">
        <f t="shared" si="5"/>
        <v>362256036001022</v>
      </c>
      <c r="B376" s="178"/>
      <c r="D376" s="14"/>
      <c r="E376" s="159">
        <v>3093</v>
      </c>
      <c r="F376" s="160" t="s">
        <v>1911</v>
      </c>
      <c r="G376" s="161">
        <v>362256036001</v>
      </c>
      <c r="H376" s="159">
        <v>22</v>
      </c>
      <c r="I376" s="162" t="s">
        <v>1718</v>
      </c>
      <c r="J376" s="152"/>
      <c r="K376" s="163" t="s">
        <v>1912</v>
      </c>
      <c r="L376" s="163" t="s">
        <v>1696</v>
      </c>
      <c r="M376" s="163" t="s">
        <v>1903</v>
      </c>
      <c r="N376" s="163" t="s">
        <v>1673</v>
      </c>
      <c r="O376" s="152"/>
      <c r="P376" s="150" t="s">
        <v>1913</v>
      </c>
      <c r="Q376" s="144" t="s">
        <v>1716</v>
      </c>
      <c r="R376" s="145" t="s">
        <v>1716</v>
      </c>
      <c r="S376" s="146" t="s">
        <v>1716</v>
      </c>
      <c r="T376" s="147" t="s">
        <v>1716</v>
      </c>
      <c r="U376" s="148">
        <v>1369.7640000000001</v>
      </c>
      <c r="V376" s="149" t="s">
        <v>1716</v>
      </c>
      <c r="W376" s="150" t="s">
        <v>1716</v>
      </c>
      <c r="X376" s="150" t="s">
        <v>1723</v>
      </c>
      <c r="Y376" s="150">
        <v>0</v>
      </c>
      <c r="Z376" s="150" t="s">
        <v>1716</v>
      </c>
      <c r="AA376" s="150">
        <v>0</v>
      </c>
      <c r="AB376" s="164">
        <v>1</v>
      </c>
      <c r="AC376" s="152"/>
      <c r="AD376" s="152"/>
    </row>
    <row r="377" spans="1:30" x14ac:dyDescent="0.35">
      <c r="A377" t="str">
        <f t="shared" si="5"/>
        <v>362256036001029</v>
      </c>
      <c r="B377" s="178"/>
      <c r="D377" s="14"/>
      <c r="E377" s="159">
        <v>3093</v>
      </c>
      <c r="F377" s="160" t="s">
        <v>1911</v>
      </c>
      <c r="G377" s="161">
        <v>362256036001</v>
      </c>
      <c r="H377" s="159">
        <v>29</v>
      </c>
      <c r="I377" s="162" t="s">
        <v>1745</v>
      </c>
      <c r="J377" s="152"/>
      <c r="K377" s="163" t="s">
        <v>1912</v>
      </c>
      <c r="L377" s="163" t="s">
        <v>1696</v>
      </c>
      <c r="M377" s="163" t="s">
        <v>1903</v>
      </c>
      <c r="N377" s="163" t="s">
        <v>1673</v>
      </c>
      <c r="O377" s="152"/>
      <c r="P377" s="150" t="s">
        <v>1913</v>
      </c>
      <c r="Q377" s="144">
        <v>1442.57</v>
      </c>
      <c r="R377" s="145">
        <v>0.6</v>
      </c>
      <c r="S377" s="146">
        <v>1.0707</v>
      </c>
      <c r="T377" s="147" t="s">
        <v>1716</v>
      </c>
      <c r="U377" s="148">
        <v>1503.76</v>
      </c>
      <c r="V377" s="149">
        <v>0.22900000000000001</v>
      </c>
      <c r="W377" s="150">
        <v>1.7000000000000001E-2</v>
      </c>
      <c r="X377" s="150" t="s">
        <v>1723</v>
      </c>
      <c r="Y377" s="150">
        <v>0</v>
      </c>
      <c r="Z377" s="150" t="s">
        <v>1717</v>
      </c>
      <c r="AA377" s="150">
        <v>0</v>
      </c>
      <c r="AB377" s="164">
        <v>1</v>
      </c>
      <c r="AC377" s="152"/>
      <c r="AD377" s="152"/>
    </row>
    <row r="378" spans="1:30" x14ac:dyDescent="0.35">
      <c r="A378" t="str">
        <f t="shared" si="5"/>
        <v>376000511011020</v>
      </c>
      <c r="B378" s="178"/>
      <c r="D378" s="14"/>
      <c r="E378" s="159">
        <v>3098</v>
      </c>
      <c r="F378" s="160" t="s">
        <v>1914</v>
      </c>
      <c r="G378" s="161">
        <v>376000511011</v>
      </c>
      <c r="H378" s="159">
        <v>20</v>
      </c>
      <c r="I378" s="162" t="s">
        <v>1711</v>
      </c>
      <c r="J378" s="152"/>
      <c r="K378" s="163" t="s">
        <v>1915</v>
      </c>
      <c r="L378" s="163" t="s">
        <v>1696</v>
      </c>
      <c r="M378" s="163" t="s">
        <v>1713</v>
      </c>
      <c r="N378" s="163" t="s">
        <v>1673</v>
      </c>
      <c r="O378" s="152"/>
      <c r="P378" s="150" t="s">
        <v>1916</v>
      </c>
      <c r="Q378" s="144">
        <v>9541.7964694800503</v>
      </c>
      <c r="R378" s="145">
        <v>1</v>
      </c>
      <c r="S378" s="146">
        <v>1</v>
      </c>
      <c r="T378" s="147">
        <v>0</v>
      </c>
      <c r="U378" s="148">
        <v>9541.7964694800503</v>
      </c>
      <c r="V378" s="149">
        <v>0.32900000000000001</v>
      </c>
      <c r="W378" s="150">
        <v>0.01</v>
      </c>
      <c r="X378" s="150" t="s">
        <v>1723</v>
      </c>
      <c r="Y378" s="150" t="s">
        <v>1715</v>
      </c>
      <c r="Z378" s="150" t="s">
        <v>1716</v>
      </c>
      <c r="AA378" s="150">
        <v>0</v>
      </c>
      <c r="AB378" s="164">
        <v>1</v>
      </c>
      <c r="AC378" s="152"/>
      <c r="AD378" s="152"/>
    </row>
    <row r="379" spans="1:30" x14ac:dyDescent="0.35">
      <c r="A379" t="str">
        <f t="shared" si="5"/>
        <v>376000511011021</v>
      </c>
      <c r="B379" s="178"/>
      <c r="D379" s="14"/>
      <c r="E379" s="159">
        <v>3098</v>
      </c>
      <c r="F379" s="160" t="s">
        <v>1914</v>
      </c>
      <c r="G379" s="161">
        <v>376000511011</v>
      </c>
      <c r="H379" s="159">
        <v>21</v>
      </c>
      <c r="I379" s="162" t="s">
        <v>1732</v>
      </c>
      <c r="J379" s="152"/>
      <c r="K379" s="163" t="s">
        <v>1915</v>
      </c>
      <c r="L379" s="163" t="s">
        <v>1696</v>
      </c>
      <c r="M379" s="163" t="s">
        <v>1713</v>
      </c>
      <c r="N379" s="163" t="s">
        <v>1673</v>
      </c>
      <c r="O379" s="152"/>
      <c r="P379" s="150" t="s">
        <v>1916</v>
      </c>
      <c r="Q379" s="144" t="s">
        <v>1716</v>
      </c>
      <c r="R379" s="145" t="s">
        <v>1716</v>
      </c>
      <c r="S379" s="146" t="s">
        <v>1716</v>
      </c>
      <c r="T379" s="147" t="s">
        <v>1716</v>
      </c>
      <c r="U379" s="148">
        <v>2397.2672088051481</v>
      </c>
      <c r="V379" s="149" t="s">
        <v>1716</v>
      </c>
      <c r="W379" s="150" t="s">
        <v>1716</v>
      </c>
      <c r="X379" s="150" t="s">
        <v>1723</v>
      </c>
      <c r="Y379" s="150" t="s">
        <v>1715</v>
      </c>
      <c r="Z379" s="150" t="s">
        <v>1716</v>
      </c>
      <c r="AA379" s="150">
        <v>0</v>
      </c>
      <c r="AB379" s="164">
        <v>1</v>
      </c>
      <c r="AC379" s="152"/>
      <c r="AD379" s="152"/>
    </row>
    <row r="380" spans="1:30" x14ac:dyDescent="0.35">
      <c r="A380" t="str">
        <f t="shared" si="5"/>
        <v>376000511011022</v>
      </c>
      <c r="B380" s="178"/>
      <c r="D380" s="14"/>
      <c r="E380" s="159">
        <v>3098</v>
      </c>
      <c r="F380" s="160" t="s">
        <v>1914</v>
      </c>
      <c r="G380" s="161">
        <v>376000511011</v>
      </c>
      <c r="H380" s="159">
        <v>22</v>
      </c>
      <c r="I380" s="162" t="s">
        <v>1718</v>
      </c>
      <c r="J380" s="152"/>
      <c r="K380" s="163" t="s">
        <v>1915</v>
      </c>
      <c r="L380" s="163" t="s">
        <v>1696</v>
      </c>
      <c r="M380" s="163" t="s">
        <v>1713</v>
      </c>
      <c r="N380" s="163" t="s">
        <v>1673</v>
      </c>
      <c r="O380" s="152"/>
      <c r="P380" s="150" t="s">
        <v>1916</v>
      </c>
      <c r="Q380" s="144" t="s">
        <v>1716</v>
      </c>
      <c r="R380" s="145" t="s">
        <v>1716</v>
      </c>
      <c r="S380" s="146" t="s">
        <v>1716</v>
      </c>
      <c r="T380" s="147" t="s">
        <v>1716</v>
      </c>
      <c r="U380" s="148">
        <v>0</v>
      </c>
      <c r="V380" s="149" t="s">
        <v>1716</v>
      </c>
      <c r="W380" s="150" t="s">
        <v>1716</v>
      </c>
      <c r="X380" s="150" t="s">
        <v>1723</v>
      </c>
      <c r="Y380" s="150" t="s">
        <v>1715</v>
      </c>
      <c r="Z380" s="150" t="s">
        <v>1716</v>
      </c>
      <c r="AA380" s="150">
        <v>0</v>
      </c>
      <c r="AB380" s="164">
        <v>1</v>
      </c>
      <c r="AC380" s="152"/>
      <c r="AD380" s="152"/>
    </row>
    <row r="381" spans="1:30" x14ac:dyDescent="0.35">
      <c r="A381" t="str">
        <f t="shared" si="5"/>
        <v>376000511011024</v>
      </c>
      <c r="B381" s="178"/>
      <c r="D381" s="14"/>
      <c r="E381" s="159">
        <v>3098</v>
      </c>
      <c r="F381" s="160" t="s">
        <v>1914</v>
      </c>
      <c r="G381" s="161">
        <v>376000511011</v>
      </c>
      <c r="H381" s="159">
        <v>24</v>
      </c>
      <c r="I381" s="162" t="s">
        <v>1719</v>
      </c>
      <c r="J381" s="152"/>
      <c r="K381" s="163" t="s">
        <v>1915</v>
      </c>
      <c r="L381" s="163" t="s">
        <v>1696</v>
      </c>
      <c r="M381" s="163" t="s">
        <v>1713</v>
      </c>
      <c r="N381" s="163" t="s">
        <v>1673</v>
      </c>
      <c r="O381" s="152"/>
      <c r="P381" s="150" t="s">
        <v>1916</v>
      </c>
      <c r="Q381" s="144">
        <v>1669.97</v>
      </c>
      <c r="R381" s="145">
        <v>1</v>
      </c>
      <c r="S381" s="146">
        <v>1</v>
      </c>
      <c r="T381" s="147" t="s">
        <v>1716</v>
      </c>
      <c r="U381" s="148">
        <v>1669.97</v>
      </c>
      <c r="V381" s="149">
        <v>0.32900000000000001</v>
      </c>
      <c r="W381" s="150">
        <v>0.01</v>
      </c>
      <c r="X381" s="150" t="s">
        <v>1723</v>
      </c>
      <c r="Y381" s="150" t="s">
        <v>1715</v>
      </c>
      <c r="Z381" s="150" t="s">
        <v>1717</v>
      </c>
      <c r="AA381" s="150">
        <v>0</v>
      </c>
      <c r="AB381" s="164">
        <v>1</v>
      </c>
      <c r="AC381" s="152"/>
      <c r="AD381" s="152"/>
    </row>
    <row r="382" spans="1:30" x14ac:dyDescent="0.35">
      <c r="A382" t="str">
        <f t="shared" si="5"/>
        <v>376000511011027</v>
      </c>
      <c r="B382" s="178"/>
      <c r="D382" s="14"/>
      <c r="E382" s="159">
        <v>3098</v>
      </c>
      <c r="F382" s="160" t="s">
        <v>1914</v>
      </c>
      <c r="G382" s="161">
        <v>376000511011</v>
      </c>
      <c r="H382" s="159">
        <v>27</v>
      </c>
      <c r="I382" s="162" t="s">
        <v>1733</v>
      </c>
      <c r="J382" s="152"/>
      <c r="K382" s="163" t="s">
        <v>1915</v>
      </c>
      <c r="L382" s="163" t="s">
        <v>1696</v>
      </c>
      <c r="M382" s="163" t="s">
        <v>1713</v>
      </c>
      <c r="N382" s="163" t="s">
        <v>1673</v>
      </c>
      <c r="O382" s="152"/>
      <c r="P382" s="150" t="s">
        <v>1916</v>
      </c>
      <c r="Q382" s="144">
        <v>1669.97</v>
      </c>
      <c r="R382" s="145">
        <v>1</v>
      </c>
      <c r="S382" s="146">
        <v>1</v>
      </c>
      <c r="T382" s="147" t="s">
        <v>1716</v>
      </c>
      <c r="U382" s="148">
        <v>1669.97</v>
      </c>
      <c r="V382" s="149">
        <v>0.32900000000000001</v>
      </c>
      <c r="W382" s="150">
        <v>0.01</v>
      </c>
      <c r="X382" s="150" t="s">
        <v>1723</v>
      </c>
      <c r="Y382" s="150" t="s">
        <v>1715</v>
      </c>
      <c r="Z382" s="150" t="s">
        <v>1717</v>
      </c>
      <c r="AA382" s="150">
        <v>0</v>
      </c>
      <c r="AB382" s="164">
        <v>1</v>
      </c>
      <c r="AC382" s="152"/>
      <c r="AD382" s="152"/>
    </row>
    <row r="383" spans="1:30" x14ac:dyDescent="0.35">
      <c r="A383" t="str">
        <f t="shared" si="5"/>
        <v>376000511011028</v>
      </c>
      <c r="B383" s="178"/>
      <c r="D383" s="14"/>
      <c r="E383" s="159">
        <v>3098</v>
      </c>
      <c r="F383" s="160" t="s">
        <v>1914</v>
      </c>
      <c r="G383" s="161">
        <v>376000511011</v>
      </c>
      <c r="H383" s="159">
        <v>28</v>
      </c>
      <c r="I383" s="162" t="s">
        <v>1733</v>
      </c>
      <c r="J383" s="152"/>
      <c r="K383" s="163" t="s">
        <v>1915</v>
      </c>
      <c r="L383" s="163" t="s">
        <v>1696</v>
      </c>
      <c r="M383" s="163" t="s">
        <v>1713</v>
      </c>
      <c r="N383" s="163" t="s">
        <v>1673</v>
      </c>
      <c r="O383" s="152"/>
      <c r="P383" s="150" t="s">
        <v>1916</v>
      </c>
      <c r="Q383" s="144">
        <v>1669.97</v>
      </c>
      <c r="R383" s="145">
        <v>1</v>
      </c>
      <c r="S383" s="146">
        <v>1</v>
      </c>
      <c r="T383" s="147" t="s">
        <v>1716</v>
      </c>
      <c r="U383" s="148">
        <v>1669.97</v>
      </c>
      <c r="V383" s="149">
        <v>0.32900000000000001</v>
      </c>
      <c r="W383" s="150">
        <v>0.01</v>
      </c>
      <c r="X383" s="150" t="s">
        <v>1723</v>
      </c>
      <c r="Y383" s="150" t="s">
        <v>1715</v>
      </c>
      <c r="Z383" s="150" t="s">
        <v>1717</v>
      </c>
      <c r="AA383" s="150">
        <v>0</v>
      </c>
      <c r="AB383" s="164">
        <v>1</v>
      </c>
      <c r="AC383" s="152"/>
      <c r="AD383" s="152"/>
    </row>
    <row r="384" spans="1:30" x14ac:dyDescent="0.35">
      <c r="A384" t="str">
        <f t="shared" si="5"/>
        <v>376000511011029</v>
      </c>
      <c r="B384" s="178"/>
      <c r="D384" s="14"/>
      <c r="E384" s="159">
        <v>3098</v>
      </c>
      <c r="F384" s="160" t="s">
        <v>1914</v>
      </c>
      <c r="G384" s="161">
        <v>376000511011</v>
      </c>
      <c r="H384" s="159">
        <v>29</v>
      </c>
      <c r="I384" s="162" t="s">
        <v>1745</v>
      </c>
      <c r="J384" s="152"/>
      <c r="K384" s="163" t="s">
        <v>1915</v>
      </c>
      <c r="L384" s="163" t="s">
        <v>1696</v>
      </c>
      <c r="M384" s="163" t="s">
        <v>1713</v>
      </c>
      <c r="N384" s="163" t="s">
        <v>1673</v>
      </c>
      <c r="O384" s="152"/>
      <c r="P384" s="150" t="s">
        <v>1916</v>
      </c>
      <c r="Q384" s="144">
        <v>1669.97</v>
      </c>
      <c r="R384" s="145">
        <v>1</v>
      </c>
      <c r="S384" s="146">
        <v>1</v>
      </c>
      <c r="T384" s="147" t="s">
        <v>1716</v>
      </c>
      <c r="U384" s="148">
        <v>1669.97</v>
      </c>
      <c r="V384" s="149">
        <v>0.32900000000000001</v>
      </c>
      <c r="W384" s="150">
        <v>0.01</v>
      </c>
      <c r="X384" s="150" t="s">
        <v>1723</v>
      </c>
      <c r="Y384" s="150" t="s">
        <v>1715</v>
      </c>
      <c r="Z384" s="150" t="s">
        <v>1717</v>
      </c>
      <c r="AA384" s="150">
        <v>0</v>
      </c>
      <c r="AB384" s="164">
        <v>1</v>
      </c>
      <c r="AC384" s="152"/>
      <c r="AD384" s="152"/>
    </row>
    <row r="385" spans="1:30" x14ac:dyDescent="0.35">
      <c r="A385" t="str">
        <f t="shared" si="5"/>
        <v>366000085001020</v>
      </c>
      <c r="B385" s="178"/>
      <c r="D385" s="14"/>
      <c r="E385" s="159">
        <v>3102</v>
      </c>
      <c r="F385" s="160" t="s">
        <v>1917</v>
      </c>
      <c r="G385" s="161">
        <v>366000085001</v>
      </c>
      <c r="H385" s="159">
        <v>20</v>
      </c>
      <c r="I385" s="162" t="s">
        <v>1711</v>
      </c>
      <c r="J385" s="152"/>
      <c r="K385" s="163" t="s">
        <v>1918</v>
      </c>
      <c r="L385" s="163" t="s">
        <v>1696</v>
      </c>
      <c r="M385" s="163" t="s">
        <v>1713</v>
      </c>
      <c r="N385" s="163" t="s">
        <v>1673</v>
      </c>
      <c r="O385" s="152"/>
      <c r="P385" s="150" t="s">
        <v>1919</v>
      </c>
      <c r="Q385" s="144">
        <v>3967.73</v>
      </c>
      <c r="R385" s="145">
        <v>0.67600000000000005</v>
      </c>
      <c r="S385" s="146">
        <v>1.0707</v>
      </c>
      <c r="T385" s="147">
        <v>0</v>
      </c>
      <c r="U385" s="148">
        <v>4157.3599999999997</v>
      </c>
      <c r="V385" s="149">
        <v>0.30299999999999999</v>
      </c>
      <c r="W385" s="150">
        <v>1.7000000000000001E-2</v>
      </c>
      <c r="X385" s="150" t="s">
        <v>1723</v>
      </c>
      <c r="Y385" s="150">
        <v>0</v>
      </c>
      <c r="Z385" s="150" t="s">
        <v>1716</v>
      </c>
      <c r="AA385" s="150">
        <v>0</v>
      </c>
      <c r="AB385" s="164">
        <v>1</v>
      </c>
      <c r="AC385" s="152"/>
      <c r="AD385" s="152"/>
    </row>
    <row r="386" spans="1:30" x14ac:dyDescent="0.35">
      <c r="A386" t="str">
        <f t="shared" si="5"/>
        <v>366000085001021</v>
      </c>
      <c r="B386" s="178"/>
      <c r="D386" s="14"/>
      <c r="E386" s="159">
        <v>3102</v>
      </c>
      <c r="F386" s="160" t="s">
        <v>1917</v>
      </c>
      <c r="G386" s="161">
        <v>366000085001</v>
      </c>
      <c r="H386" s="159">
        <v>21</v>
      </c>
      <c r="I386" s="162" t="s">
        <v>1732</v>
      </c>
      <c r="J386" s="152"/>
      <c r="K386" s="163" t="s">
        <v>1918</v>
      </c>
      <c r="L386" s="163" t="s">
        <v>1696</v>
      </c>
      <c r="M386" s="163" t="s">
        <v>1713</v>
      </c>
      <c r="N386" s="163" t="s">
        <v>1673</v>
      </c>
      <c r="O386" s="152"/>
      <c r="P386" s="150" t="s">
        <v>1919</v>
      </c>
      <c r="Q386" s="144" t="s">
        <v>1716</v>
      </c>
      <c r="R386" s="145" t="s">
        <v>1716</v>
      </c>
      <c r="S386" s="146" t="s">
        <v>1716</v>
      </c>
      <c r="T386" s="147" t="s">
        <v>1716</v>
      </c>
      <c r="U386" s="148">
        <v>693</v>
      </c>
      <c r="V386" s="149" t="s">
        <v>1716</v>
      </c>
      <c r="W386" s="150" t="s">
        <v>1716</v>
      </c>
      <c r="X386" s="150" t="s">
        <v>1723</v>
      </c>
      <c r="Y386" s="150">
        <v>0</v>
      </c>
      <c r="Z386" s="150" t="s">
        <v>1716</v>
      </c>
      <c r="AA386" s="150">
        <v>0</v>
      </c>
      <c r="AB386" s="164">
        <v>1</v>
      </c>
      <c r="AC386" s="152"/>
      <c r="AD386" s="152"/>
    </row>
    <row r="387" spans="1:30" x14ac:dyDescent="0.35">
      <c r="A387" t="str">
        <f t="shared" ref="A387:A450" si="6">G387&amp;"0"&amp;H387</f>
        <v>366000085001024</v>
      </c>
      <c r="B387" s="178"/>
      <c r="D387" s="14"/>
      <c r="E387" s="159">
        <v>3102</v>
      </c>
      <c r="F387" s="160" t="s">
        <v>1917</v>
      </c>
      <c r="G387" s="161">
        <v>366000085001</v>
      </c>
      <c r="H387" s="159">
        <v>24</v>
      </c>
      <c r="I387" s="162" t="s">
        <v>1719</v>
      </c>
      <c r="J387" s="152"/>
      <c r="K387" s="163" t="s">
        <v>1918</v>
      </c>
      <c r="L387" s="163" t="s">
        <v>1696</v>
      </c>
      <c r="M387" s="163" t="s">
        <v>1713</v>
      </c>
      <c r="N387" s="163" t="s">
        <v>1673</v>
      </c>
      <c r="O387" s="152"/>
      <c r="P387" s="150" t="s">
        <v>1919</v>
      </c>
      <c r="Q387" s="144">
        <v>597.41</v>
      </c>
      <c r="R387" s="145">
        <v>0.6</v>
      </c>
      <c r="S387" s="146">
        <v>1.0707</v>
      </c>
      <c r="T387" s="147" t="s">
        <v>1716</v>
      </c>
      <c r="U387" s="148">
        <v>901.81</v>
      </c>
      <c r="V387" s="149">
        <v>0.30299999999999999</v>
      </c>
      <c r="W387" s="150">
        <v>1.7000000000000001E-2</v>
      </c>
      <c r="X387" s="150" t="s">
        <v>1723</v>
      </c>
      <c r="Y387" s="150">
        <v>0</v>
      </c>
      <c r="Z387" s="150" t="s">
        <v>1752</v>
      </c>
      <c r="AA387" s="150">
        <v>0.4481</v>
      </c>
      <c r="AB387" s="164">
        <v>1</v>
      </c>
      <c r="AC387" s="152"/>
      <c r="AD387" s="152"/>
    </row>
    <row r="388" spans="1:30" x14ac:dyDescent="0.35">
      <c r="A388" t="str">
        <f t="shared" si="6"/>
        <v>366000085001027</v>
      </c>
      <c r="B388" s="178"/>
      <c r="D388" s="14"/>
      <c r="E388" s="159">
        <v>3102</v>
      </c>
      <c r="F388" s="160" t="s">
        <v>1917</v>
      </c>
      <c r="G388" s="161">
        <v>366000085001</v>
      </c>
      <c r="H388" s="159">
        <v>27</v>
      </c>
      <c r="I388" s="162" t="s">
        <v>1733</v>
      </c>
      <c r="J388" s="152"/>
      <c r="K388" s="163" t="s">
        <v>1918</v>
      </c>
      <c r="L388" s="163" t="s">
        <v>1696</v>
      </c>
      <c r="M388" s="163" t="s">
        <v>1713</v>
      </c>
      <c r="N388" s="163" t="s">
        <v>1673</v>
      </c>
      <c r="O388" s="152"/>
      <c r="P388" s="150" t="s">
        <v>1919</v>
      </c>
      <c r="Q388" s="144">
        <v>359.63</v>
      </c>
      <c r="R388" s="145">
        <v>0.6</v>
      </c>
      <c r="S388" s="146">
        <v>1.0707</v>
      </c>
      <c r="T388" s="147" t="s">
        <v>1716</v>
      </c>
      <c r="U388" s="148">
        <v>495.52</v>
      </c>
      <c r="V388" s="149">
        <v>0.30299999999999999</v>
      </c>
      <c r="W388" s="150">
        <v>1.7000000000000001E-2</v>
      </c>
      <c r="X388" s="150" t="s">
        <v>1723</v>
      </c>
      <c r="Y388" s="150">
        <v>0</v>
      </c>
      <c r="Z388" s="150" t="s">
        <v>1752</v>
      </c>
      <c r="AA388" s="150">
        <v>0.32179999999999997</v>
      </c>
      <c r="AB388" s="164">
        <v>1</v>
      </c>
      <c r="AC388" s="152"/>
      <c r="AD388" s="152"/>
    </row>
    <row r="389" spans="1:30" x14ac:dyDescent="0.35">
      <c r="A389" t="str">
        <f t="shared" si="6"/>
        <v>366000085001028</v>
      </c>
      <c r="B389" s="178"/>
      <c r="D389" s="14"/>
      <c r="E389" s="159">
        <v>3102</v>
      </c>
      <c r="F389" s="160" t="s">
        <v>1917</v>
      </c>
      <c r="G389" s="161">
        <v>366000085001</v>
      </c>
      <c r="H389" s="159">
        <v>28</v>
      </c>
      <c r="I389" s="162" t="s">
        <v>1733</v>
      </c>
      <c r="J389" s="152"/>
      <c r="K389" s="163" t="s">
        <v>1918</v>
      </c>
      <c r="L389" s="163" t="s">
        <v>1696</v>
      </c>
      <c r="M389" s="163" t="s">
        <v>1713</v>
      </c>
      <c r="N389" s="163" t="s">
        <v>1673</v>
      </c>
      <c r="O389" s="152"/>
      <c r="P389" s="150" t="s">
        <v>1919</v>
      </c>
      <c r="Q389" s="144">
        <v>359.63</v>
      </c>
      <c r="R389" s="145">
        <v>0.6</v>
      </c>
      <c r="S389" s="146">
        <v>1.0707</v>
      </c>
      <c r="T389" s="147" t="s">
        <v>1716</v>
      </c>
      <c r="U389" s="148">
        <v>495.52</v>
      </c>
      <c r="V389" s="149">
        <v>0.30299999999999999</v>
      </c>
      <c r="W389" s="150">
        <v>1.7000000000000001E-2</v>
      </c>
      <c r="X389" s="150" t="s">
        <v>1723</v>
      </c>
      <c r="Y389" s="150">
        <v>0</v>
      </c>
      <c r="Z389" s="150" t="s">
        <v>1752</v>
      </c>
      <c r="AA389" s="150">
        <v>0.32179999999999997</v>
      </c>
      <c r="AB389" s="164">
        <v>1</v>
      </c>
      <c r="AC389" s="152"/>
      <c r="AD389" s="152"/>
    </row>
    <row r="390" spans="1:30" x14ac:dyDescent="0.35">
      <c r="A390" t="str">
        <f t="shared" si="6"/>
        <v>361703630001020</v>
      </c>
      <c r="B390" s="178"/>
      <c r="D390" s="14"/>
      <c r="E390" s="159">
        <v>3107</v>
      </c>
      <c r="F390" s="160" t="s">
        <v>1920</v>
      </c>
      <c r="G390" s="161">
        <v>361703630001</v>
      </c>
      <c r="H390" s="159">
        <v>20</v>
      </c>
      <c r="I390" s="162" t="s">
        <v>1711</v>
      </c>
      <c r="J390" s="152"/>
      <c r="K390" s="163" t="s">
        <v>1921</v>
      </c>
      <c r="L390" s="163" t="s">
        <v>1696</v>
      </c>
      <c r="M390" s="163" t="s">
        <v>1713</v>
      </c>
      <c r="N390" s="163" t="s">
        <v>1673</v>
      </c>
      <c r="O390" s="152"/>
      <c r="P390" s="150" t="s">
        <v>1922</v>
      </c>
      <c r="Q390" s="144">
        <v>3967.73</v>
      </c>
      <c r="R390" s="145">
        <v>0.67600000000000005</v>
      </c>
      <c r="S390" s="146">
        <v>1.0707</v>
      </c>
      <c r="T390" s="147">
        <v>0</v>
      </c>
      <c r="U390" s="148">
        <v>4157.3599999999997</v>
      </c>
      <c r="V390" s="149">
        <v>0.4</v>
      </c>
      <c r="W390" s="150">
        <v>1.0999999999999999E-2</v>
      </c>
      <c r="X390" s="150" t="s">
        <v>1723</v>
      </c>
      <c r="Y390" s="150" t="s">
        <v>1731</v>
      </c>
      <c r="Z390" s="150" t="s">
        <v>1716</v>
      </c>
      <c r="AA390" s="150">
        <v>0</v>
      </c>
      <c r="AB390" s="164">
        <v>1</v>
      </c>
      <c r="AC390" s="152"/>
      <c r="AD390" s="152"/>
    </row>
    <row r="391" spans="1:30" x14ac:dyDescent="0.35">
      <c r="A391" t="str">
        <f t="shared" si="6"/>
        <v>361703630001021</v>
      </c>
      <c r="B391" s="178"/>
      <c r="D391" s="14"/>
      <c r="E391" s="159">
        <v>3107</v>
      </c>
      <c r="F391" s="160" t="s">
        <v>1920</v>
      </c>
      <c r="G391" s="161">
        <v>361703630001</v>
      </c>
      <c r="H391" s="159">
        <v>21</v>
      </c>
      <c r="I391" s="162" t="s">
        <v>1732</v>
      </c>
      <c r="J391" s="152"/>
      <c r="K391" s="163" t="s">
        <v>1921</v>
      </c>
      <c r="L391" s="163" t="s">
        <v>1696</v>
      </c>
      <c r="M391" s="163" t="s">
        <v>1713</v>
      </c>
      <c r="N391" s="163" t="s">
        <v>1673</v>
      </c>
      <c r="O391" s="152"/>
      <c r="P391" s="150" t="s">
        <v>1922</v>
      </c>
      <c r="Q391" s="144" t="s">
        <v>1716</v>
      </c>
      <c r="R391" s="145" t="s">
        <v>1716</v>
      </c>
      <c r="S391" s="146" t="s">
        <v>1716</v>
      </c>
      <c r="T391" s="147" t="s">
        <v>1716</v>
      </c>
      <c r="U391" s="148">
        <v>693</v>
      </c>
      <c r="V391" s="149" t="s">
        <v>1716</v>
      </c>
      <c r="W391" s="150" t="s">
        <v>1716</v>
      </c>
      <c r="X391" s="150" t="s">
        <v>1723</v>
      </c>
      <c r="Y391" s="150" t="s">
        <v>1731</v>
      </c>
      <c r="Z391" s="150" t="s">
        <v>1716</v>
      </c>
      <c r="AA391" s="150">
        <v>0</v>
      </c>
      <c r="AB391" s="164">
        <v>1</v>
      </c>
      <c r="AC391" s="152"/>
      <c r="AD391" s="152"/>
    </row>
    <row r="392" spans="1:30" x14ac:dyDescent="0.35">
      <c r="A392" t="str">
        <f t="shared" si="6"/>
        <v>361703630001024</v>
      </c>
      <c r="B392" s="178"/>
      <c r="D392" s="14"/>
      <c r="E392" s="159">
        <v>3107</v>
      </c>
      <c r="F392" s="160" t="s">
        <v>1920</v>
      </c>
      <c r="G392" s="161">
        <v>361703630001</v>
      </c>
      <c r="H392" s="159">
        <v>24</v>
      </c>
      <c r="I392" s="162" t="s">
        <v>1719</v>
      </c>
      <c r="J392" s="152"/>
      <c r="K392" s="163" t="s">
        <v>1921</v>
      </c>
      <c r="L392" s="163" t="s">
        <v>1696</v>
      </c>
      <c r="M392" s="163" t="s">
        <v>1713</v>
      </c>
      <c r="N392" s="163" t="s">
        <v>1673</v>
      </c>
      <c r="O392" s="152"/>
      <c r="P392" s="150" t="s">
        <v>1922</v>
      </c>
      <c r="Q392" s="144">
        <v>597.41</v>
      </c>
      <c r="R392" s="145">
        <v>0.6</v>
      </c>
      <c r="S392" s="146">
        <v>1.0707</v>
      </c>
      <c r="T392" s="147" t="s">
        <v>1716</v>
      </c>
      <c r="U392" s="148">
        <v>901.81</v>
      </c>
      <c r="V392" s="149">
        <v>0.4</v>
      </c>
      <c r="W392" s="150">
        <v>1.0999999999999999E-2</v>
      </c>
      <c r="X392" s="150" t="s">
        <v>1723</v>
      </c>
      <c r="Y392" s="150" t="s">
        <v>1731</v>
      </c>
      <c r="Z392" s="150" t="s">
        <v>1752</v>
      </c>
      <c r="AA392" s="150">
        <v>0.4481</v>
      </c>
      <c r="AB392" s="164">
        <v>1</v>
      </c>
      <c r="AC392" s="152"/>
      <c r="AD392" s="152"/>
    </row>
    <row r="393" spans="1:30" x14ac:dyDescent="0.35">
      <c r="A393" t="str">
        <f t="shared" si="6"/>
        <v>361703630001027</v>
      </c>
      <c r="B393" s="178"/>
      <c r="D393" s="14"/>
      <c r="E393" s="159">
        <v>3107</v>
      </c>
      <c r="F393" s="160" t="s">
        <v>1920</v>
      </c>
      <c r="G393" s="161">
        <v>361703630001</v>
      </c>
      <c r="H393" s="159">
        <v>27</v>
      </c>
      <c r="I393" s="162" t="s">
        <v>1733</v>
      </c>
      <c r="J393" s="152"/>
      <c r="K393" s="163" t="s">
        <v>1921</v>
      </c>
      <c r="L393" s="163" t="s">
        <v>1696</v>
      </c>
      <c r="M393" s="163" t="s">
        <v>1713</v>
      </c>
      <c r="N393" s="163" t="s">
        <v>1673</v>
      </c>
      <c r="O393" s="152"/>
      <c r="P393" s="150" t="s">
        <v>1922</v>
      </c>
      <c r="Q393" s="144">
        <v>359.63</v>
      </c>
      <c r="R393" s="145">
        <v>0.6</v>
      </c>
      <c r="S393" s="146">
        <v>1.0707</v>
      </c>
      <c r="T393" s="147" t="s">
        <v>1716</v>
      </c>
      <c r="U393" s="148">
        <v>495.52</v>
      </c>
      <c r="V393" s="149">
        <v>0.4</v>
      </c>
      <c r="W393" s="150">
        <v>1.0999999999999999E-2</v>
      </c>
      <c r="X393" s="150" t="s">
        <v>1723</v>
      </c>
      <c r="Y393" s="150" t="s">
        <v>1731</v>
      </c>
      <c r="Z393" s="150" t="s">
        <v>1752</v>
      </c>
      <c r="AA393" s="150">
        <v>0.32179999999999997</v>
      </c>
      <c r="AB393" s="164">
        <v>1</v>
      </c>
      <c r="AC393" s="152"/>
      <c r="AD393" s="152"/>
    </row>
    <row r="394" spans="1:30" x14ac:dyDescent="0.35">
      <c r="A394" t="str">
        <f t="shared" si="6"/>
        <v>361703630001028</v>
      </c>
      <c r="B394" s="178"/>
      <c r="D394" s="14"/>
      <c r="E394" s="159">
        <v>3107</v>
      </c>
      <c r="F394" s="160" t="s">
        <v>1920</v>
      </c>
      <c r="G394" s="161">
        <v>361703630001</v>
      </c>
      <c r="H394" s="159">
        <v>28</v>
      </c>
      <c r="I394" s="162" t="s">
        <v>1733</v>
      </c>
      <c r="J394" s="152"/>
      <c r="K394" s="163" t="s">
        <v>1921</v>
      </c>
      <c r="L394" s="163" t="s">
        <v>1696</v>
      </c>
      <c r="M394" s="163" t="s">
        <v>1713</v>
      </c>
      <c r="N394" s="163" t="s">
        <v>1673</v>
      </c>
      <c r="O394" s="152"/>
      <c r="P394" s="150" t="s">
        <v>1922</v>
      </c>
      <c r="Q394" s="144">
        <v>359.63</v>
      </c>
      <c r="R394" s="145">
        <v>0.6</v>
      </c>
      <c r="S394" s="146">
        <v>1.0707</v>
      </c>
      <c r="T394" s="147" t="s">
        <v>1716</v>
      </c>
      <c r="U394" s="144">
        <v>495.52</v>
      </c>
      <c r="V394" s="149">
        <v>0.4</v>
      </c>
      <c r="W394" s="150">
        <v>1.0999999999999999E-2</v>
      </c>
      <c r="X394" s="150" t="s">
        <v>1723</v>
      </c>
      <c r="Y394" s="150" t="s">
        <v>1731</v>
      </c>
      <c r="Z394" s="150" t="s">
        <v>1752</v>
      </c>
      <c r="AA394" s="150">
        <v>0.32179999999999997</v>
      </c>
      <c r="AB394" s="164">
        <v>1</v>
      </c>
      <c r="AC394" s="152"/>
      <c r="AD394" s="152"/>
    </row>
    <row r="395" spans="1:30" x14ac:dyDescent="0.35">
      <c r="A395" t="str">
        <f t="shared" si="6"/>
        <v>871959655002021</v>
      </c>
      <c r="B395" s="178"/>
      <c r="D395" s="14"/>
      <c r="E395" s="159">
        <v>3108</v>
      </c>
      <c r="F395" s="160" t="s">
        <v>2864</v>
      </c>
      <c r="G395" s="161">
        <v>871959655002</v>
      </c>
      <c r="H395" s="159">
        <v>21</v>
      </c>
      <c r="I395" s="162" t="s">
        <v>1732</v>
      </c>
      <c r="J395" s="152"/>
      <c r="K395" s="163" t="s">
        <v>1923</v>
      </c>
      <c r="L395" s="163" t="s">
        <v>1696</v>
      </c>
      <c r="M395" s="163" t="s">
        <v>1784</v>
      </c>
      <c r="N395" s="163" t="s">
        <v>1673</v>
      </c>
      <c r="O395" s="152"/>
      <c r="P395" s="150" t="s">
        <v>1924</v>
      </c>
      <c r="Q395" s="144" t="s">
        <v>1716</v>
      </c>
      <c r="R395" s="145" t="s">
        <v>1716</v>
      </c>
      <c r="S395" s="146" t="s">
        <v>1716</v>
      </c>
      <c r="T395" s="147" t="s">
        <v>1716</v>
      </c>
      <c r="U395" s="148">
        <v>623.70000000000005</v>
      </c>
      <c r="V395" s="149" t="s">
        <v>1716</v>
      </c>
      <c r="W395" s="150" t="s">
        <v>1716</v>
      </c>
      <c r="X395" s="150" t="s">
        <v>1723</v>
      </c>
      <c r="Y395" s="150">
        <v>0</v>
      </c>
      <c r="Z395" s="150" t="s">
        <v>1716</v>
      </c>
      <c r="AA395" s="150">
        <v>0</v>
      </c>
      <c r="AB395" s="164">
        <v>1</v>
      </c>
      <c r="AC395" s="152"/>
      <c r="AD395" s="152" t="s">
        <v>2865</v>
      </c>
    </row>
    <row r="396" spans="1:30" x14ac:dyDescent="0.35">
      <c r="A396" t="str">
        <f t="shared" si="6"/>
        <v>871959655002027</v>
      </c>
      <c r="B396" s="178"/>
      <c r="D396" s="14"/>
      <c r="E396" s="159">
        <v>3108</v>
      </c>
      <c r="F396" s="160" t="s">
        <v>2864</v>
      </c>
      <c r="G396" s="161">
        <v>871959655002</v>
      </c>
      <c r="H396" s="159">
        <v>27</v>
      </c>
      <c r="I396" s="162" t="s">
        <v>1733</v>
      </c>
      <c r="J396" s="152"/>
      <c r="K396" s="163" t="s">
        <v>1923</v>
      </c>
      <c r="L396" s="163" t="s">
        <v>1696</v>
      </c>
      <c r="M396" s="163" t="s">
        <v>1784</v>
      </c>
      <c r="N396" s="163" t="s">
        <v>1673</v>
      </c>
      <c r="O396" s="152"/>
      <c r="P396" s="150" t="s">
        <v>1924</v>
      </c>
      <c r="Q396" s="144">
        <v>359.63</v>
      </c>
      <c r="R396" s="145">
        <v>0.6</v>
      </c>
      <c r="S396" s="146">
        <v>1.0707</v>
      </c>
      <c r="T396" s="147" t="s">
        <v>1716</v>
      </c>
      <c r="U396" s="148">
        <v>374.89</v>
      </c>
      <c r="V396" s="149">
        <v>0.22900000000000001</v>
      </c>
      <c r="W396" s="150">
        <v>1.7000000000000001E-2</v>
      </c>
      <c r="X396" s="150" t="s">
        <v>1723</v>
      </c>
      <c r="Y396" s="150">
        <v>0</v>
      </c>
      <c r="Z396" s="150" t="s">
        <v>1717</v>
      </c>
      <c r="AA396" s="150">
        <v>0</v>
      </c>
      <c r="AB396" s="164">
        <v>1</v>
      </c>
      <c r="AC396" s="152"/>
      <c r="AD396" s="152" t="s">
        <v>2865</v>
      </c>
    </row>
    <row r="397" spans="1:30" x14ac:dyDescent="0.35">
      <c r="A397" t="str">
        <f t="shared" si="6"/>
        <v>871959655002028</v>
      </c>
      <c r="B397" s="178"/>
      <c r="D397" s="14"/>
      <c r="E397" s="159">
        <v>3108</v>
      </c>
      <c r="F397" s="160" t="s">
        <v>2864</v>
      </c>
      <c r="G397" s="161">
        <v>871959655002</v>
      </c>
      <c r="H397" s="159">
        <v>28</v>
      </c>
      <c r="I397" s="162" t="s">
        <v>1733</v>
      </c>
      <c r="J397" s="152"/>
      <c r="K397" s="163" t="s">
        <v>1923</v>
      </c>
      <c r="L397" s="163" t="s">
        <v>1696</v>
      </c>
      <c r="M397" s="163" t="s">
        <v>1784</v>
      </c>
      <c r="N397" s="163" t="s">
        <v>1673</v>
      </c>
      <c r="O397" s="152"/>
      <c r="P397" s="150" t="s">
        <v>1924</v>
      </c>
      <c r="Q397" s="144">
        <v>359.63</v>
      </c>
      <c r="R397" s="145">
        <v>0.6</v>
      </c>
      <c r="S397" s="146">
        <v>1.0707</v>
      </c>
      <c r="T397" s="147" t="s">
        <v>1716</v>
      </c>
      <c r="U397" s="148">
        <v>374.89</v>
      </c>
      <c r="V397" s="149">
        <v>0.22900000000000001</v>
      </c>
      <c r="W397" s="150">
        <v>1.7000000000000001E-2</v>
      </c>
      <c r="X397" s="150" t="s">
        <v>1723</v>
      </c>
      <c r="Y397" s="150">
        <v>0</v>
      </c>
      <c r="Z397" s="150" t="s">
        <v>1717</v>
      </c>
      <c r="AA397" s="150">
        <v>0</v>
      </c>
      <c r="AB397" s="164">
        <v>1</v>
      </c>
      <c r="AC397" s="152"/>
      <c r="AD397" s="152" t="s">
        <v>2865</v>
      </c>
    </row>
    <row r="398" spans="1:30" x14ac:dyDescent="0.35">
      <c r="A398" t="str">
        <f t="shared" si="6"/>
        <v>871959655001021</v>
      </c>
      <c r="B398" s="178"/>
      <c r="D398" s="14"/>
      <c r="E398" s="159">
        <v>3109</v>
      </c>
      <c r="F398" s="160" t="s">
        <v>2536</v>
      </c>
      <c r="G398" s="161">
        <v>871959655001</v>
      </c>
      <c r="H398" s="159">
        <v>21</v>
      </c>
      <c r="I398" s="162" t="s">
        <v>1732</v>
      </c>
      <c r="J398" s="152"/>
      <c r="K398" s="163" t="s">
        <v>1923</v>
      </c>
      <c r="L398" s="163" t="s">
        <v>1696</v>
      </c>
      <c r="M398" s="163" t="s">
        <v>1784</v>
      </c>
      <c r="N398" s="163" t="s">
        <v>1673</v>
      </c>
      <c r="O398" s="152"/>
      <c r="P398" s="150" t="s">
        <v>1924</v>
      </c>
      <c r="Q398" s="144" t="s">
        <v>1716</v>
      </c>
      <c r="R398" s="145" t="s">
        <v>1716</v>
      </c>
      <c r="S398" s="146" t="s">
        <v>1716</v>
      </c>
      <c r="T398" s="147" t="s">
        <v>1716</v>
      </c>
      <c r="U398" s="148">
        <v>923.69200000000012</v>
      </c>
      <c r="V398" s="149" t="s">
        <v>1716</v>
      </c>
      <c r="W398" s="150" t="s">
        <v>1716</v>
      </c>
      <c r="X398" s="150" t="s">
        <v>1723</v>
      </c>
      <c r="Y398" s="150">
        <v>0</v>
      </c>
      <c r="Z398" s="150" t="s">
        <v>1716</v>
      </c>
      <c r="AA398" s="150">
        <v>0</v>
      </c>
      <c r="AB398" s="164">
        <v>1</v>
      </c>
      <c r="AC398" s="152"/>
      <c r="AD398" s="152" t="s">
        <v>2535</v>
      </c>
    </row>
    <row r="399" spans="1:30" x14ac:dyDescent="0.35">
      <c r="A399" t="str">
        <f t="shared" si="6"/>
        <v>871959655001027</v>
      </c>
      <c r="B399" s="178"/>
      <c r="D399" s="14"/>
      <c r="E399" s="159">
        <v>3109</v>
      </c>
      <c r="F399" s="160" t="s">
        <v>2536</v>
      </c>
      <c r="G399" s="161">
        <v>871959655001</v>
      </c>
      <c r="H399" s="159">
        <v>27</v>
      </c>
      <c r="I399" s="162" t="s">
        <v>1733</v>
      </c>
      <c r="J399" s="152"/>
      <c r="K399" s="163" t="s">
        <v>1923</v>
      </c>
      <c r="L399" s="163" t="s">
        <v>1696</v>
      </c>
      <c r="M399" s="163" t="s">
        <v>1784</v>
      </c>
      <c r="N399" s="163" t="s">
        <v>1673</v>
      </c>
      <c r="O399" s="152"/>
      <c r="P399" s="150" t="s">
        <v>1924</v>
      </c>
      <c r="Q399" s="144">
        <v>359.63</v>
      </c>
      <c r="R399" s="145">
        <v>0.6</v>
      </c>
      <c r="S399" s="146">
        <v>1.0707</v>
      </c>
      <c r="T399" s="147" t="s">
        <v>1716</v>
      </c>
      <c r="U399" s="148">
        <v>374.89</v>
      </c>
      <c r="V399" s="149">
        <v>0.22900000000000001</v>
      </c>
      <c r="W399" s="150">
        <v>1.7000000000000001E-2</v>
      </c>
      <c r="X399" s="150" t="s">
        <v>1723</v>
      </c>
      <c r="Y399" s="150">
        <v>0</v>
      </c>
      <c r="Z399" s="150" t="s">
        <v>1717</v>
      </c>
      <c r="AA399" s="150">
        <v>0</v>
      </c>
      <c r="AB399" s="164">
        <v>1</v>
      </c>
      <c r="AC399" s="152"/>
      <c r="AD399" s="152" t="s">
        <v>2535</v>
      </c>
    </row>
    <row r="400" spans="1:30" x14ac:dyDescent="0.35">
      <c r="A400" t="str">
        <f t="shared" si="6"/>
        <v>871959655001028</v>
      </c>
      <c r="B400" s="178"/>
      <c r="D400" s="14"/>
      <c r="E400" s="159">
        <v>3109</v>
      </c>
      <c r="F400" s="160" t="s">
        <v>2536</v>
      </c>
      <c r="G400" s="161">
        <v>871959655001</v>
      </c>
      <c r="H400" s="159">
        <v>28</v>
      </c>
      <c r="I400" s="162" t="s">
        <v>1733</v>
      </c>
      <c r="J400" s="152"/>
      <c r="K400" s="163" t="s">
        <v>1923</v>
      </c>
      <c r="L400" s="163" t="s">
        <v>1696</v>
      </c>
      <c r="M400" s="163" t="s">
        <v>1784</v>
      </c>
      <c r="N400" s="163" t="s">
        <v>1673</v>
      </c>
      <c r="O400" s="152"/>
      <c r="P400" s="150" t="s">
        <v>1924</v>
      </c>
      <c r="Q400" s="144">
        <v>359.63</v>
      </c>
      <c r="R400" s="145">
        <v>0.6</v>
      </c>
      <c r="S400" s="146">
        <v>1.0707</v>
      </c>
      <c r="T400" s="147" t="s">
        <v>1716</v>
      </c>
      <c r="U400" s="148">
        <v>374.89</v>
      </c>
      <c r="V400" s="149">
        <v>0.22900000000000001</v>
      </c>
      <c r="W400" s="150">
        <v>1.7000000000000001E-2</v>
      </c>
      <c r="X400" s="150" t="s">
        <v>1723</v>
      </c>
      <c r="Y400" s="150">
        <v>0</v>
      </c>
      <c r="Z400" s="150" t="s">
        <v>1717</v>
      </c>
      <c r="AA400" s="150">
        <v>0</v>
      </c>
      <c r="AB400" s="164">
        <v>1</v>
      </c>
      <c r="AC400" s="152"/>
      <c r="AD400" s="152" t="s">
        <v>2535</v>
      </c>
    </row>
    <row r="401" spans="1:30" x14ac:dyDescent="0.35">
      <c r="A401" t="str">
        <f t="shared" si="6"/>
        <v>370960170001020</v>
      </c>
      <c r="B401" s="178"/>
      <c r="D401" s="14"/>
      <c r="E401" s="159">
        <v>3122</v>
      </c>
      <c r="F401" s="160" t="s">
        <v>1925</v>
      </c>
      <c r="G401" s="161">
        <v>370960170001</v>
      </c>
      <c r="H401" s="159">
        <v>20</v>
      </c>
      <c r="I401" s="162" t="s">
        <v>1711</v>
      </c>
      <c r="J401" s="152"/>
      <c r="K401" s="163" t="s">
        <v>1926</v>
      </c>
      <c r="L401" s="163" t="s">
        <v>1696</v>
      </c>
      <c r="M401" s="163" t="s">
        <v>1713</v>
      </c>
      <c r="N401" s="163" t="s">
        <v>1673</v>
      </c>
      <c r="O401" s="152"/>
      <c r="P401" s="150" t="s">
        <v>1927</v>
      </c>
      <c r="Q401" s="144">
        <v>3967.73</v>
      </c>
      <c r="R401" s="145">
        <v>0.67600000000000005</v>
      </c>
      <c r="S401" s="146">
        <v>1.0707</v>
      </c>
      <c r="T401" s="147">
        <v>5.8799999999999998E-3</v>
      </c>
      <c r="U401" s="148">
        <v>4181.8100000000004</v>
      </c>
      <c r="V401" s="149">
        <v>0.20699999999999999</v>
      </c>
      <c r="W401" s="150">
        <v>1.6E-2</v>
      </c>
      <c r="X401" s="150" t="s">
        <v>1712</v>
      </c>
      <c r="Y401" s="150" t="s">
        <v>1715</v>
      </c>
      <c r="Z401" s="150" t="s">
        <v>1716</v>
      </c>
      <c r="AA401" s="150">
        <v>0</v>
      </c>
      <c r="AB401" s="164">
        <v>1</v>
      </c>
      <c r="AC401" s="152"/>
      <c r="AD401" s="152"/>
    </row>
    <row r="402" spans="1:30" x14ac:dyDescent="0.35">
      <c r="A402" t="str">
        <f t="shared" si="6"/>
        <v>370960170001021</v>
      </c>
      <c r="B402" s="178"/>
      <c r="D402" s="14"/>
      <c r="E402" s="159">
        <v>3122</v>
      </c>
      <c r="F402" s="160" t="s">
        <v>1925</v>
      </c>
      <c r="G402" s="161">
        <v>370960170001</v>
      </c>
      <c r="H402" s="159">
        <v>21</v>
      </c>
      <c r="I402" s="162" t="s">
        <v>1732</v>
      </c>
      <c r="J402" s="152"/>
      <c r="K402" s="163" t="s">
        <v>1926</v>
      </c>
      <c r="L402" s="163" t="s">
        <v>1696</v>
      </c>
      <c r="M402" s="163" t="s">
        <v>1713</v>
      </c>
      <c r="N402" s="163" t="s">
        <v>1673</v>
      </c>
      <c r="O402" s="152"/>
      <c r="P402" s="150" t="s">
        <v>1927</v>
      </c>
      <c r="Q402" s="144" t="s">
        <v>1716</v>
      </c>
      <c r="R402" s="145" t="s">
        <v>1716</v>
      </c>
      <c r="S402" s="146" t="s">
        <v>1716</v>
      </c>
      <c r="T402" s="147" t="s">
        <v>1716</v>
      </c>
      <c r="U402" s="148">
        <v>623.70000000000005</v>
      </c>
      <c r="V402" s="149" t="s">
        <v>1716</v>
      </c>
      <c r="W402" s="150" t="s">
        <v>1716</v>
      </c>
      <c r="X402" s="150" t="s">
        <v>1712</v>
      </c>
      <c r="Y402" s="150" t="s">
        <v>1715</v>
      </c>
      <c r="Z402" s="150" t="s">
        <v>1716</v>
      </c>
      <c r="AA402" s="150">
        <v>0</v>
      </c>
      <c r="AB402" s="164">
        <v>1</v>
      </c>
      <c r="AC402" s="152"/>
      <c r="AD402" s="152"/>
    </row>
    <row r="403" spans="1:30" x14ac:dyDescent="0.35">
      <c r="A403" t="str">
        <f t="shared" si="6"/>
        <v>370960170001024</v>
      </c>
      <c r="B403" s="178"/>
      <c r="D403" s="14"/>
      <c r="E403" s="159">
        <v>3122</v>
      </c>
      <c r="F403" s="160" t="s">
        <v>1925</v>
      </c>
      <c r="G403" s="161">
        <v>370960170001</v>
      </c>
      <c r="H403" s="159">
        <v>24</v>
      </c>
      <c r="I403" s="162" t="s">
        <v>1719</v>
      </c>
      <c r="J403" s="152"/>
      <c r="K403" s="163" t="s">
        <v>1926</v>
      </c>
      <c r="L403" s="163" t="s">
        <v>1696</v>
      </c>
      <c r="M403" s="163" t="s">
        <v>1713</v>
      </c>
      <c r="N403" s="163" t="s">
        <v>1673</v>
      </c>
      <c r="O403" s="152"/>
      <c r="P403" s="150" t="s">
        <v>1927</v>
      </c>
      <c r="Q403" s="144">
        <v>597.41</v>
      </c>
      <c r="R403" s="145">
        <v>0.6</v>
      </c>
      <c r="S403" s="146">
        <v>1.0707</v>
      </c>
      <c r="T403" s="147" t="s">
        <v>1716</v>
      </c>
      <c r="U403" s="148">
        <v>901.81</v>
      </c>
      <c r="V403" s="149">
        <v>0.20699999999999999</v>
      </c>
      <c r="W403" s="150">
        <v>1.6E-2</v>
      </c>
      <c r="X403" s="150" t="s">
        <v>1712</v>
      </c>
      <c r="Y403" s="150" t="s">
        <v>1715</v>
      </c>
      <c r="Z403" s="150" t="s">
        <v>1752</v>
      </c>
      <c r="AA403" s="150">
        <v>0.4481</v>
      </c>
      <c r="AB403" s="164">
        <v>1</v>
      </c>
      <c r="AC403" s="152"/>
      <c r="AD403" s="152"/>
    </row>
    <row r="404" spans="1:30" x14ac:dyDescent="0.35">
      <c r="A404" t="str">
        <f t="shared" si="6"/>
        <v>370960170001027</v>
      </c>
      <c r="B404" s="178"/>
      <c r="D404" s="14"/>
      <c r="E404" s="159">
        <v>3122</v>
      </c>
      <c r="F404" s="160" t="s">
        <v>1925</v>
      </c>
      <c r="G404" s="161">
        <v>370960170001</v>
      </c>
      <c r="H404" s="159">
        <v>27</v>
      </c>
      <c r="I404" s="162" t="s">
        <v>1733</v>
      </c>
      <c r="J404" s="152"/>
      <c r="K404" s="163" t="s">
        <v>1926</v>
      </c>
      <c r="L404" s="163" t="s">
        <v>1696</v>
      </c>
      <c r="M404" s="163" t="s">
        <v>1713</v>
      </c>
      <c r="N404" s="163" t="s">
        <v>1673</v>
      </c>
      <c r="O404" s="152"/>
      <c r="P404" s="150" t="s">
        <v>1927</v>
      </c>
      <c r="Q404" s="144">
        <v>359.63</v>
      </c>
      <c r="R404" s="145">
        <v>0.6</v>
      </c>
      <c r="S404" s="146">
        <v>1.0707</v>
      </c>
      <c r="T404" s="147" t="s">
        <v>1716</v>
      </c>
      <c r="U404" s="148">
        <v>495.52</v>
      </c>
      <c r="V404" s="149">
        <v>0.20699999999999999</v>
      </c>
      <c r="W404" s="150">
        <v>1.6E-2</v>
      </c>
      <c r="X404" s="150" t="s">
        <v>1712</v>
      </c>
      <c r="Y404" s="150" t="s">
        <v>1715</v>
      </c>
      <c r="Z404" s="150" t="s">
        <v>1752</v>
      </c>
      <c r="AA404" s="150">
        <v>0.32179999999999997</v>
      </c>
      <c r="AB404" s="164">
        <v>1</v>
      </c>
      <c r="AC404" s="152"/>
      <c r="AD404" s="152"/>
    </row>
    <row r="405" spans="1:30" x14ac:dyDescent="0.35">
      <c r="A405" t="str">
        <f t="shared" si="6"/>
        <v>370960170001028</v>
      </c>
      <c r="B405" s="178"/>
      <c r="D405" s="14"/>
      <c r="E405" s="159">
        <v>3122</v>
      </c>
      <c r="F405" s="160" t="s">
        <v>1925</v>
      </c>
      <c r="G405" s="161">
        <v>370960170001</v>
      </c>
      <c r="H405" s="159">
        <v>28</v>
      </c>
      <c r="I405" s="162" t="s">
        <v>1733</v>
      </c>
      <c r="J405" s="152"/>
      <c r="K405" s="163" t="s">
        <v>1926</v>
      </c>
      <c r="L405" s="163" t="s">
        <v>1696</v>
      </c>
      <c r="M405" s="163" t="s">
        <v>1713</v>
      </c>
      <c r="N405" s="163" t="s">
        <v>1673</v>
      </c>
      <c r="O405" s="152"/>
      <c r="P405" s="150" t="s">
        <v>1927</v>
      </c>
      <c r="Q405" s="144">
        <v>359.63</v>
      </c>
      <c r="R405" s="145">
        <v>0.6</v>
      </c>
      <c r="S405" s="146">
        <v>1.0707</v>
      </c>
      <c r="T405" s="147" t="s">
        <v>1716</v>
      </c>
      <c r="U405" s="148">
        <v>495.52</v>
      </c>
      <c r="V405" s="149">
        <v>0.20699999999999999</v>
      </c>
      <c r="W405" s="150">
        <v>1.6E-2</v>
      </c>
      <c r="X405" s="150" t="s">
        <v>1712</v>
      </c>
      <c r="Y405" s="150" t="s">
        <v>1715</v>
      </c>
      <c r="Z405" s="150" t="s">
        <v>1752</v>
      </c>
      <c r="AA405" s="150">
        <v>0.32179999999999997</v>
      </c>
      <c r="AB405" s="164">
        <v>1</v>
      </c>
      <c r="AC405" s="152"/>
      <c r="AD405" s="152"/>
    </row>
    <row r="406" spans="1:30" x14ac:dyDescent="0.35">
      <c r="A406" t="str">
        <f t="shared" si="6"/>
        <v>232983574001021</v>
      </c>
      <c r="B406" s="178"/>
      <c r="D406" s="14"/>
      <c r="E406" s="159">
        <v>3452</v>
      </c>
      <c r="F406" s="160" t="s">
        <v>1928</v>
      </c>
      <c r="G406" s="161">
        <v>232983574001</v>
      </c>
      <c r="H406" s="159">
        <v>21</v>
      </c>
      <c r="I406" s="162" t="s">
        <v>1732</v>
      </c>
      <c r="J406" s="152"/>
      <c r="K406" s="163" t="s">
        <v>1929</v>
      </c>
      <c r="L406" s="163" t="s">
        <v>1696</v>
      </c>
      <c r="M406" s="163" t="s">
        <v>1784</v>
      </c>
      <c r="N406" s="163" t="s">
        <v>1673</v>
      </c>
      <c r="O406" s="152"/>
      <c r="P406" s="150" t="s">
        <v>1930</v>
      </c>
      <c r="Q406" s="144" t="s">
        <v>1716</v>
      </c>
      <c r="R406" s="145" t="s">
        <v>1716</v>
      </c>
      <c r="S406" s="146" t="s">
        <v>1716</v>
      </c>
      <c r="T406" s="147" t="s">
        <v>1716</v>
      </c>
      <c r="U406" s="148">
        <v>623.70000000000005</v>
      </c>
      <c r="V406" s="149" t="s">
        <v>1716</v>
      </c>
      <c r="W406" s="150" t="s">
        <v>1716</v>
      </c>
      <c r="X406" s="150" t="s">
        <v>1723</v>
      </c>
      <c r="Y406" s="150">
        <v>0</v>
      </c>
      <c r="Z406" s="150" t="s">
        <v>1716</v>
      </c>
      <c r="AA406" s="150">
        <v>0</v>
      </c>
      <c r="AB406" s="164">
        <v>1</v>
      </c>
      <c r="AC406" s="152"/>
      <c r="AD406" s="152"/>
    </row>
    <row r="407" spans="1:30" x14ac:dyDescent="0.35">
      <c r="A407" t="str">
        <f t="shared" si="6"/>
        <v>232983574004021</v>
      </c>
      <c r="B407" s="178"/>
      <c r="D407" s="14"/>
      <c r="E407" s="159">
        <v>3452</v>
      </c>
      <c r="F407" s="160" t="s">
        <v>1928</v>
      </c>
      <c r="G407" s="161">
        <v>232983574004</v>
      </c>
      <c r="H407" s="159">
        <v>21</v>
      </c>
      <c r="I407" s="162" t="s">
        <v>1732</v>
      </c>
      <c r="J407" s="152"/>
      <c r="K407" s="163" t="s">
        <v>1929</v>
      </c>
      <c r="L407" s="163" t="s">
        <v>1696</v>
      </c>
      <c r="M407" s="163" t="s">
        <v>1784</v>
      </c>
      <c r="N407" s="163" t="s">
        <v>1673</v>
      </c>
      <c r="O407" s="152"/>
      <c r="P407" s="150" t="s">
        <v>1930</v>
      </c>
      <c r="Q407" s="144" t="s">
        <v>1716</v>
      </c>
      <c r="R407" s="145" t="s">
        <v>1716</v>
      </c>
      <c r="S407" s="146" t="s">
        <v>1716</v>
      </c>
      <c r="T407" s="147" t="s">
        <v>1716</v>
      </c>
      <c r="U407" s="148">
        <v>623.70000000000005</v>
      </c>
      <c r="V407" s="149" t="s">
        <v>1716</v>
      </c>
      <c r="W407" s="150" t="s">
        <v>1716</v>
      </c>
      <c r="X407" s="150" t="s">
        <v>1723</v>
      </c>
      <c r="Y407" s="150">
        <v>0</v>
      </c>
      <c r="Z407" s="150" t="s">
        <v>1716</v>
      </c>
      <c r="AA407" s="150">
        <v>0</v>
      </c>
      <c r="AB407" s="164">
        <v>1</v>
      </c>
      <c r="AC407" s="152"/>
      <c r="AD407" s="152"/>
    </row>
    <row r="408" spans="1:30" x14ac:dyDescent="0.35">
      <c r="A408" t="str">
        <f t="shared" si="6"/>
        <v>232983574001027</v>
      </c>
      <c r="B408" s="178"/>
      <c r="D408" s="14"/>
      <c r="E408" s="159">
        <v>3452</v>
      </c>
      <c r="F408" s="160" t="s">
        <v>1928</v>
      </c>
      <c r="G408" s="161">
        <v>232983574001</v>
      </c>
      <c r="H408" s="159">
        <v>27</v>
      </c>
      <c r="I408" s="162" t="s">
        <v>1733</v>
      </c>
      <c r="J408" s="152"/>
      <c r="K408" s="163" t="s">
        <v>1929</v>
      </c>
      <c r="L408" s="163" t="s">
        <v>1696</v>
      </c>
      <c r="M408" s="163" t="s">
        <v>1784</v>
      </c>
      <c r="N408" s="163" t="s">
        <v>1673</v>
      </c>
      <c r="O408" s="152"/>
      <c r="P408" s="150" t="s">
        <v>1930</v>
      </c>
      <c r="Q408" s="144">
        <v>359.63</v>
      </c>
      <c r="R408" s="145">
        <v>0.6</v>
      </c>
      <c r="S408" s="146">
        <v>1.0707</v>
      </c>
      <c r="T408" s="147" t="s">
        <v>1716</v>
      </c>
      <c r="U408" s="148">
        <v>374.89</v>
      </c>
      <c r="V408" s="149">
        <v>0.22900000000000001</v>
      </c>
      <c r="W408" s="150">
        <v>1.7000000000000001E-2</v>
      </c>
      <c r="X408" s="150" t="s">
        <v>1723</v>
      </c>
      <c r="Y408" s="150">
        <v>0</v>
      </c>
      <c r="Z408" s="150" t="s">
        <v>1717</v>
      </c>
      <c r="AA408" s="150">
        <v>0</v>
      </c>
      <c r="AB408" s="164">
        <v>1</v>
      </c>
      <c r="AC408" s="152"/>
      <c r="AD408" s="152"/>
    </row>
    <row r="409" spans="1:30" x14ac:dyDescent="0.35">
      <c r="A409" t="str">
        <f t="shared" si="6"/>
        <v>232983574001028</v>
      </c>
      <c r="B409" s="178"/>
      <c r="D409" s="14"/>
      <c r="E409" s="159">
        <v>3452</v>
      </c>
      <c r="F409" s="160" t="s">
        <v>1928</v>
      </c>
      <c r="G409" s="161">
        <v>232983574001</v>
      </c>
      <c r="H409" s="159">
        <v>28</v>
      </c>
      <c r="I409" s="162" t="s">
        <v>1733</v>
      </c>
      <c r="J409" s="152"/>
      <c r="K409" s="163" t="s">
        <v>1929</v>
      </c>
      <c r="L409" s="163" t="s">
        <v>1696</v>
      </c>
      <c r="M409" s="163" t="s">
        <v>1784</v>
      </c>
      <c r="N409" s="163" t="s">
        <v>1673</v>
      </c>
      <c r="O409" s="152"/>
      <c r="P409" s="150" t="s">
        <v>1930</v>
      </c>
      <c r="Q409" s="144">
        <v>359.63</v>
      </c>
      <c r="R409" s="145">
        <v>0.6</v>
      </c>
      <c r="S409" s="146">
        <v>1.0707</v>
      </c>
      <c r="T409" s="147" t="s">
        <v>1716</v>
      </c>
      <c r="U409" s="148">
        <v>374.89</v>
      </c>
      <c r="V409" s="149">
        <v>0.22900000000000001</v>
      </c>
      <c r="W409" s="150">
        <v>1.7000000000000001E-2</v>
      </c>
      <c r="X409" s="150" t="s">
        <v>1723</v>
      </c>
      <c r="Y409" s="150">
        <v>0</v>
      </c>
      <c r="Z409" s="150" t="s">
        <v>1717</v>
      </c>
      <c r="AA409" s="150">
        <v>0</v>
      </c>
      <c r="AB409" s="164">
        <v>1</v>
      </c>
      <c r="AC409" s="152"/>
      <c r="AD409" s="152"/>
    </row>
    <row r="410" spans="1:30" x14ac:dyDescent="0.35">
      <c r="A410" t="str">
        <f t="shared" si="6"/>
        <v>421336618005020</v>
      </c>
      <c r="B410" s="178"/>
      <c r="D410" s="14"/>
      <c r="E410" s="159">
        <v>3453</v>
      </c>
      <c r="F410" s="160" t="s">
        <v>1931</v>
      </c>
      <c r="G410" s="161">
        <v>421336618005</v>
      </c>
      <c r="H410" s="159">
        <v>20</v>
      </c>
      <c r="I410" s="162" t="s">
        <v>1711</v>
      </c>
      <c r="J410" s="152"/>
      <c r="K410" s="163" t="s">
        <v>1932</v>
      </c>
      <c r="L410" s="163" t="s">
        <v>1777</v>
      </c>
      <c r="M410" s="163" t="s">
        <v>1713</v>
      </c>
      <c r="N410" s="163" t="s">
        <v>1673</v>
      </c>
      <c r="O410" s="152"/>
      <c r="P410" s="150" t="s">
        <v>1933</v>
      </c>
      <c r="Q410" s="144">
        <v>3730.73</v>
      </c>
      <c r="R410" s="144">
        <v>0.62</v>
      </c>
      <c r="S410" s="144">
        <v>0.92869999999999997</v>
      </c>
      <c r="T410" s="144">
        <v>0</v>
      </c>
      <c r="U410" s="144">
        <v>3565.81</v>
      </c>
      <c r="V410" s="149">
        <v>0.27600000000000002</v>
      </c>
      <c r="W410" s="150">
        <v>1.7000000000000001E-2</v>
      </c>
      <c r="X410" s="150" t="s">
        <v>1723</v>
      </c>
      <c r="Y410" s="150">
        <v>0</v>
      </c>
      <c r="Z410" s="150" t="s">
        <v>1716</v>
      </c>
      <c r="AA410" s="150">
        <v>0</v>
      </c>
      <c r="AB410" s="164">
        <v>1</v>
      </c>
      <c r="AC410" s="152"/>
      <c r="AD410" s="152"/>
    </row>
    <row r="411" spans="1:30" x14ac:dyDescent="0.35">
      <c r="A411" t="str">
        <f t="shared" si="6"/>
        <v>421336618005021</v>
      </c>
      <c r="B411" s="178"/>
      <c r="D411" s="14"/>
      <c r="E411" s="159">
        <v>3453</v>
      </c>
      <c r="F411" s="160" t="s">
        <v>1931</v>
      </c>
      <c r="G411" s="161">
        <v>421336618005</v>
      </c>
      <c r="H411" s="159">
        <v>21</v>
      </c>
      <c r="I411" s="162" t="s">
        <v>1732</v>
      </c>
      <c r="J411" s="152"/>
      <c r="K411" s="163" t="s">
        <v>1932</v>
      </c>
      <c r="L411" s="163" t="s">
        <v>1777</v>
      </c>
      <c r="M411" s="163" t="s">
        <v>1713</v>
      </c>
      <c r="N411" s="163" t="s">
        <v>1673</v>
      </c>
      <c r="O411" s="152"/>
      <c r="P411" s="150" t="s">
        <v>1933</v>
      </c>
      <c r="Q411" s="144" t="s">
        <v>1716</v>
      </c>
      <c r="R411" s="145" t="s">
        <v>1716</v>
      </c>
      <c r="S411" s="146" t="s">
        <v>1716</v>
      </c>
      <c r="T411" s="147" t="s">
        <v>1716</v>
      </c>
      <c r="U411" s="148">
        <v>623.70000000000005</v>
      </c>
      <c r="V411" s="149" t="s">
        <v>1716</v>
      </c>
      <c r="W411" s="150" t="s">
        <v>1716</v>
      </c>
      <c r="X411" s="150" t="s">
        <v>1723</v>
      </c>
      <c r="Y411" s="150">
        <v>0</v>
      </c>
      <c r="Z411" s="150" t="s">
        <v>1716</v>
      </c>
      <c r="AA411" s="150">
        <v>0</v>
      </c>
      <c r="AB411" s="164">
        <v>1</v>
      </c>
      <c r="AC411" s="152"/>
      <c r="AD411" s="152"/>
    </row>
    <row r="412" spans="1:30" x14ac:dyDescent="0.35">
      <c r="A412" t="str">
        <f t="shared" si="6"/>
        <v>421336618005024</v>
      </c>
      <c r="B412" s="178"/>
      <c r="D412" s="14"/>
      <c r="E412" s="159">
        <v>3453</v>
      </c>
      <c r="F412" s="160" t="s">
        <v>1931</v>
      </c>
      <c r="G412" s="161">
        <v>421336618005</v>
      </c>
      <c r="H412" s="159">
        <v>24</v>
      </c>
      <c r="I412" s="162" t="s">
        <v>1719</v>
      </c>
      <c r="J412" s="152"/>
      <c r="K412" s="163" t="s">
        <v>1932</v>
      </c>
      <c r="L412" s="163" t="s">
        <v>1777</v>
      </c>
      <c r="M412" s="163" t="s">
        <v>1713</v>
      </c>
      <c r="N412" s="163" t="s">
        <v>1673</v>
      </c>
      <c r="O412" s="152"/>
      <c r="P412" s="150" t="s">
        <v>1933</v>
      </c>
      <c r="Q412" s="144">
        <v>471.61</v>
      </c>
      <c r="R412" s="145">
        <v>0.6</v>
      </c>
      <c r="S412" s="146">
        <v>0.92869999999999997</v>
      </c>
      <c r="T412" s="147" t="s">
        <v>1716</v>
      </c>
      <c r="U412" s="148">
        <v>451.43</v>
      </c>
      <c r="V412" s="149" t="s">
        <v>1716</v>
      </c>
      <c r="W412" s="150" t="s">
        <v>1716</v>
      </c>
      <c r="X412" s="150" t="s">
        <v>1723</v>
      </c>
      <c r="Y412" s="150">
        <v>0</v>
      </c>
      <c r="Z412" s="150" t="s">
        <v>1717</v>
      </c>
      <c r="AA412" s="150">
        <v>0</v>
      </c>
      <c r="AB412" s="164">
        <v>1</v>
      </c>
      <c r="AC412" s="152"/>
      <c r="AD412" s="152"/>
    </row>
    <row r="413" spans="1:30" x14ac:dyDescent="0.35">
      <c r="A413" t="str">
        <f t="shared" si="6"/>
        <v>363488183008020</v>
      </c>
      <c r="B413" s="178"/>
      <c r="D413" s="14"/>
      <c r="E413" s="159">
        <v>3466</v>
      </c>
      <c r="F413" s="160" t="s">
        <v>1934</v>
      </c>
      <c r="G413" s="161">
        <v>363488183008</v>
      </c>
      <c r="H413" s="159">
        <v>20</v>
      </c>
      <c r="I413" s="162" t="s">
        <v>1711</v>
      </c>
      <c r="J413" s="152"/>
      <c r="K413" s="163" t="s">
        <v>1833</v>
      </c>
      <c r="L413" s="163" t="s">
        <v>1696</v>
      </c>
      <c r="M413" s="163" t="s">
        <v>1713</v>
      </c>
      <c r="N413" s="163" t="s">
        <v>1673</v>
      </c>
      <c r="O413" s="152"/>
      <c r="P413" s="150" t="s">
        <v>1834</v>
      </c>
      <c r="Q413" s="144">
        <v>3967.73</v>
      </c>
      <c r="R413" s="145">
        <v>0.67600000000000005</v>
      </c>
      <c r="S413" s="146">
        <v>1.0707</v>
      </c>
      <c r="T413" s="147">
        <v>5.8799999999999998E-3</v>
      </c>
      <c r="U413" s="148">
        <v>4181.8100000000004</v>
      </c>
      <c r="V413" s="149">
        <v>0.17299999999999999</v>
      </c>
      <c r="W413" s="150">
        <v>1.0999999999999999E-2</v>
      </c>
      <c r="X413" s="150" t="s">
        <v>1712</v>
      </c>
      <c r="Y413" s="150" t="s">
        <v>1715</v>
      </c>
      <c r="Z413" s="150" t="s">
        <v>1716</v>
      </c>
      <c r="AA413" s="150">
        <v>0</v>
      </c>
      <c r="AB413" s="164">
        <v>1</v>
      </c>
      <c r="AC413" s="152"/>
      <c r="AD413" s="152"/>
    </row>
    <row r="414" spans="1:30" x14ac:dyDescent="0.35">
      <c r="A414" t="str">
        <f t="shared" si="6"/>
        <v>363488183008024</v>
      </c>
      <c r="B414" s="178"/>
      <c r="D414" s="14"/>
      <c r="E414" s="159">
        <v>3466</v>
      </c>
      <c r="F414" s="160" t="s">
        <v>1934</v>
      </c>
      <c r="G414" s="161">
        <v>363488183008</v>
      </c>
      <c r="H414" s="159">
        <v>24</v>
      </c>
      <c r="I414" s="162" t="s">
        <v>1719</v>
      </c>
      <c r="J414" s="152"/>
      <c r="K414" s="163" t="s">
        <v>1833</v>
      </c>
      <c r="L414" s="163" t="s">
        <v>1696</v>
      </c>
      <c r="M414" s="163" t="s">
        <v>1713</v>
      </c>
      <c r="N414" s="163" t="s">
        <v>1673</v>
      </c>
      <c r="O414" s="152"/>
      <c r="P414" s="150" t="s">
        <v>1834</v>
      </c>
      <c r="Q414" s="144">
        <v>597.41</v>
      </c>
      <c r="R414" s="145">
        <v>0.6</v>
      </c>
      <c r="S414" s="146">
        <v>1.0707</v>
      </c>
      <c r="T414" s="147" t="s">
        <v>1716</v>
      </c>
      <c r="U414" s="148">
        <v>901.81</v>
      </c>
      <c r="V414" s="149">
        <v>0.17299999999999999</v>
      </c>
      <c r="W414" s="150">
        <v>1.0999999999999999E-2</v>
      </c>
      <c r="X414" s="150" t="s">
        <v>1712</v>
      </c>
      <c r="Y414" s="150" t="s">
        <v>1715</v>
      </c>
      <c r="Z414" s="150" t="s">
        <v>1752</v>
      </c>
      <c r="AA414" s="150">
        <v>0.4481</v>
      </c>
      <c r="AB414" s="164">
        <v>1</v>
      </c>
      <c r="AC414" s="152"/>
      <c r="AD414" s="152"/>
    </row>
    <row r="415" spans="1:30" x14ac:dyDescent="0.35">
      <c r="A415" t="str">
        <f t="shared" si="6"/>
        <v>362193608002020</v>
      </c>
      <c r="B415" s="178"/>
      <c r="D415" s="14"/>
      <c r="E415" s="159">
        <v>3999</v>
      </c>
      <c r="F415" s="160" t="s">
        <v>1935</v>
      </c>
      <c r="G415" s="161">
        <v>362193608002</v>
      </c>
      <c r="H415" s="159">
        <v>20</v>
      </c>
      <c r="I415" s="162" t="s">
        <v>1711</v>
      </c>
      <c r="J415" s="152"/>
      <c r="K415" s="163" t="s">
        <v>1936</v>
      </c>
      <c r="L415" s="163" t="s">
        <v>1696</v>
      </c>
      <c r="M415" s="163" t="s">
        <v>1837</v>
      </c>
      <c r="N415" s="163" t="s">
        <v>1673</v>
      </c>
      <c r="O415" s="152"/>
      <c r="P415" s="150" t="s">
        <v>1937</v>
      </c>
      <c r="Q415" s="144">
        <v>3967.73</v>
      </c>
      <c r="R415" s="145">
        <v>0.67600000000000005</v>
      </c>
      <c r="S415" s="146">
        <v>1.0707</v>
      </c>
      <c r="T415" s="147">
        <v>0</v>
      </c>
      <c r="U415" s="148">
        <v>4157.3599999999997</v>
      </c>
      <c r="V415" s="149">
        <v>0.22900000000000001</v>
      </c>
      <c r="W415" s="150">
        <v>1.7000000000000001E-2</v>
      </c>
      <c r="X415" s="150" t="s">
        <v>1723</v>
      </c>
      <c r="Y415" s="150">
        <v>0</v>
      </c>
      <c r="Z415" s="150" t="s">
        <v>1716</v>
      </c>
      <c r="AA415" s="150">
        <v>0</v>
      </c>
      <c r="AB415" s="164">
        <v>1</v>
      </c>
      <c r="AC415" s="152"/>
      <c r="AD415" s="152"/>
    </row>
    <row r="416" spans="1:30" x14ac:dyDescent="0.35">
      <c r="A416" t="str">
        <f t="shared" si="6"/>
        <v>362193608002022</v>
      </c>
      <c r="B416" s="178"/>
      <c r="D416" s="14"/>
      <c r="E416" s="159">
        <v>3999</v>
      </c>
      <c r="F416" s="160" t="s">
        <v>1935</v>
      </c>
      <c r="G416" s="161">
        <v>362193608002</v>
      </c>
      <c r="H416" s="159">
        <v>22</v>
      </c>
      <c r="I416" s="162" t="s">
        <v>1718</v>
      </c>
      <c r="J416" s="152"/>
      <c r="K416" s="163" t="s">
        <v>1936</v>
      </c>
      <c r="L416" s="163" t="s">
        <v>1696</v>
      </c>
      <c r="M416" s="163" t="s">
        <v>1837</v>
      </c>
      <c r="N416" s="163" t="s">
        <v>1673</v>
      </c>
      <c r="O416" s="152"/>
      <c r="P416" s="150" t="s">
        <v>1937</v>
      </c>
      <c r="Q416" s="144" t="s">
        <v>1716</v>
      </c>
      <c r="R416" s="145" t="s">
        <v>1716</v>
      </c>
      <c r="S416" s="146" t="s">
        <v>1716</v>
      </c>
      <c r="T416" s="147" t="s">
        <v>1716</v>
      </c>
      <c r="U416" s="148">
        <v>832.95300000000009</v>
      </c>
      <c r="V416" s="149" t="s">
        <v>1716</v>
      </c>
      <c r="W416" s="150" t="s">
        <v>1716</v>
      </c>
      <c r="X416" s="150" t="s">
        <v>1723</v>
      </c>
      <c r="Y416" s="150">
        <v>0</v>
      </c>
      <c r="Z416" s="150" t="s">
        <v>1716</v>
      </c>
      <c r="AA416" s="150">
        <v>0</v>
      </c>
      <c r="AB416" s="164">
        <v>1</v>
      </c>
      <c r="AC416" s="152"/>
      <c r="AD416" s="152"/>
    </row>
    <row r="417" spans="1:30" x14ac:dyDescent="0.35">
      <c r="A417" t="str">
        <f t="shared" si="6"/>
        <v>362193608002024</v>
      </c>
      <c r="B417" s="178"/>
      <c r="D417" s="14"/>
      <c r="E417" s="159">
        <v>3999</v>
      </c>
      <c r="F417" s="160" t="s">
        <v>1935</v>
      </c>
      <c r="G417" s="161">
        <v>362193608002</v>
      </c>
      <c r="H417" s="159">
        <v>24</v>
      </c>
      <c r="I417" s="162" t="s">
        <v>1719</v>
      </c>
      <c r="J417" s="152"/>
      <c r="K417" s="163" t="s">
        <v>1936</v>
      </c>
      <c r="L417" s="163" t="s">
        <v>1696</v>
      </c>
      <c r="M417" s="163" t="s">
        <v>1837</v>
      </c>
      <c r="N417" s="163" t="s">
        <v>1673</v>
      </c>
      <c r="O417" s="152"/>
      <c r="P417" s="150" t="s">
        <v>1937</v>
      </c>
      <c r="Q417" s="144">
        <v>597.41</v>
      </c>
      <c r="R417" s="145">
        <v>0.6</v>
      </c>
      <c r="S417" s="146">
        <v>1.0707</v>
      </c>
      <c r="T417" s="147" t="s">
        <v>1716</v>
      </c>
      <c r="U417" s="148">
        <v>622.75</v>
      </c>
      <c r="V417" s="149">
        <v>0.22900000000000001</v>
      </c>
      <c r="W417" s="150">
        <v>1.7000000000000001E-2</v>
      </c>
      <c r="X417" s="150" t="s">
        <v>1723</v>
      </c>
      <c r="Y417" s="150">
        <v>0</v>
      </c>
      <c r="Z417" s="150" t="s">
        <v>1717</v>
      </c>
      <c r="AA417" s="150">
        <v>0</v>
      </c>
      <c r="AB417" s="164">
        <v>1</v>
      </c>
      <c r="AC417" s="152"/>
      <c r="AD417" s="152"/>
    </row>
    <row r="418" spans="1:30" x14ac:dyDescent="0.35">
      <c r="A418" t="str">
        <f t="shared" si="6"/>
        <v>362193608002029</v>
      </c>
      <c r="B418" s="178"/>
      <c r="D418" s="14"/>
      <c r="E418" s="159">
        <v>3999</v>
      </c>
      <c r="F418" s="160" t="s">
        <v>1935</v>
      </c>
      <c r="G418" s="161">
        <v>362193608002</v>
      </c>
      <c r="H418" s="159">
        <v>29</v>
      </c>
      <c r="I418" s="162" t="s">
        <v>1745</v>
      </c>
      <c r="J418" s="152"/>
      <c r="K418" s="163" t="s">
        <v>1936</v>
      </c>
      <c r="L418" s="163" t="s">
        <v>1696</v>
      </c>
      <c r="M418" s="163" t="s">
        <v>1837</v>
      </c>
      <c r="N418" s="163" t="s">
        <v>1673</v>
      </c>
      <c r="O418" s="152"/>
      <c r="P418" s="150" t="s">
        <v>1937</v>
      </c>
      <c r="Q418" s="144">
        <v>1442.57</v>
      </c>
      <c r="R418" s="145">
        <v>0.6</v>
      </c>
      <c r="S418" s="146">
        <v>1.0707</v>
      </c>
      <c r="T418" s="147" t="s">
        <v>1716</v>
      </c>
      <c r="U418" s="148">
        <v>1503.76</v>
      </c>
      <c r="V418" s="149">
        <v>0.22900000000000001</v>
      </c>
      <c r="W418" s="150">
        <v>1.7000000000000001E-2</v>
      </c>
      <c r="X418" s="150" t="s">
        <v>1723</v>
      </c>
      <c r="Y418" s="150">
        <v>0</v>
      </c>
      <c r="Z418" s="150" t="s">
        <v>1717</v>
      </c>
      <c r="AA418" s="150">
        <v>0</v>
      </c>
      <c r="AB418" s="164">
        <v>1</v>
      </c>
      <c r="AC418" s="152"/>
      <c r="AD418" s="152"/>
    </row>
    <row r="419" spans="1:30" x14ac:dyDescent="0.35">
      <c r="A419" t="str">
        <f t="shared" si="6"/>
        <v>364195126043020</v>
      </c>
      <c r="B419" s="178"/>
      <c r="D419" s="14"/>
      <c r="E419" s="159">
        <v>4001</v>
      </c>
      <c r="F419" s="160" t="s">
        <v>1938</v>
      </c>
      <c r="G419" s="161">
        <v>364195126043</v>
      </c>
      <c r="H419" s="159">
        <v>20</v>
      </c>
      <c r="I419" s="162" t="s">
        <v>1711</v>
      </c>
      <c r="J419" s="152"/>
      <c r="K419" s="163" t="s">
        <v>1939</v>
      </c>
      <c r="L419" s="163" t="s">
        <v>1696</v>
      </c>
      <c r="M419" s="163" t="s">
        <v>1713</v>
      </c>
      <c r="N419" s="163" t="s">
        <v>1673</v>
      </c>
      <c r="O419" s="152"/>
      <c r="P419" s="150" t="s">
        <v>1940</v>
      </c>
      <c r="Q419" s="144">
        <v>3967.73</v>
      </c>
      <c r="R419" s="145">
        <v>0.67600000000000005</v>
      </c>
      <c r="S419" s="146">
        <v>1.0707</v>
      </c>
      <c r="T419" s="147">
        <v>0</v>
      </c>
      <c r="U419" s="148">
        <v>4157.3599999999997</v>
      </c>
      <c r="V419" s="149">
        <v>0.20300000000000001</v>
      </c>
      <c r="W419" s="150">
        <v>1.4E-2</v>
      </c>
      <c r="X419" s="150" t="s">
        <v>1723</v>
      </c>
      <c r="Y419" s="150" t="s">
        <v>1731</v>
      </c>
      <c r="Z419" s="150" t="s">
        <v>1716</v>
      </c>
      <c r="AA419" s="150">
        <v>0</v>
      </c>
      <c r="AB419" s="164">
        <v>1</v>
      </c>
      <c r="AC419" s="152"/>
      <c r="AD419" s="152"/>
    </row>
    <row r="420" spans="1:30" x14ac:dyDescent="0.35">
      <c r="A420" t="str">
        <f t="shared" si="6"/>
        <v>370813229017020</v>
      </c>
      <c r="B420" s="178"/>
      <c r="D420" s="14"/>
      <c r="E420" s="159">
        <v>4001</v>
      </c>
      <c r="F420" s="160" t="s">
        <v>1938</v>
      </c>
      <c r="G420" s="161">
        <v>370813229017</v>
      </c>
      <c r="H420" s="159">
        <v>20</v>
      </c>
      <c r="I420" s="162" t="s">
        <v>1711</v>
      </c>
      <c r="J420" s="152"/>
      <c r="K420" s="163" t="s">
        <v>1939</v>
      </c>
      <c r="L420" s="163" t="s">
        <v>1696</v>
      </c>
      <c r="M420" s="163" t="s">
        <v>1713</v>
      </c>
      <c r="N420" s="163" t="s">
        <v>1673</v>
      </c>
      <c r="O420" s="152"/>
      <c r="P420" s="150" t="s">
        <v>1940</v>
      </c>
      <c r="Q420" s="144">
        <v>3967.73</v>
      </c>
      <c r="R420" s="145">
        <v>0.67600000000000005</v>
      </c>
      <c r="S420" s="146">
        <v>1.0707</v>
      </c>
      <c r="T420" s="147">
        <v>0</v>
      </c>
      <c r="U420" s="148">
        <v>4157.3599999999997</v>
      </c>
      <c r="V420" s="149">
        <v>0.20300000000000001</v>
      </c>
      <c r="W420" s="150">
        <v>1.4E-2</v>
      </c>
      <c r="X420" s="150" t="s">
        <v>1723</v>
      </c>
      <c r="Y420" s="150" t="s">
        <v>1731</v>
      </c>
      <c r="Z420" s="150" t="s">
        <v>1716</v>
      </c>
      <c r="AA420" s="150">
        <v>0</v>
      </c>
      <c r="AB420" s="164">
        <v>1</v>
      </c>
      <c r="AC420" s="152"/>
      <c r="AD420" s="152"/>
    </row>
    <row r="421" spans="1:30" x14ac:dyDescent="0.35">
      <c r="A421" t="str">
        <f t="shared" si="6"/>
        <v>364195126043024</v>
      </c>
      <c r="B421" s="178"/>
      <c r="D421" s="14"/>
      <c r="E421" s="159">
        <v>4001</v>
      </c>
      <c r="F421" s="160" t="s">
        <v>1938</v>
      </c>
      <c r="G421" s="161">
        <v>364195126043</v>
      </c>
      <c r="H421" s="159">
        <v>24</v>
      </c>
      <c r="I421" s="162" t="s">
        <v>1719</v>
      </c>
      <c r="J421" s="152"/>
      <c r="K421" s="163" t="s">
        <v>1939</v>
      </c>
      <c r="L421" s="163" t="s">
        <v>1696</v>
      </c>
      <c r="M421" s="163" t="s">
        <v>1713</v>
      </c>
      <c r="N421" s="163" t="s">
        <v>1673</v>
      </c>
      <c r="O421" s="152"/>
      <c r="P421" s="150" t="s">
        <v>1940</v>
      </c>
      <c r="Q421" s="144">
        <v>597.41</v>
      </c>
      <c r="R421" s="145">
        <v>0.6</v>
      </c>
      <c r="S421" s="146">
        <v>1.0707</v>
      </c>
      <c r="T421" s="147" t="s">
        <v>1716</v>
      </c>
      <c r="U421" s="148">
        <v>901.81</v>
      </c>
      <c r="V421" s="149">
        <v>0.20300000000000001</v>
      </c>
      <c r="W421" s="150">
        <v>1.4E-2</v>
      </c>
      <c r="X421" s="150" t="s">
        <v>1723</v>
      </c>
      <c r="Y421" s="150" t="s">
        <v>1731</v>
      </c>
      <c r="Z421" s="150" t="s">
        <v>1752</v>
      </c>
      <c r="AA421" s="150">
        <v>0.4481</v>
      </c>
      <c r="AB421" s="164">
        <v>1</v>
      </c>
      <c r="AC421" s="152"/>
      <c r="AD421" s="152" t="s">
        <v>2878</v>
      </c>
    </row>
    <row r="422" spans="1:30" x14ac:dyDescent="0.35">
      <c r="A422" t="str">
        <f t="shared" si="6"/>
        <v>370813229017024</v>
      </c>
      <c r="B422" s="178"/>
      <c r="D422" s="14"/>
      <c r="E422" s="159">
        <v>4001</v>
      </c>
      <c r="F422" s="160" t="s">
        <v>1938</v>
      </c>
      <c r="G422" s="161">
        <v>370813229017</v>
      </c>
      <c r="H422" s="159">
        <v>24</v>
      </c>
      <c r="I422" s="162" t="s">
        <v>1719</v>
      </c>
      <c r="J422" s="152"/>
      <c r="K422" s="163" t="s">
        <v>1939</v>
      </c>
      <c r="L422" s="163" t="s">
        <v>1696</v>
      </c>
      <c r="M422" s="163" t="s">
        <v>1713</v>
      </c>
      <c r="N422" s="163" t="s">
        <v>1673</v>
      </c>
      <c r="O422" s="152"/>
      <c r="P422" s="150" t="s">
        <v>1940</v>
      </c>
      <c r="Q422" s="144">
        <v>597.41</v>
      </c>
      <c r="R422" s="145">
        <v>0.6</v>
      </c>
      <c r="S422" s="146">
        <v>1.0707</v>
      </c>
      <c r="T422" s="147" t="s">
        <v>1716</v>
      </c>
      <c r="U422" s="148">
        <v>901.81</v>
      </c>
      <c r="V422" s="149">
        <v>0.20300000000000001</v>
      </c>
      <c r="W422" s="150">
        <v>1.4E-2</v>
      </c>
      <c r="X422" s="150" t="s">
        <v>1723</v>
      </c>
      <c r="Y422" s="150" t="s">
        <v>1731</v>
      </c>
      <c r="Z422" s="150" t="s">
        <v>1752</v>
      </c>
      <c r="AA422" s="150">
        <v>0.4481</v>
      </c>
      <c r="AB422" s="164">
        <v>1</v>
      </c>
      <c r="AC422" s="152"/>
      <c r="AD422" s="152" t="s">
        <v>2878</v>
      </c>
    </row>
    <row r="423" spans="1:30" x14ac:dyDescent="0.35">
      <c r="A423" t="str">
        <f t="shared" si="6"/>
        <v>370661199001020</v>
      </c>
      <c r="B423" s="178"/>
      <c r="D423" s="14"/>
      <c r="E423" s="159">
        <v>4004</v>
      </c>
      <c r="F423" s="160" t="s">
        <v>1941</v>
      </c>
      <c r="G423" s="161">
        <v>370661199001</v>
      </c>
      <c r="H423" s="159">
        <v>20</v>
      </c>
      <c r="I423" s="162" t="s">
        <v>1711</v>
      </c>
      <c r="J423" s="152"/>
      <c r="K423" s="163" t="s">
        <v>1942</v>
      </c>
      <c r="L423" s="163" t="s">
        <v>1696</v>
      </c>
      <c r="M423" s="163" t="s">
        <v>1713</v>
      </c>
      <c r="N423" s="163" t="s">
        <v>1673</v>
      </c>
      <c r="O423" s="152"/>
      <c r="P423" s="150" t="s">
        <v>1943</v>
      </c>
      <c r="Q423" s="144">
        <v>3967.73</v>
      </c>
      <c r="R423" s="145">
        <v>0.67600000000000005</v>
      </c>
      <c r="S423" s="146">
        <v>1.0707</v>
      </c>
      <c r="T423" s="147">
        <v>0</v>
      </c>
      <c r="U423" s="148">
        <v>4157.3599999999997</v>
      </c>
      <c r="V423" s="149">
        <v>0.28599999999999998</v>
      </c>
      <c r="W423" s="150">
        <v>1.9E-2</v>
      </c>
      <c r="X423" s="150" t="s">
        <v>1744</v>
      </c>
      <c r="Y423" s="150" t="s">
        <v>1731</v>
      </c>
      <c r="Z423" s="150" t="s">
        <v>1716</v>
      </c>
      <c r="AA423" s="150">
        <v>0</v>
      </c>
      <c r="AB423" s="164">
        <v>1</v>
      </c>
      <c r="AC423" s="152"/>
      <c r="AD423" s="152"/>
    </row>
    <row r="424" spans="1:30" x14ac:dyDescent="0.35">
      <c r="A424" t="str">
        <f t="shared" si="6"/>
        <v>370661199015020</v>
      </c>
      <c r="B424" s="178"/>
      <c r="D424" s="14"/>
      <c r="E424" s="159">
        <v>4004</v>
      </c>
      <c r="F424" s="160" t="s">
        <v>1941</v>
      </c>
      <c r="G424" s="161">
        <v>370661199015</v>
      </c>
      <c r="H424" s="159">
        <v>20</v>
      </c>
      <c r="I424" s="162" t="s">
        <v>1711</v>
      </c>
      <c r="J424" s="152"/>
      <c r="K424" s="163" t="s">
        <v>1942</v>
      </c>
      <c r="L424" s="163" t="s">
        <v>1696</v>
      </c>
      <c r="M424" s="163" t="s">
        <v>1713</v>
      </c>
      <c r="N424" s="163" t="s">
        <v>1673</v>
      </c>
      <c r="O424" s="152"/>
      <c r="P424" s="150" t="s">
        <v>1943</v>
      </c>
      <c r="Q424" s="144">
        <v>3967.73</v>
      </c>
      <c r="R424" s="145">
        <v>0.67600000000000005</v>
      </c>
      <c r="S424" s="146">
        <v>1.0707</v>
      </c>
      <c r="T424" s="147">
        <v>0</v>
      </c>
      <c r="U424" s="148">
        <v>4157.3599999999997</v>
      </c>
      <c r="V424" s="149">
        <v>0.28599999999999998</v>
      </c>
      <c r="W424" s="150">
        <v>1.9E-2</v>
      </c>
      <c r="X424" s="150" t="s">
        <v>1744</v>
      </c>
      <c r="Y424" s="150" t="s">
        <v>1731</v>
      </c>
      <c r="Z424" s="150" t="s">
        <v>1716</v>
      </c>
      <c r="AA424" s="150">
        <v>0</v>
      </c>
      <c r="AB424" s="164">
        <v>1</v>
      </c>
      <c r="AC424" s="152"/>
      <c r="AD424" s="152"/>
    </row>
    <row r="425" spans="1:30" x14ac:dyDescent="0.35">
      <c r="A425" t="str">
        <f t="shared" si="6"/>
        <v>370661199015021</v>
      </c>
      <c r="B425" s="178"/>
      <c r="D425" s="14"/>
      <c r="E425" s="159">
        <v>4004</v>
      </c>
      <c r="F425" s="160" t="s">
        <v>1941</v>
      </c>
      <c r="G425" s="161">
        <v>370661199015</v>
      </c>
      <c r="H425" s="159">
        <v>21</v>
      </c>
      <c r="I425" s="162" t="s">
        <v>1732</v>
      </c>
      <c r="J425" s="152"/>
      <c r="K425" s="163" t="s">
        <v>1942</v>
      </c>
      <c r="L425" s="163" t="s">
        <v>1696</v>
      </c>
      <c r="M425" s="163" t="s">
        <v>1713</v>
      </c>
      <c r="N425" s="163" t="s">
        <v>1673</v>
      </c>
      <c r="O425" s="152"/>
      <c r="P425" s="150" t="s">
        <v>1943</v>
      </c>
      <c r="Q425" s="144" t="s">
        <v>1716</v>
      </c>
      <c r="R425" s="145" t="s">
        <v>1716</v>
      </c>
      <c r="S425" s="146" t="s">
        <v>1716</v>
      </c>
      <c r="T425" s="147" t="s">
        <v>1716</v>
      </c>
      <c r="U425" s="148">
        <v>623.70000000000005</v>
      </c>
      <c r="V425" s="149" t="s">
        <v>1716</v>
      </c>
      <c r="W425" s="150" t="s">
        <v>1716</v>
      </c>
      <c r="X425" s="150" t="s">
        <v>1744</v>
      </c>
      <c r="Y425" s="150" t="s">
        <v>1731</v>
      </c>
      <c r="Z425" s="150" t="s">
        <v>1716</v>
      </c>
      <c r="AA425" s="150">
        <v>0</v>
      </c>
      <c r="AB425" s="164">
        <v>1</v>
      </c>
      <c r="AC425" s="152"/>
      <c r="AD425" s="152"/>
    </row>
    <row r="426" spans="1:30" x14ac:dyDescent="0.35">
      <c r="A426" t="str">
        <f t="shared" si="6"/>
        <v>370661199001024</v>
      </c>
      <c r="B426" s="178"/>
      <c r="D426" s="14"/>
      <c r="E426" s="159">
        <v>4004</v>
      </c>
      <c r="F426" s="160" t="s">
        <v>1941</v>
      </c>
      <c r="G426" s="161">
        <v>370661199001</v>
      </c>
      <c r="H426" s="159">
        <v>24</v>
      </c>
      <c r="I426" s="162" t="s">
        <v>1719</v>
      </c>
      <c r="J426" s="152"/>
      <c r="K426" s="163" t="s">
        <v>1942</v>
      </c>
      <c r="L426" s="163" t="s">
        <v>1696</v>
      </c>
      <c r="M426" s="163" t="s">
        <v>1713</v>
      </c>
      <c r="N426" s="163" t="s">
        <v>1673</v>
      </c>
      <c r="O426" s="152"/>
      <c r="P426" s="150" t="s">
        <v>1943</v>
      </c>
      <c r="Q426" s="144">
        <v>597.41</v>
      </c>
      <c r="R426" s="145">
        <v>0.6</v>
      </c>
      <c r="S426" s="146">
        <v>1.0707</v>
      </c>
      <c r="T426" s="147" t="s">
        <v>1716</v>
      </c>
      <c r="U426" s="148">
        <v>901.81</v>
      </c>
      <c r="V426" s="149">
        <v>0.28599999999999998</v>
      </c>
      <c r="W426" s="150">
        <v>1.9E-2</v>
      </c>
      <c r="X426" s="150" t="s">
        <v>1744</v>
      </c>
      <c r="Y426" s="150" t="s">
        <v>1731</v>
      </c>
      <c r="Z426" s="150" t="s">
        <v>1752</v>
      </c>
      <c r="AA426" s="150">
        <v>0.4481</v>
      </c>
      <c r="AB426" s="164">
        <v>1</v>
      </c>
      <c r="AC426" s="152"/>
      <c r="AD426" s="152" t="s">
        <v>2533</v>
      </c>
    </row>
    <row r="427" spans="1:30" x14ac:dyDescent="0.35">
      <c r="A427" t="str">
        <f t="shared" si="6"/>
        <v>370661199001025</v>
      </c>
      <c r="B427" s="178"/>
      <c r="D427" s="14"/>
      <c r="E427" s="159">
        <v>4004</v>
      </c>
      <c r="F427" s="160" t="s">
        <v>1944</v>
      </c>
      <c r="G427" s="161">
        <v>370661199001</v>
      </c>
      <c r="H427" s="159">
        <v>25</v>
      </c>
      <c r="I427" s="162" t="s">
        <v>1737</v>
      </c>
      <c r="J427" s="152"/>
      <c r="K427" s="163" t="s">
        <v>1942</v>
      </c>
      <c r="L427" s="163" t="s">
        <v>1696</v>
      </c>
      <c r="M427" s="163" t="s">
        <v>1713</v>
      </c>
      <c r="N427" s="163" t="s">
        <v>1673</v>
      </c>
      <c r="O427" s="152"/>
      <c r="P427" s="150" t="s">
        <v>1943</v>
      </c>
      <c r="Q427" s="144">
        <v>597.41</v>
      </c>
      <c r="R427" s="145" t="s">
        <v>1716</v>
      </c>
      <c r="S427" s="146" t="s">
        <v>1716</v>
      </c>
      <c r="T427" s="147" t="s">
        <v>1716</v>
      </c>
      <c r="U427" s="148" t="s">
        <v>1716</v>
      </c>
      <c r="V427" s="149" t="s">
        <v>1716</v>
      </c>
      <c r="W427" s="150" t="s">
        <v>1716</v>
      </c>
      <c r="X427" s="150"/>
      <c r="Y427" s="150">
        <v>0</v>
      </c>
      <c r="Z427" s="150"/>
      <c r="AA427" s="150">
        <v>0</v>
      </c>
      <c r="AB427" s="164">
        <v>1</v>
      </c>
      <c r="AC427" s="152"/>
      <c r="AD427" s="152"/>
    </row>
    <row r="428" spans="1:30" x14ac:dyDescent="0.35">
      <c r="A428" t="str">
        <f t="shared" si="6"/>
        <v>370661244001020</v>
      </c>
      <c r="B428" s="178"/>
      <c r="D428" s="14"/>
      <c r="E428" s="159">
        <v>4005</v>
      </c>
      <c r="F428" s="160" t="s">
        <v>1945</v>
      </c>
      <c r="G428" s="161">
        <v>370661244001</v>
      </c>
      <c r="H428" s="159">
        <v>20</v>
      </c>
      <c r="I428" s="162" t="s">
        <v>1711</v>
      </c>
      <c r="J428" s="152"/>
      <c r="K428" s="163" t="s">
        <v>1946</v>
      </c>
      <c r="L428" s="163" t="s">
        <v>1696</v>
      </c>
      <c r="M428" s="163" t="s">
        <v>1713</v>
      </c>
      <c r="N428" s="163" t="s">
        <v>1673</v>
      </c>
      <c r="O428" s="152"/>
      <c r="P428" s="150" t="s">
        <v>1947</v>
      </c>
      <c r="Q428" s="144">
        <v>3967.73</v>
      </c>
      <c r="R428" s="145">
        <v>0.67600000000000005</v>
      </c>
      <c r="S428" s="146">
        <v>1.0707</v>
      </c>
      <c r="T428" s="147">
        <v>0</v>
      </c>
      <c r="U428" s="148">
        <v>4157.3599999999997</v>
      </c>
      <c r="V428" s="149">
        <v>0.20399999999999999</v>
      </c>
      <c r="W428" s="150">
        <v>0.02</v>
      </c>
      <c r="X428" s="150" t="s">
        <v>1723</v>
      </c>
      <c r="Y428" s="150" t="s">
        <v>1731</v>
      </c>
      <c r="Z428" s="150" t="s">
        <v>1716</v>
      </c>
      <c r="AA428" s="150">
        <v>0</v>
      </c>
      <c r="AB428" s="164">
        <v>1</v>
      </c>
      <c r="AC428" s="152"/>
      <c r="AD428" s="152"/>
    </row>
    <row r="429" spans="1:30" x14ac:dyDescent="0.35">
      <c r="A429" t="str">
        <f t="shared" si="6"/>
        <v>370661244001021</v>
      </c>
      <c r="B429" s="178"/>
      <c r="D429" s="14"/>
      <c r="E429" s="159">
        <v>4005</v>
      </c>
      <c r="F429" s="160" t="s">
        <v>1945</v>
      </c>
      <c r="G429" s="161">
        <v>370661244001</v>
      </c>
      <c r="H429" s="159">
        <v>21</v>
      </c>
      <c r="I429" s="162" t="s">
        <v>1732</v>
      </c>
      <c r="J429" s="152"/>
      <c r="K429" s="163" t="s">
        <v>1946</v>
      </c>
      <c r="L429" s="163" t="s">
        <v>1696</v>
      </c>
      <c r="M429" s="163" t="s">
        <v>1713</v>
      </c>
      <c r="N429" s="163" t="s">
        <v>1673</v>
      </c>
      <c r="O429" s="152"/>
      <c r="P429" s="150" t="s">
        <v>1947</v>
      </c>
      <c r="Q429" s="144" t="s">
        <v>1716</v>
      </c>
      <c r="R429" s="145" t="s">
        <v>1716</v>
      </c>
      <c r="S429" s="146" t="s">
        <v>1716</v>
      </c>
      <c r="T429" s="147" t="s">
        <v>1716</v>
      </c>
      <c r="U429" s="148">
        <v>623.70000000000005</v>
      </c>
      <c r="V429" s="149" t="s">
        <v>1716</v>
      </c>
      <c r="W429" s="150" t="s">
        <v>1716</v>
      </c>
      <c r="X429" s="150" t="s">
        <v>1723</v>
      </c>
      <c r="Y429" s="150" t="s">
        <v>1731</v>
      </c>
      <c r="Z429" s="150" t="s">
        <v>1716</v>
      </c>
      <c r="AA429" s="150">
        <v>0</v>
      </c>
      <c r="AB429" s="164">
        <v>1</v>
      </c>
      <c r="AC429" s="152"/>
      <c r="AD429" s="152"/>
    </row>
    <row r="430" spans="1:30" x14ac:dyDescent="0.35">
      <c r="A430" t="str">
        <f t="shared" si="6"/>
        <v>370661244007021</v>
      </c>
      <c r="B430" s="178"/>
      <c r="D430" s="14"/>
      <c r="E430" s="159">
        <v>4005</v>
      </c>
      <c r="F430" s="160" t="s">
        <v>1945</v>
      </c>
      <c r="G430" s="161">
        <v>370661244007</v>
      </c>
      <c r="H430" s="159">
        <v>21</v>
      </c>
      <c r="I430" s="162" t="s">
        <v>1732</v>
      </c>
      <c r="J430" s="152"/>
      <c r="K430" s="163" t="s">
        <v>1946</v>
      </c>
      <c r="L430" s="163" t="s">
        <v>1696</v>
      </c>
      <c r="M430" s="163" t="s">
        <v>1713</v>
      </c>
      <c r="N430" s="163" t="s">
        <v>1673</v>
      </c>
      <c r="O430" s="152"/>
      <c r="P430" s="150" t="s">
        <v>1947</v>
      </c>
      <c r="Q430" s="144" t="s">
        <v>1716</v>
      </c>
      <c r="R430" s="145" t="s">
        <v>1716</v>
      </c>
      <c r="S430" s="146" t="s">
        <v>1716</v>
      </c>
      <c r="T430" s="147" t="s">
        <v>1716</v>
      </c>
      <c r="U430" s="148">
        <v>623.70000000000005</v>
      </c>
      <c r="V430" s="149" t="s">
        <v>1716</v>
      </c>
      <c r="W430" s="150" t="s">
        <v>1716</v>
      </c>
      <c r="X430" s="150" t="s">
        <v>1723</v>
      </c>
      <c r="Y430" s="150" t="s">
        <v>1731</v>
      </c>
      <c r="Z430" s="150" t="s">
        <v>1716</v>
      </c>
      <c r="AA430" s="150">
        <v>0</v>
      </c>
      <c r="AB430" s="164">
        <v>1</v>
      </c>
      <c r="AC430" s="152"/>
      <c r="AD430" s="152"/>
    </row>
    <row r="431" spans="1:30" x14ac:dyDescent="0.35">
      <c r="A431" t="str">
        <f t="shared" si="6"/>
        <v>370661244008022</v>
      </c>
      <c r="B431" s="178"/>
      <c r="D431" s="14"/>
      <c r="E431" s="159">
        <v>4005</v>
      </c>
      <c r="F431" s="160" t="s">
        <v>1945</v>
      </c>
      <c r="G431" s="161">
        <v>370661244008</v>
      </c>
      <c r="H431" s="159">
        <v>22</v>
      </c>
      <c r="I431" s="162" t="s">
        <v>1718</v>
      </c>
      <c r="J431" s="152"/>
      <c r="K431" s="163" t="s">
        <v>1946</v>
      </c>
      <c r="L431" s="163" t="s">
        <v>1696</v>
      </c>
      <c r="M431" s="163" t="s">
        <v>1713</v>
      </c>
      <c r="N431" s="163" t="s">
        <v>1673</v>
      </c>
      <c r="O431" s="152"/>
      <c r="P431" s="150" t="s">
        <v>1947</v>
      </c>
      <c r="Q431" s="144" t="s">
        <v>1716</v>
      </c>
      <c r="R431" s="145" t="s">
        <v>1716</v>
      </c>
      <c r="S431" s="146" t="s">
        <v>1716</v>
      </c>
      <c r="T431" s="147" t="s">
        <v>1716</v>
      </c>
      <c r="U431" s="148">
        <v>679.51400000000001</v>
      </c>
      <c r="V431" s="149" t="s">
        <v>1716</v>
      </c>
      <c r="W431" s="150" t="s">
        <v>1716</v>
      </c>
      <c r="X431" s="150" t="s">
        <v>1723</v>
      </c>
      <c r="Y431" s="150" t="s">
        <v>1731</v>
      </c>
      <c r="Z431" s="150" t="s">
        <v>1716</v>
      </c>
      <c r="AA431" s="150">
        <v>0</v>
      </c>
      <c r="AB431" s="164">
        <v>1</v>
      </c>
      <c r="AC431" s="152"/>
      <c r="AD431" s="152"/>
    </row>
    <row r="432" spans="1:30" x14ac:dyDescent="0.35">
      <c r="A432" t="str">
        <f t="shared" si="6"/>
        <v>370661244001024</v>
      </c>
      <c r="B432" s="178"/>
      <c r="D432" s="14"/>
      <c r="E432" s="159">
        <v>4005</v>
      </c>
      <c r="F432" s="160" t="s">
        <v>1945</v>
      </c>
      <c r="G432" s="161">
        <v>370661244001</v>
      </c>
      <c r="H432" s="159">
        <v>24</v>
      </c>
      <c r="I432" s="162" t="s">
        <v>1719</v>
      </c>
      <c r="J432" s="152"/>
      <c r="K432" s="163" t="s">
        <v>1946</v>
      </c>
      <c r="L432" s="163" t="s">
        <v>1696</v>
      </c>
      <c r="M432" s="163" t="s">
        <v>1713</v>
      </c>
      <c r="N432" s="163" t="s">
        <v>1673</v>
      </c>
      <c r="O432" s="152"/>
      <c r="P432" s="150" t="s">
        <v>1947</v>
      </c>
      <c r="Q432" s="144">
        <v>597.41</v>
      </c>
      <c r="R432" s="145">
        <v>0.6</v>
      </c>
      <c r="S432" s="146">
        <v>1.0707</v>
      </c>
      <c r="T432" s="147" t="s">
        <v>1716</v>
      </c>
      <c r="U432" s="148">
        <v>622.75</v>
      </c>
      <c r="V432" s="149">
        <v>0.20399999999999999</v>
      </c>
      <c r="W432" s="150">
        <v>0.02</v>
      </c>
      <c r="X432" s="150" t="s">
        <v>1723</v>
      </c>
      <c r="Y432" s="150" t="s">
        <v>1731</v>
      </c>
      <c r="Z432" s="150" t="s">
        <v>1717</v>
      </c>
      <c r="AA432" s="150">
        <v>0</v>
      </c>
      <c r="AB432" s="164">
        <v>1</v>
      </c>
      <c r="AC432" s="152"/>
      <c r="AD432" s="152"/>
    </row>
    <row r="433" spans="1:30" x14ac:dyDescent="0.35">
      <c r="A433" t="str">
        <f t="shared" si="6"/>
        <v>370661244001027</v>
      </c>
      <c r="B433" s="178"/>
      <c r="D433" s="14"/>
      <c r="E433" s="159">
        <v>4005</v>
      </c>
      <c r="F433" s="160" t="s">
        <v>1945</v>
      </c>
      <c r="G433" s="161">
        <v>370661244001</v>
      </c>
      <c r="H433" s="159">
        <v>27</v>
      </c>
      <c r="I433" s="162" t="s">
        <v>1733</v>
      </c>
      <c r="J433" s="152"/>
      <c r="K433" s="163" t="s">
        <v>1946</v>
      </c>
      <c r="L433" s="163" t="s">
        <v>1696</v>
      </c>
      <c r="M433" s="163" t="s">
        <v>1713</v>
      </c>
      <c r="N433" s="163" t="s">
        <v>1673</v>
      </c>
      <c r="O433" s="152"/>
      <c r="P433" s="150" t="s">
        <v>1947</v>
      </c>
      <c r="Q433" s="144">
        <v>359.63</v>
      </c>
      <c r="R433" s="145">
        <v>0.6</v>
      </c>
      <c r="S433" s="146">
        <v>1.0707</v>
      </c>
      <c r="T433" s="147" t="s">
        <v>1716</v>
      </c>
      <c r="U433" s="148">
        <v>374.89</v>
      </c>
      <c r="V433" s="149">
        <v>0.20399999999999999</v>
      </c>
      <c r="W433" s="150">
        <v>0.02</v>
      </c>
      <c r="X433" s="150" t="s">
        <v>1723</v>
      </c>
      <c r="Y433" s="150" t="s">
        <v>1731</v>
      </c>
      <c r="Z433" s="150" t="s">
        <v>1717</v>
      </c>
      <c r="AA433" s="150">
        <v>0</v>
      </c>
      <c r="AB433" s="164">
        <v>1</v>
      </c>
      <c r="AC433" s="152"/>
      <c r="AD433" s="152"/>
    </row>
    <row r="434" spans="1:30" x14ac:dyDescent="0.35">
      <c r="A434" t="str">
        <f t="shared" si="6"/>
        <v>370661244007027</v>
      </c>
      <c r="B434" s="178"/>
      <c r="D434" s="14"/>
      <c r="E434" s="159">
        <v>4005</v>
      </c>
      <c r="F434" s="160" t="s">
        <v>1945</v>
      </c>
      <c r="G434" s="161">
        <v>370661244007</v>
      </c>
      <c r="H434" s="159">
        <v>27</v>
      </c>
      <c r="I434" s="162" t="s">
        <v>1733</v>
      </c>
      <c r="J434" s="152"/>
      <c r="K434" s="163" t="s">
        <v>1946</v>
      </c>
      <c r="L434" s="163" t="s">
        <v>1696</v>
      </c>
      <c r="M434" s="163" t="s">
        <v>1713</v>
      </c>
      <c r="N434" s="163" t="s">
        <v>1673</v>
      </c>
      <c r="O434" s="152"/>
      <c r="P434" s="150" t="s">
        <v>1947</v>
      </c>
      <c r="Q434" s="144">
        <v>359.63</v>
      </c>
      <c r="R434" s="145">
        <v>0.6</v>
      </c>
      <c r="S434" s="146">
        <v>1.0707</v>
      </c>
      <c r="T434" s="147" t="s">
        <v>1716</v>
      </c>
      <c r="U434" s="148">
        <v>374.89</v>
      </c>
      <c r="V434" s="149">
        <v>0.20399999999999999</v>
      </c>
      <c r="W434" s="150">
        <v>0.02</v>
      </c>
      <c r="X434" s="150" t="s">
        <v>1723</v>
      </c>
      <c r="Y434" s="150" t="s">
        <v>1731</v>
      </c>
      <c r="Z434" s="150" t="s">
        <v>1717</v>
      </c>
      <c r="AA434" s="150">
        <v>0</v>
      </c>
      <c r="AB434" s="164">
        <v>1</v>
      </c>
      <c r="AC434" s="152"/>
      <c r="AD434" s="152"/>
    </row>
    <row r="435" spans="1:30" x14ac:dyDescent="0.35">
      <c r="A435" t="str">
        <f t="shared" si="6"/>
        <v>370661244001028</v>
      </c>
      <c r="B435" s="178"/>
      <c r="D435" s="14"/>
      <c r="E435" s="159">
        <v>4005</v>
      </c>
      <c r="F435" s="160" t="s">
        <v>1945</v>
      </c>
      <c r="G435" s="161">
        <v>370661244001</v>
      </c>
      <c r="H435" s="159">
        <v>28</v>
      </c>
      <c r="I435" s="162" t="s">
        <v>1733</v>
      </c>
      <c r="J435" s="152"/>
      <c r="K435" s="163" t="s">
        <v>1946</v>
      </c>
      <c r="L435" s="163" t="s">
        <v>1696</v>
      </c>
      <c r="M435" s="163" t="s">
        <v>1713</v>
      </c>
      <c r="N435" s="163" t="s">
        <v>1673</v>
      </c>
      <c r="O435" s="152"/>
      <c r="P435" s="150" t="s">
        <v>1947</v>
      </c>
      <c r="Q435" s="144">
        <v>359.63</v>
      </c>
      <c r="R435" s="145">
        <v>0.6</v>
      </c>
      <c r="S435" s="146">
        <v>1.0707</v>
      </c>
      <c r="T435" s="147" t="s">
        <v>1716</v>
      </c>
      <c r="U435" s="148">
        <v>374.89</v>
      </c>
      <c r="V435" s="149">
        <v>0.20399999999999999</v>
      </c>
      <c r="W435" s="150">
        <v>0.02</v>
      </c>
      <c r="X435" s="150" t="s">
        <v>1723</v>
      </c>
      <c r="Y435" s="150" t="s">
        <v>1731</v>
      </c>
      <c r="Z435" s="150" t="s">
        <v>1717</v>
      </c>
      <c r="AA435" s="150">
        <v>0</v>
      </c>
      <c r="AB435" s="164">
        <v>1</v>
      </c>
      <c r="AC435" s="152"/>
      <c r="AD435" s="152"/>
    </row>
    <row r="436" spans="1:30" x14ac:dyDescent="0.35">
      <c r="A436" t="str">
        <f t="shared" si="6"/>
        <v>370661244007028</v>
      </c>
      <c r="B436" s="178"/>
      <c r="D436" s="14"/>
      <c r="E436" s="159">
        <v>4005</v>
      </c>
      <c r="F436" s="160" t="s">
        <v>1945</v>
      </c>
      <c r="G436" s="161">
        <v>370661244007</v>
      </c>
      <c r="H436" s="159">
        <v>28</v>
      </c>
      <c r="I436" s="162" t="s">
        <v>1733</v>
      </c>
      <c r="J436" s="152"/>
      <c r="K436" s="163" t="s">
        <v>1946</v>
      </c>
      <c r="L436" s="163" t="s">
        <v>1696</v>
      </c>
      <c r="M436" s="163" t="s">
        <v>1713</v>
      </c>
      <c r="N436" s="163" t="s">
        <v>1673</v>
      </c>
      <c r="O436" s="152"/>
      <c r="P436" s="150" t="s">
        <v>1947</v>
      </c>
      <c r="Q436" s="144">
        <v>359.63</v>
      </c>
      <c r="R436" s="145">
        <v>0.6</v>
      </c>
      <c r="S436" s="146">
        <v>1.0707</v>
      </c>
      <c r="T436" s="147" t="s">
        <v>1716</v>
      </c>
      <c r="U436" s="148">
        <v>374.89</v>
      </c>
      <c r="V436" s="149">
        <v>0.20399999999999999</v>
      </c>
      <c r="W436" s="150">
        <v>0.02</v>
      </c>
      <c r="X436" s="150" t="s">
        <v>1723</v>
      </c>
      <c r="Y436" s="150" t="s">
        <v>1731</v>
      </c>
      <c r="Z436" s="150" t="s">
        <v>1717</v>
      </c>
      <c r="AA436" s="150">
        <v>0</v>
      </c>
      <c r="AB436" s="164">
        <v>1</v>
      </c>
      <c r="AC436" s="152"/>
      <c r="AD436" s="152"/>
    </row>
    <row r="437" spans="1:30" x14ac:dyDescent="0.35">
      <c r="A437" t="str">
        <f t="shared" si="6"/>
        <v>237087041001020</v>
      </c>
      <c r="B437" s="178"/>
      <c r="D437" s="14"/>
      <c r="E437" s="159">
        <v>4006</v>
      </c>
      <c r="F437" s="160" t="s">
        <v>1948</v>
      </c>
      <c r="G437" s="161">
        <v>237087041001</v>
      </c>
      <c r="H437" s="159">
        <v>20</v>
      </c>
      <c r="I437" s="162" t="s">
        <v>1711</v>
      </c>
      <c r="J437" s="152"/>
      <c r="K437" s="163" t="s">
        <v>1949</v>
      </c>
      <c r="L437" s="163" t="s">
        <v>1696</v>
      </c>
      <c r="M437" s="163" t="s">
        <v>1713</v>
      </c>
      <c r="N437" s="163" t="s">
        <v>1673</v>
      </c>
      <c r="O437" s="152"/>
      <c r="P437" s="150" t="s">
        <v>1950</v>
      </c>
      <c r="Q437" s="144">
        <v>3967.73</v>
      </c>
      <c r="R437" s="145">
        <v>0.67600000000000005</v>
      </c>
      <c r="S437" s="146">
        <v>1.0707</v>
      </c>
      <c r="T437" s="147">
        <v>0</v>
      </c>
      <c r="U437" s="148">
        <v>4157.3599999999997</v>
      </c>
      <c r="V437" s="149">
        <v>0.218</v>
      </c>
      <c r="W437" s="150">
        <v>2.5000000000000001E-2</v>
      </c>
      <c r="X437" s="150" t="s">
        <v>1723</v>
      </c>
      <c r="Y437" s="150" t="s">
        <v>1731</v>
      </c>
      <c r="Z437" s="150" t="s">
        <v>1716</v>
      </c>
      <c r="AA437" s="150">
        <v>0</v>
      </c>
      <c r="AB437" s="164">
        <v>1</v>
      </c>
      <c r="AC437" s="152"/>
      <c r="AD437" s="152"/>
    </row>
    <row r="438" spans="1:30" x14ac:dyDescent="0.35">
      <c r="A438" t="str">
        <f t="shared" si="6"/>
        <v>237087041001021</v>
      </c>
      <c r="B438" s="178"/>
      <c r="D438" s="14"/>
      <c r="E438" s="159">
        <v>4006</v>
      </c>
      <c r="F438" s="160" t="s">
        <v>1948</v>
      </c>
      <c r="G438" s="161">
        <v>237087041001</v>
      </c>
      <c r="H438" s="159">
        <v>21</v>
      </c>
      <c r="I438" s="162" t="s">
        <v>1732</v>
      </c>
      <c r="J438" s="152"/>
      <c r="K438" s="163" t="s">
        <v>1949</v>
      </c>
      <c r="L438" s="163" t="s">
        <v>1696</v>
      </c>
      <c r="M438" s="163" t="s">
        <v>1713</v>
      </c>
      <c r="N438" s="163" t="s">
        <v>1673</v>
      </c>
      <c r="O438" s="152"/>
      <c r="P438" s="150" t="s">
        <v>1950</v>
      </c>
      <c r="Q438" s="144" t="s">
        <v>1716</v>
      </c>
      <c r="R438" s="145" t="s">
        <v>1716</v>
      </c>
      <c r="S438" s="146" t="s">
        <v>1716</v>
      </c>
      <c r="T438" s="147" t="s">
        <v>1716</v>
      </c>
      <c r="U438" s="148">
        <v>623.70000000000005</v>
      </c>
      <c r="V438" s="149" t="s">
        <v>1716</v>
      </c>
      <c r="W438" s="150" t="s">
        <v>1716</v>
      </c>
      <c r="X438" s="150" t="s">
        <v>1723</v>
      </c>
      <c r="Y438" s="150" t="s">
        <v>1731</v>
      </c>
      <c r="Z438" s="150" t="s">
        <v>1716</v>
      </c>
      <c r="AA438" s="150">
        <v>0</v>
      </c>
      <c r="AB438" s="164">
        <v>1</v>
      </c>
      <c r="AC438" s="152"/>
      <c r="AD438" s="152"/>
    </row>
    <row r="439" spans="1:30" x14ac:dyDescent="0.35">
      <c r="A439" t="str">
        <f t="shared" si="6"/>
        <v>237087041001024</v>
      </c>
      <c r="B439" s="178"/>
      <c r="D439" s="14"/>
      <c r="E439" s="159">
        <v>4006</v>
      </c>
      <c r="F439" s="160" t="s">
        <v>1948</v>
      </c>
      <c r="G439" s="161">
        <v>237087041001</v>
      </c>
      <c r="H439" s="159">
        <v>24</v>
      </c>
      <c r="I439" s="162" t="s">
        <v>1719</v>
      </c>
      <c r="J439" s="152"/>
      <c r="K439" s="163" t="s">
        <v>1949</v>
      </c>
      <c r="L439" s="163" t="s">
        <v>1696</v>
      </c>
      <c r="M439" s="163" t="s">
        <v>1713</v>
      </c>
      <c r="N439" s="163" t="s">
        <v>1673</v>
      </c>
      <c r="O439" s="152"/>
      <c r="P439" s="150" t="s">
        <v>1950</v>
      </c>
      <c r="Q439" s="144">
        <v>597.41</v>
      </c>
      <c r="R439" s="145">
        <v>0.6</v>
      </c>
      <c r="S439" s="146">
        <v>1.0707</v>
      </c>
      <c r="T439" s="147" t="s">
        <v>1716</v>
      </c>
      <c r="U439" s="148">
        <v>622.75</v>
      </c>
      <c r="V439" s="149">
        <v>0.218</v>
      </c>
      <c r="W439" s="150">
        <v>2.5000000000000001E-2</v>
      </c>
      <c r="X439" s="150" t="s">
        <v>1723</v>
      </c>
      <c r="Y439" s="150" t="s">
        <v>1731</v>
      </c>
      <c r="Z439" s="150" t="s">
        <v>1717</v>
      </c>
      <c r="AA439" s="150">
        <v>0</v>
      </c>
      <c r="AB439" s="164">
        <v>1</v>
      </c>
      <c r="AC439" s="152"/>
      <c r="AD439" s="152"/>
    </row>
    <row r="440" spans="1:30" x14ac:dyDescent="0.35">
      <c r="A440" t="str">
        <f t="shared" si="6"/>
        <v>237087041001027</v>
      </c>
      <c r="B440" s="178"/>
      <c r="D440" s="14"/>
      <c r="E440" s="159">
        <v>4006</v>
      </c>
      <c r="F440" s="160" t="s">
        <v>1948</v>
      </c>
      <c r="G440" s="161">
        <v>237087041001</v>
      </c>
      <c r="H440" s="159">
        <v>27</v>
      </c>
      <c r="I440" s="162" t="s">
        <v>1733</v>
      </c>
      <c r="J440" s="152"/>
      <c r="K440" s="163" t="s">
        <v>1949</v>
      </c>
      <c r="L440" s="163" t="s">
        <v>1696</v>
      </c>
      <c r="M440" s="163" t="s">
        <v>1713</v>
      </c>
      <c r="N440" s="163" t="s">
        <v>1673</v>
      </c>
      <c r="O440" s="152"/>
      <c r="P440" s="150" t="s">
        <v>1950</v>
      </c>
      <c r="Q440" s="144">
        <v>359.63</v>
      </c>
      <c r="R440" s="145">
        <v>0.6</v>
      </c>
      <c r="S440" s="146">
        <v>1.0707</v>
      </c>
      <c r="T440" s="147" t="s">
        <v>1716</v>
      </c>
      <c r="U440" s="148">
        <v>374.89</v>
      </c>
      <c r="V440" s="149">
        <v>0.218</v>
      </c>
      <c r="W440" s="150">
        <v>2.5000000000000001E-2</v>
      </c>
      <c r="X440" s="150" t="s">
        <v>1723</v>
      </c>
      <c r="Y440" s="150" t="s">
        <v>1731</v>
      </c>
      <c r="Z440" s="150" t="s">
        <v>1717</v>
      </c>
      <c r="AA440" s="150">
        <v>0</v>
      </c>
      <c r="AB440" s="164">
        <v>1</v>
      </c>
      <c r="AC440" s="152"/>
      <c r="AD440" s="152"/>
    </row>
    <row r="441" spans="1:30" x14ac:dyDescent="0.35">
      <c r="A441" t="str">
        <f t="shared" si="6"/>
        <v>237087041001028</v>
      </c>
      <c r="B441" s="178"/>
      <c r="D441" s="14"/>
      <c r="E441" s="159">
        <v>4006</v>
      </c>
      <c r="F441" s="160" t="s">
        <v>1948</v>
      </c>
      <c r="G441" s="161">
        <v>237087041001</v>
      </c>
      <c r="H441" s="159">
        <v>28</v>
      </c>
      <c r="I441" s="162" t="s">
        <v>1733</v>
      </c>
      <c r="J441" s="152"/>
      <c r="K441" s="163" t="s">
        <v>1949</v>
      </c>
      <c r="L441" s="163" t="s">
        <v>1696</v>
      </c>
      <c r="M441" s="163" t="s">
        <v>1713</v>
      </c>
      <c r="N441" s="163" t="s">
        <v>1673</v>
      </c>
      <c r="O441" s="152"/>
      <c r="P441" s="150" t="s">
        <v>1950</v>
      </c>
      <c r="Q441" s="144">
        <v>359.63</v>
      </c>
      <c r="R441" s="145">
        <v>0.6</v>
      </c>
      <c r="S441" s="146">
        <v>1.0707</v>
      </c>
      <c r="T441" s="147" t="s">
        <v>1716</v>
      </c>
      <c r="U441" s="144">
        <v>374.89</v>
      </c>
      <c r="V441" s="149">
        <v>0.218</v>
      </c>
      <c r="W441" s="150">
        <v>2.5000000000000001E-2</v>
      </c>
      <c r="X441" s="150" t="s">
        <v>1723</v>
      </c>
      <c r="Y441" s="150" t="s">
        <v>1731</v>
      </c>
      <c r="Z441" s="150" t="s">
        <v>1717</v>
      </c>
      <c r="AA441" s="150">
        <v>0</v>
      </c>
      <c r="AB441" s="164">
        <v>1</v>
      </c>
      <c r="AC441" s="152"/>
      <c r="AD441" s="152"/>
    </row>
    <row r="442" spans="1:30" x14ac:dyDescent="0.35">
      <c r="A442" t="str">
        <f t="shared" si="6"/>
        <v>361000540001020</v>
      </c>
      <c r="B442" s="178"/>
      <c r="D442" s="14"/>
      <c r="E442" s="159">
        <v>4008</v>
      </c>
      <c r="F442" s="160" t="s">
        <v>1951</v>
      </c>
      <c r="G442" s="161">
        <v>361000540001</v>
      </c>
      <c r="H442" s="159">
        <v>20</v>
      </c>
      <c r="I442" s="162" t="s">
        <v>1711</v>
      </c>
      <c r="J442" s="152"/>
      <c r="K442" s="163" t="s">
        <v>1952</v>
      </c>
      <c r="L442" s="163" t="s">
        <v>1696</v>
      </c>
      <c r="M442" s="163" t="s">
        <v>1713</v>
      </c>
      <c r="N442" s="163" t="s">
        <v>1673</v>
      </c>
      <c r="O442" s="152"/>
      <c r="P442" s="150" t="s">
        <v>1953</v>
      </c>
      <c r="Q442" s="144">
        <v>3967.73</v>
      </c>
      <c r="R442" s="145">
        <v>0.67600000000000005</v>
      </c>
      <c r="S442" s="146">
        <v>1.0707</v>
      </c>
      <c r="T442" s="147">
        <v>0</v>
      </c>
      <c r="U442" s="148">
        <v>4157.3599999999997</v>
      </c>
      <c r="V442" s="149">
        <v>0.246</v>
      </c>
      <c r="W442" s="150">
        <v>1.6E-2</v>
      </c>
      <c r="X442" s="150" t="s">
        <v>1723</v>
      </c>
      <c r="Y442" s="150" t="s">
        <v>1731</v>
      </c>
      <c r="Z442" s="150" t="s">
        <v>1716</v>
      </c>
      <c r="AA442" s="150">
        <v>0</v>
      </c>
      <c r="AB442" s="164">
        <v>1</v>
      </c>
      <c r="AC442" s="152"/>
      <c r="AD442" s="152"/>
    </row>
    <row r="443" spans="1:30" x14ac:dyDescent="0.35">
      <c r="A443" t="str">
        <f t="shared" si="6"/>
        <v>361000540001021</v>
      </c>
      <c r="B443" s="178"/>
      <c r="D443" s="14"/>
      <c r="E443" s="159">
        <v>4008</v>
      </c>
      <c r="F443" s="160" t="s">
        <v>1951</v>
      </c>
      <c r="G443" s="161">
        <v>361000540001</v>
      </c>
      <c r="H443" s="159">
        <v>21</v>
      </c>
      <c r="I443" s="162" t="s">
        <v>1732</v>
      </c>
      <c r="J443" s="152"/>
      <c r="K443" s="163" t="s">
        <v>1952</v>
      </c>
      <c r="L443" s="163" t="s">
        <v>1696</v>
      </c>
      <c r="M443" s="163" t="s">
        <v>1713</v>
      </c>
      <c r="N443" s="163" t="s">
        <v>1673</v>
      </c>
      <c r="O443" s="152"/>
      <c r="P443" s="150" t="s">
        <v>1953</v>
      </c>
      <c r="Q443" s="144" t="s">
        <v>1716</v>
      </c>
      <c r="R443" s="145" t="s">
        <v>1716</v>
      </c>
      <c r="S443" s="146" t="s">
        <v>1716</v>
      </c>
      <c r="T443" s="147" t="s">
        <v>1716</v>
      </c>
      <c r="U443" s="148">
        <v>623.70000000000005</v>
      </c>
      <c r="V443" s="149" t="s">
        <v>1716</v>
      </c>
      <c r="W443" s="150" t="s">
        <v>1716</v>
      </c>
      <c r="X443" s="150" t="s">
        <v>1723</v>
      </c>
      <c r="Y443" s="150" t="s">
        <v>1731</v>
      </c>
      <c r="Z443" s="150" t="s">
        <v>1716</v>
      </c>
      <c r="AA443" s="150">
        <v>0</v>
      </c>
      <c r="AB443" s="164">
        <v>1</v>
      </c>
      <c r="AC443" s="152"/>
      <c r="AD443" s="152"/>
    </row>
    <row r="444" spans="1:30" x14ac:dyDescent="0.35">
      <c r="A444" t="str">
        <f t="shared" si="6"/>
        <v>361000540006021</v>
      </c>
      <c r="B444" s="178"/>
      <c r="D444" s="14"/>
      <c r="E444" s="159">
        <v>4008</v>
      </c>
      <c r="F444" s="160" t="s">
        <v>1951</v>
      </c>
      <c r="G444" s="161">
        <v>361000540006</v>
      </c>
      <c r="H444" s="159">
        <v>21</v>
      </c>
      <c r="I444" s="162" t="s">
        <v>1732</v>
      </c>
      <c r="J444" s="152"/>
      <c r="K444" s="163" t="s">
        <v>1952</v>
      </c>
      <c r="L444" s="163" t="s">
        <v>1696</v>
      </c>
      <c r="M444" s="163" t="s">
        <v>1713</v>
      </c>
      <c r="N444" s="163" t="s">
        <v>1673</v>
      </c>
      <c r="O444" s="152"/>
      <c r="P444" s="150" t="s">
        <v>1953</v>
      </c>
      <c r="Q444" s="144" t="s">
        <v>1716</v>
      </c>
      <c r="R444" s="145" t="s">
        <v>1716</v>
      </c>
      <c r="S444" s="146" t="s">
        <v>1716</v>
      </c>
      <c r="T444" s="147" t="s">
        <v>1716</v>
      </c>
      <c r="U444" s="148">
        <v>623.70000000000005</v>
      </c>
      <c r="V444" s="149" t="s">
        <v>1716</v>
      </c>
      <c r="W444" s="150" t="s">
        <v>1716</v>
      </c>
      <c r="X444" s="150" t="s">
        <v>1723</v>
      </c>
      <c r="Y444" s="150" t="s">
        <v>1731</v>
      </c>
      <c r="Z444" s="150" t="s">
        <v>1716</v>
      </c>
      <c r="AA444" s="150">
        <v>0</v>
      </c>
      <c r="AB444" s="164">
        <v>1</v>
      </c>
      <c r="AC444" s="152"/>
      <c r="AD444" s="152"/>
    </row>
    <row r="445" spans="1:30" x14ac:dyDescent="0.35">
      <c r="A445" t="str">
        <f t="shared" si="6"/>
        <v>361000540001024</v>
      </c>
      <c r="B445" s="178"/>
      <c r="D445" s="14"/>
      <c r="E445" s="159">
        <v>4008</v>
      </c>
      <c r="F445" s="160" t="s">
        <v>1951</v>
      </c>
      <c r="G445" s="161">
        <v>361000540001</v>
      </c>
      <c r="H445" s="159">
        <v>24</v>
      </c>
      <c r="I445" s="162" t="s">
        <v>1719</v>
      </c>
      <c r="J445" s="152"/>
      <c r="K445" s="163" t="s">
        <v>1952</v>
      </c>
      <c r="L445" s="163" t="s">
        <v>1696</v>
      </c>
      <c r="M445" s="163" t="s">
        <v>1713</v>
      </c>
      <c r="N445" s="163" t="s">
        <v>1673</v>
      </c>
      <c r="O445" s="152"/>
      <c r="P445" s="150" t="s">
        <v>1953</v>
      </c>
      <c r="Q445" s="144">
        <v>597.41</v>
      </c>
      <c r="R445" s="145">
        <v>0.6</v>
      </c>
      <c r="S445" s="146">
        <v>1.0707</v>
      </c>
      <c r="T445" s="147" t="s">
        <v>1716</v>
      </c>
      <c r="U445" s="148">
        <v>622.75</v>
      </c>
      <c r="V445" s="149">
        <v>0.246</v>
      </c>
      <c r="W445" s="150">
        <v>1.6E-2</v>
      </c>
      <c r="X445" s="150" t="s">
        <v>1723</v>
      </c>
      <c r="Y445" s="150" t="s">
        <v>1731</v>
      </c>
      <c r="Z445" s="150" t="s">
        <v>1717</v>
      </c>
      <c r="AA445" s="150">
        <v>0</v>
      </c>
      <c r="AB445" s="164">
        <v>1</v>
      </c>
      <c r="AC445" s="152"/>
      <c r="AD445" s="152"/>
    </row>
    <row r="446" spans="1:30" x14ac:dyDescent="0.35">
      <c r="A446" t="str">
        <f t="shared" si="6"/>
        <v>361000540001027</v>
      </c>
      <c r="B446" s="178"/>
      <c r="D446" s="14"/>
      <c r="E446" s="159">
        <v>4008</v>
      </c>
      <c r="F446" s="160" t="s">
        <v>1951</v>
      </c>
      <c r="G446" s="161">
        <v>361000540001</v>
      </c>
      <c r="H446" s="159">
        <v>27</v>
      </c>
      <c r="I446" s="162" t="s">
        <v>1733</v>
      </c>
      <c r="J446" s="152"/>
      <c r="K446" s="163" t="s">
        <v>1952</v>
      </c>
      <c r="L446" s="163" t="s">
        <v>1696</v>
      </c>
      <c r="M446" s="163" t="s">
        <v>1713</v>
      </c>
      <c r="N446" s="163" t="s">
        <v>1673</v>
      </c>
      <c r="O446" s="152"/>
      <c r="P446" s="150" t="s">
        <v>1953</v>
      </c>
      <c r="Q446" s="144">
        <v>359.63</v>
      </c>
      <c r="R446" s="145">
        <v>0.6</v>
      </c>
      <c r="S446" s="146">
        <v>1.0707</v>
      </c>
      <c r="T446" s="147" t="s">
        <v>1716</v>
      </c>
      <c r="U446" s="148">
        <v>374.89</v>
      </c>
      <c r="V446" s="149">
        <v>0.246</v>
      </c>
      <c r="W446" s="150">
        <v>1.6E-2</v>
      </c>
      <c r="X446" s="150" t="s">
        <v>1723</v>
      </c>
      <c r="Y446" s="150" t="s">
        <v>1731</v>
      </c>
      <c r="Z446" s="150" t="s">
        <v>1717</v>
      </c>
      <c r="AA446" s="150">
        <v>0</v>
      </c>
      <c r="AB446" s="164">
        <v>1</v>
      </c>
      <c r="AC446" s="152"/>
      <c r="AD446" s="152"/>
    </row>
    <row r="447" spans="1:30" x14ac:dyDescent="0.35">
      <c r="A447" t="str">
        <f t="shared" si="6"/>
        <v>361000540006027</v>
      </c>
      <c r="B447" s="178"/>
      <c r="D447" s="14"/>
      <c r="E447" s="159">
        <v>4008</v>
      </c>
      <c r="F447" s="160" t="s">
        <v>1951</v>
      </c>
      <c r="G447" s="161">
        <v>361000540006</v>
      </c>
      <c r="H447" s="159">
        <v>27</v>
      </c>
      <c r="I447" s="162" t="s">
        <v>1733</v>
      </c>
      <c r="J447" s="152"/>
      <c r="K447" s="163" t="s">
        <v>1952</v>
      </c>
      <c r="L447" s="163" t="s">
        <v>1696</v>
      </c>
      <c r="M447" s="163" t="s">
        <v>1713</v>
      </c>
      <c r="N447" s="163" t="s">
        <v>1673</v>
      </c>
      <c r="O447" s="152"/>
      <c r="P447" s="150" t="s">
        <v>1953</v>
      </c>
      <c r="Q447" s="144">
        <v>359.63</v>
      </c>
      <c r="R447" s="145">
        <v>0.6</v>
      </c>
      <c r="S447" s="146">
        <v>1.0707</v>
      </c>
      <c r="T447" s="147" t="s">
        <v>1716</v>
      </c>
      <c r="U447" s="148">
        <v>374.89</v>
      </c>
      <c r="V447" s="149">
        <v>0.246</v>
      </c>
      <c r="W447" s="150">
        <v>1.6E-2</v>
      </c>
      <c r="X447" s="150" t="s">
        <v>1723</v>
      </c>
      <c r="Y447" s="150" t="s">
        <v>1731</v>
      </c>
      <c r="Z447" s="150" t="s">
        <v>1717</v>
      </c>
      <c r="AA447" s="150">
        <v>0</v>
      </c>
      <c r="AB447" s="164">
        <v>1</v>
      </c>
      <c r="AC447" s="152"/>
      <c r="AD447" s="152"/>
    </row>
    <row r="448" spans="1:30" x14ac:dyDescent="0.35">
      <c r="A448" t="str">
        <f t="shared" si="6"/>
        <v>361000540001028</v>
      </c>
      <c r="B448" s="178"/>
      <c r="D448" s="14"/>
      <c r="E448" s="159">
        <v>4008</v>
      </c>
      <c r="F448" s="160" t="s">
        <v>1951</v>
      </c>
      <c r="G448" s="161">
        <v>361000540001</v>
      </c>
      <c r="H448" s="159">
        <v>28</v>
      </c>
      <c r="I448" s="162" t="s">
        <v>1733</v>
      </c>
      <c r="J448" s="152"/>
      <c r="K448" s="163" t="s">
        <v>1952</v>
      </c>
      <c r="L448" s="163" t="s">
        <v>1696</v>
      </c>
      <c r="M448" s="163" t="s">
        <v>1713</v>
      </c>
      <c r="N448" s="163" t="s">
        <v>1673</v>
      </c>
      <c r="O448" s="152"/>
      <c r="P448" s="150" t="s">
        <v>1953</v>
      </c>
      <c r="Q448" s="144">
        <v>359.63</v>
      </c>
      <c r="R448" s="145">
        <v>0.6</v>
      </c>
      <c r="S448" s="146">
        <v>1.0707</v>
      </c>
      <c r="T448" s="147" t="s">
        <v>1716</v>
      </c>
      <c r="U448" s="148">
        <v>374.89</v>
      </c>
      <c r="V448" s="149">
        <v>0.246</v>
      </c>
      <c r="W448" s="150">
        <v>1.6E-2</v>
      </c>
      <c r="X448" s="150" t="s">
        <v>1723</v>
      </c>
      <c r="Y448" s="150" t="s">
        <v>1731</v>
      </c>
      <c r="Z448" s="150" t="s">
        <v>1717</v>
      </c>
      <c r="AA448" s="150">
        <v>0</v>
      </c>
      <c r="AB448" s="164">
        <v>1</v>
      </c>
      <c r="AC448" s="152"/>
      <c r="AD448" s="152"/>
    </row>
    <row r="449" spans="1:30" x14ac:dyDescent="0.35">
      <c r="A449" t="str">
        <f t="shared" si="6"/>
        <v>361000540006028</v>
      </c>
      <c r="B449" s="178"/>
      <c r="D449" s="14"/>
      <c r="E449" s="159">
        <v>4008</v>
      </c>
      <c r="F449" s="160" t="s">
        <v>1951</v>
      </c>
      <c r="G449" s="161">
        <v>361000540006</v>
      </c>
      <c r="H449" s="159">
        <v>28</v>
      </c>
      <c r="I449" s="162" t="s">
        <v>1733</v>
      </c>
      <c r="J449" s="152"/>
      <c r="K449" s="163" t="s">
        <v>1952</v>
      </c>
      <c r="L449" s="163" t="s">
        <v>1696</v>
      </c>
      <c r="M449" s="163" t="s">
        <v>1713</v>
      </c>
      <c r="N449" s="163" t="s">
        <v>1673</v>
      </c>
      <c r="O449" s="152"/>
      <c r="P449" s="150" t="s">
        <v>1953</v>
      </c>
      <c r="Q449" s="144">
        <v>359.63</v>
      </c>
      <c r="R449" s="145">
        <v>0.6</v>
      </c>
      <c r="S449" s="146">
        <v>1.0707</v>
      </c>
      <c r="T449" s="147" t="s">
        <v>1716</v>
      </c>
      <c r="U449" s="148">
        <v>374.89</v>
      </c>
      <c r="V449" s="149">
        <v>0.246</v>
      </c>
      <c r="W449" s="150">
        <v>1.6E-2</v>
      </c>
      <c r="X449" s="150" t="s">
        <v>1723</v>
      </c>
      <c r="Y449" s="150" t="s">
        <v>1731</v>
      </c>
      <c r="Z449" s="150" t="s">
        <v>1717</v>
      </c>
      <c r="AA449" s="150">
        <v>0</v>
      </c>
      <c r="AB449" s="164">
        <v>1</v>
      </c>
      <c r="AC449" s="152"/>
      <c r="AD449" s="152"/>
    </row>
    <row r="450" spans="1:30" x14ac:dyDescent="0.35">
      <c r="A450" t="str">
        <f t="shared" si="6"/>
        <v>370661218001020</v>
      </c>
      <c r="B450" s="178"/>
      <c r="D450" s="14"/>
      <c r="E450" s="159">
        <v>4009</v>
      </c>
      <c r="F450" s="160" t="s">
        <v>1954</v>
      </c>
      <c r="G450" s="161">
        <v>370661218001</v>
      </c>
      <c r="H450" s="159">
        <v>20</v>
      </c>
      <c r="I450" s="162" t="s">
        <v>1711</v>
      </c>
      <c r="J450" s="152"/>
      <c r="K450" s="163" t="s">
        <v>1955</v>
      </c>
      <c r="L450" s="163" t="s">
        <v>1696</v>
      </c>
      <c r="M450" s="163" t="s">
        <v>1726</v>
      </c>
      <c r="N450" s="163" t="s">
        <v>1673</v>
      </c>
      <c r="O450" s="152"/>
      <c r="P450" s="150" t="s">
        <v>1956</v>
      </c>
      <c r="Q450" s="144">
        <v>3967.73</v>
      </c>
      <c r="R450" s="145">
        <v>0.67600000000000005</v>
      </c>
      <c r="S450" s="146">
        <v>1.0707</v>
      </c>
      <c r="T450" s="147">
        <v>0</v>
      </c>
      <c r="U450" s="148">
        <v>4157.3599999999997</v>
      </c>
      <c r="V450" s="149">
        <v>0.22900000000000001</v>
      </c>
      <c r="W450" s="150">
        <v>1.7000000000000001E-2</v>
      </c>
      <c r="X450" s="150" t="s">
        <v>1723</v>
      </c>
      <c r="Y450" s="150">
        <v>0</v>
      </c>
      <c r="Z450" s="150" t="s">
        <v>1716</v>
      </c>
      <c r="AA450" s="150">
        <v>0</v>
      </c>
      <c r="AB450" s="164">
        <v>1</v>
      </c>
      <c r="AC450" s="152"/>
      <c r="AD450" s="152"/>
    </row>
    <row r="451" spans="1:30" x14ac:dyDescent="0.35">
      <c r="A451" t="str">
        <f t="shared" ref="A451:A514" si="7">G451&amp;"0"&amp;H451</f>
        <v>370661218001024</v>
      </c>
      <c r="B451" s="178"/>
      <c r="D451" s="14"/>
      <c r="E451" s="159">
        <v>4009</v>
      </c>
      <c r="F451" s="160" t="s">
        <v>1954</v>
      </c>
      <c r="G451" s="161">
        <v>370661218001</v>
      </c>
      <c r="H451" s="159">
        <v>24</v>
      </c>
      <c r="I451" s="162" t="s">
        <v>1719</v>
      </c>
      <c r="J451" s="152"/>
      <c r="K451" s="163" t="s">
        <v>1955</v>
      </c>
      <c r="L451" s="163" t="s">
        <v>1696</v>
      </c>
      <c r="M451" s="163" t="s">
        <v>1726</v>
      </c>
      <c r="N451" s="163" t="s">
        <v>1673</v>
      </c>
      <c r="O451" s="152"/>
      <c r="P451" s="150" t="s">
        <v>1956</v>
      </c>
      <c r="Q451" s="144">
        <v>1633.15</v>
      </c>
      <c r="R451" s="145">
        <v>0.6</v>
      </c>
      <c r="S451" s="146">
        <v>1</v>
      </c>
      <c r="T451" s="147" t="s">
        <v>1716</v>
      </c>
      <c r="U451" s="148">
        <v>1633.15</v>
      </c>
      <c r="V451" s="149">
        <v>0.22900000000000001</v>
      </c>
      <c r="W451" s="150">
        <v>1.7000000000000001E-2</v>
      </c>
      <c r="X451" s="150" t="s">
        <v>1723</v>
      </c>
      <c r="Y451" s="150">
        <v>0</v>
      </c>
      <c r="Z451" s="150" t="s">
        <v>1717</v>
      </c>
      <c r="AA451" s="150">
        <v>0</v>
      </c>
      <c r="AB451" s="164">
        <v>1</v>
      </c>
      <c r="AC451" s="152"/>
      <c r="AD451" s="152"/>
    </row>
    <row r="452" spans="1:30" x14ac:dyDescent="0.35">
      <c r="A452" t="str">
        <f t="shared" si="7"/>
        <v>420680354001020</v>
      </c>
      <c r="B452" s="178"/>
      <c r="D452" s="14"/>
      <c r="E452" s="159">
        <v>4010</v>
      </c>
      <c r="F452" s="160" t="s">
        <v>1957</v>
      </c>
      <c r="G452" s="161">
        <v>420680354001</v>
      </c>
      <c r="H452" s="159">
        <v>20</v>
      </c>
      <c r="I452" s="162" t="s">
        <v>1711</v>
      </c>
      <c r="J452" s="152"/>
      <c r="K452" s="163" t="s">
        <v>1958</v>
      </c>
      <c r="L452" s="163" t="s">
        <v>1777</v>
      </c>
      <c r="M452" s="163" t="s">
        <v>1713</v>
      </c>
      <c r="N452" s="163" t="s">
        <v>1673</v>
      </c>
      <c r="O452" s="152"/>
      <c r="P452" s="150" t="s">
        <v>1959</v>
      </c>
      <c r="Q452" s="144">
        <v>3730.73</v>
      </c>
      <c r="R452" s="145">
        <v>0.62</v>
      </c>
      <c r="S452" s="146">
        <v>0.92869999999999997</v>
      </c>
      <c r="T452" s="147">
        <v>0</v>
      </c>
      <c r="U452" s="148">
        <v>3565.81</v>
      </c>
      <c r="V452" s="149">
        <v>0.372</v>
      </c>
      <c r="W452" s="150">
        <v>2.3E-2</v>
      </c>
      <c r="X452" s="150" t="s">
        <v>1723</v>
      </c>
      <c r="Y452" s="150">
        <v>0</v>
      </c>
      <c r="Z452" s="150" t="s">
        <v>1716</v>
      </c>
      <c r="AA452" s="150">
        <v>0</v>
      </c>
      <c r="AB452" s="164">
        <v>1</v>
      </c>
      <c r="AC452" s="152"/>
      <c r="AD452" s="152"/>
    </row>
    <row r="453" spans="1:30" x14ac:dyDescent="0.35">
      <c r="A453" t="str">
        <f t="shared" si="7"/>
        <v>420680354001024</v>
      </c>
      <c r="B453" s="178"/>
      <c r="D453" s="14"/>
      <c r="E453" s="159">
        <v>4010</v>
      </c>
      <c r="F453" s="160" t="s">
        <v>1957</v>
      </c>
      <c r="G453" s="161">
        <v>420680354001</v>
      </c>
      <c r="H453" s="159">
        <v>24</v>
      </c>
      <c r="I453" s="162" t="s">
        <v>1719</v>
      </c>
      <c r="J453" s="152"/>
      <c r="K453" s="163" t="s">
        <v>1958</v>
      </c>
      <c r="L453" s="163" t="s">
        <v>1777</v>
      </c>
      <c r="M453" s="163" t="s">
        <v>1713</v>
      </c>
      <c r="N453" s="163" t="s">
        <v>1673</v>
      </c>
      <c r="O453" s="152"/>
      <c r="P453" s="150" t="s">
        <v>1959</v>
      </c>
      <c r="Q453" s="144">
        <v>471.61</v>
      </c>
      <c r="R453" s="145">
        <v>0.6</v>
      </c>
      <c r="S453" s="146">
        <v>0.92869999999999997</v>
      </c>
      <c r="T453" s="147" t="s">
        <v>1716</v>
      </c>
      <c r="U453" s="148">
        <v>451.43</v>
      </c>
      <c r="V453" s="149" t="s">
        <v>1716</v>
      </c>
      <c r="W453" s="150" t="s">
        <v>1716</v>
      </c>
      <c r="X453" s="150" t="s">
        <v>1723</v>
      </c>
      <c r="Y453" s="150">
        <v>0</v>
      </c>
      <c r="Z453" s="150" t="s">
        <v>1717</v>
      </c>
      <c r="AA453" s="150">
        <v>0</v>
      </c>
      <c r="AB453" s="164">
        <v>1</v>
      </c>
      <c r="AC453" s="152"/>
      <c r="AD453" s="152"/>
    </row>
    <row r="454" spans="1:30" x14ac:dyDescent="0.35">
      <c r="A454" t="str">
        <f t="shared" si="7"/>
        <v>421437483001020</v>
      </c>
      <c r="B454" s="178"/>
      <c r="D454" s="14"/>
      <c r="E454" s="159">
        <v>4011</v>
      </c>
      <c r="F454" s="160" t="s">
        <v>1960</v>
      </c>
      <c r="G454" s="161">
        <v>421437483001</v>
      </c>
      <c r="H454" s="159">
        <v>20</v>
      </c>
      <c r="I454" s="162" t="s">
        <v>1711</v>
      </c>
      <c r="J454" s="152"/>
      <c r="K454" s="163" t="s">
        <v>1961</v>
      </c>
      <c r="L454" s="163" t="s">
        <v>1777</v>
      </c>
      <c r="M454" s="163" t="s">
        <v>1713</v>
      </c>
      <c r="N454" s="163" t="s">
        <v>1673</v>
      </c>
      <c r="O454" s="152"/>
      <c r="P454" s="150" t="s">
        <v>1962</v>
      </c>
      <c r="Q454" s="144">
        <v>3730.73</v>
      </c>
      <c r="R454" s="145">
        <v>0.62</v>
      </c>
      <c r="S454" s="146">
        <v>0.92200000000000004</v>
      </c>
      <c r="T454" s="147">
        <v>0</v>
      </c>
      <c r="U454" s="148">
        <v>3550.31</v>
      </c>
      <c r="V454" s="149">
        <v>0.26400000000000001</v>
      </c>
      <c r="W454" s="150">
        <v>2.5000000000000001E-2</v>
      </c>
      <c r="X454" s="150" t="s">
        <v>1744</v>
      </c>
      <c r="Y454" s="150">
        <v>0</v>
      </c>
      <c r="Z454" s="150" t="s">
        <v>1716</v>
      </c>
      <c r="AA454" s="150">
        <v>0</v>
      </c>
      <c r="AB454" s="164">
        <v>1</v>
      </c>
      <c r="AC454" s="152"/>
      <c r="AD454" s="152"/>
    </row>
    <row r="455" spans="1:30" x14ac:dyDescent="0.35">
      <c r="A455" t="str">
        <f t="shared" si="7"/>
        <v>421437483001021</v>
      </c>
      <c r="B455" s="178"/>
      <c r="D455" s="14"/>
      <c r="E455" s="159">
        <v>4011</v>
      </c>
      <c r="F455" s="160" t="s">
        <v>1960</v>
      </c>
      <c r="G455" s="161">
        <v>421437483001</v>
      </c>
      <c r="H455" s="159">
        <v>21</v>
      </c>
      <c r="I455" s="162" t="s">
        <v>1732</v>
      </c>
      <c r="J455" s="152"/>
      <c r="K455" s="163" t="s">
        <v>1961</v>
      </c>
      <c r="L455" s="163" t="s">
        <v>1777</v>
      </c>
      <c r="M455" s="163" t="s">
        <v>1713</v>
      </c>
      <c r="N455" s="163" t="s">
        <v>1673</v>
      </c>
      <c r="O455" s="152"/>
      <c r="P455" s="150" t="s">
        <v>1962</v>
      </c>
      <c r="Q455" s="144" t="s">
        <v>1716</v>
      </c>
      <c r="R455" s="145" t="s">
        <v>1716</v>
      </c>
      <c r="S455" s="146" t="s">
        <v>1716</v>
      </c>
      <c r="T455" s="147" t="s">
        <v>1716</v>
      </c>
      <c r="U455" s="148">
        <v>623.70000000000005</v>
      </c>
      <c r="V455" s="149" t="s">
        <v>1716</v>
      </c>
      <c r="W455" s="150" t="s">
        <v>1716</v>
      </c>
      <c r="X455" s="150" t="s">
        <v>1744</v>
      </c>
      <c r="Y455" s="150">
        <v>0</v>
      </c>
      <c r="Z455" s="150" t="s">
        <v>1716</v>
      </c>
      <c r="AA455" s="150">
        <v>0</v>
      </c>
      <c r="AB455" s="164">
        <v>1</v>
      </c>
      <c r="AC455" s="152"/>
      <c r="AD455" s="152"/>
    </row>
    <row r="456" spans="1:30" x14ac:dyDescent="0.35">
      <c r="A456" t="str">
        <f t="shared" si="7"/>
        <v>421437483001022</v>
      </c>
      <c r="B456" s="178"/>
      <c r="D456" s="14"/>
      <c r="E456" s="159">
        <v>4011</v>
      </c>
      <c r="F456" s="160" t="s">
        <v>1960</v>
      </c>
      <c r="G456" s="161">
        <v>421437483001</v>
      </c>
      <c r="H456" s="159">
        <v>22</v>
      </c>
      <c r="I456" s="162" t="s">
        <v>1718</v>
      </c>
      <c r="J456" s="152"/>
      <c r="K456" s="163" t="s">
        <v>1961</v>
      </c>
      <c r="L456" s="163" t="s">
        <v>1777</v>
      </c>
      <c r="M456" s="163" t="s">
        <v>1713</v>
      </c>
      <c r="N456" s="163" t="s">
        <v>1673</v>
      </c>
      <c r="O456" s="152"/>
      <c r="P456" s="150" t="s">
        <v>1962</v>
      </c>
      <c r="Q456" s="144" t="s">
        <v>1716</v>
      </c>
      <c r="R456" s="145" t="s">
        <v>1716</v>
      </c>
      <c r="S456" s="146" t="s">
        <v>1716</v>
      </c>
      <c r="T456" s="147" t="s">
        <v>1716</v>
      </c>
      <c r="U456" s="148">
        <v>593.25</v>
      </c>
      <c r="V456" s="149" t="s">
        <v>1716</v>
      </c>
      <c r="W456" s="150" t="s">
        <v>1716</v>
      </c>
      <c r="X456" s="150" t="s">
        <v>1744</v>
      </c>
      <c r="Y456" s="150">
        <v>0</v>
      </c>
      <c r="Z456" s="150" t="s">
        <v>1716</v>
      </c>
      <c r="AA456" s="150">
        <v>0</v>
      </c>
      <c r="AB456" s="164">
        <v>1</v>
      </c>
      <c r="AC456" s="152"/>
      <c r="AD456" s="152"/>
    </row>
    <row r="457" spans="1:30" x14ac:dyDescent="0.35">
      <c r="A457" t="str">
        <f t="shared" si="7"/>
        <v>421437483001024</v>
      </c>
      <c r="B457" s="178"/>
      <c r="D457" s="14"/>
      <c r="E457" s="159">
        <v>4011</v>
      </c>
      <c r="F457" s="160" t="s">
        <v>1960</v>
      </c>
      <c r="G457" s="161">
        <v>421437483001</v>
      </c>
      <c r="H457" s="159">
        <v>24</v>
      </c>
      <c r="I457" s="162" t="s">
        <v>1719</v>
      </c>
      <c r="J457" s="152"/>
      <c r="K457" s="163" t="s">
        <v>1961</v>
      </c>
      <c r="L457" s="163" t="s">
        <v>1777</v>
      </c>
      <c r="M457" s="163" t="s">
        <v>1713</v>
      </c>
      <c r="N457" s="163" t="s">
        <v>1673</v>
      </c>
      <c r="O457" s="152"/>
      <c r="P457" s="150" t="s">
        <v>1962</v>
      </c>
      <c r="Q457" s="144">
        <v>471.61</v>
      </c>
      <c r="R457" s="145">
        <v>0.6</v>
      </c>
      <c r="S457" s="146">
        <v>0.92200000000000004</v>
      </c>
      <c r="T457" s="147" t="s">
        <v>1716</v>
      </c>
      <c r="U457" s="148">
        <v>449.54</v>
      </c>
      <c r="V457" s="149" t="s">
        <v>1716</v>
      </c>
      <c r="W457" s="150" t="s">
        <v>1716</v>
      </c>
      <c r="X457" s="150" t="s">
        <v>1744</v>
      </c>
      <c r="Y457" s="150">
        <v>0</v>
      </c>
      <c r="Z457" s="150" t="s">
        <v>1717</v>
      </c>
      <c r="AA457" s="150">
        <v>0</v>
      </c>
      <c r="AB457" s="164">
        <v>1</v>
      </c>
      <c r="AC457" s="152"/>
      <c r="AD457" s="152"/>
    </row>
    <row r="458" spans="1:30" x14ac:dyDescent="0.35">
      <c r="A458" t="str">
        <f t="shared" si="7"/>
        <v>421437483001027</v>
      </c>
      <c r="B458" s="178"/>
      <c r="D458" s="14"/>
      <c r="E458" s="159">
        <v>4011</v>
      </c>
      <c r="F458" s="160" t="s">
        <v>1960</v>
      </c>
      <c r="G458" s="161">
        <v>421437483001</v>
      </c>
      <c r="H458" s="159">
        <v>27</v>
      </c>
      <c r="I458" s="162" t="s">
        <v>1733</v>
      </c>
      <c r="J458" s="152"/>
      <c r="K458" s="163" t="s">
        <v>1961</v>
      </c>
      <c r="L458" s="163" t="s">
        <v>1777</v>
      </c>
      <c r="M458" s="163" t="s">
        <v>1713</v>
      </c>
      <c r="N458" s="163" t="s">
        <v>1673</v>
      </c>
      <c r="O458" s="152"/>
      <c r="P458" s="150" t="s">
        <v>1962</v>
      </c>
      <c r="Q458" s="144">
        <v>203.9</v>
      </c>
      <c r="R458" s="145">
        <v>0.6</v>
      </c>
      <c r="S458" s="146">
        <v>0.92200000000000004</v>
      </c>
      <c r="T458" s="147" t="s">
        <v>1716</v>
      </c>
      <c r="U458" s="148">
        <v>194.36</v>
      </c>
      <c r="V458" s="149" t="s">
        <v>1716</v>
      </c>
      <c r="W458" s="150" t="s">
        <v>1716</v>
      </c>
      <c r="X458" s="150" t="s">
        <v>1744</v>
      </c>
      <c r="Y458" s="150">
        <v>0</v>
      </c>
      <c r="Z458" s="150" t="s">
        <v>1717</v>
      </c>
      <c r="AA458" s="150">
        <v>0</v>
      </c>
      <c r="AB458" s="164">
        <v>1</v>
      </c>
      <c r="AC458" s="152"/>
      <c r="AD458" s="152"/>
    </row>
    <row r="459" spans="1:30" x14ac:dyDescent="0.35">
      <c r="A459" t="str">
        <f t="shared" si="7"/>
        <v>421437483001028</v>
      </c>
      <c r="B459" s="178"/>
      <c r="D459" s="14"/>
      <c r="E459" s="159">
        <v>4011</v>
      </c>
      <c r="F459" s="160" t="s">
        <v>1960</v>
      </c>
      <c r="G459" s="161">
        <v>421437483001</v>
      </c>
      <c r="H459" s="159">
        <v>28</v>
      </c>
      <c r="I459" s="162" t="s">
        <v>1733</v>
      </c>
      <c r="J459" s="152"/>
      <c r="K459" s="163" t="s">
        <v>1961</v>
      </c>
      <c r="L459" s="163" t="s">
        <v>1777</v>
      </c>
      <c r="M459" s="163" t="s">
        <v>1713</v>
      </c>
      <c r="N459" s="163" t="s">
        <v>1673</v>
      </c>
      <c r="O459" s="152"/>
      <c r="P459" s="150" t="s">
        <v>1962</v>
      </c>
      <c r="Q459" s="144">
        <v>203.9</v>
      </c>
      <c r="R459" s="145">
        <v>0.6</v>
      </c>
      <c r="S459" s="146">
        <v>0.92200000000000004</v>
      </c>
      <c r="T459" s="147" t="s">
        <v>1716</v>
      </c>
      <c r="U459" s="148">
        <v>194.36</v>
      </c>
      <c r="V459" s="149" t="s">
        <v>1716</v>
      </c>
      <c r="W459" s="150" t="s">
        <v>1716</v>
      </c>
      <c r="X459" s="150" t="s">
        <v>1744</v>
      </c>
      <c r="Y459" s="150">
        <v>0</v>
      </c>
      <c r="Z459" s="150" t="s">
        <v>1717</v>
      </c>
      <c r="AA459" s="150">
        <v>0</v>
      </c>
      <c r="AB459" s="164">
        <v>1</v>
      </c>
      <c r="AC459" s="152"/>
      <c r="AD459" s="152"/>
    </row>
    <row r="460" spans="1:30" x14ac:dyDescent="0.35">
      <c r="A460" t="str">
        <f t="shared" si="7"/>
        <v>421437483001029</v>
      </c>
      <c r="B460" s="178"/>
      <c r="D460" s="14"/>
      <c r="E460" s="159">
        <v>4011</v>
      </c>
      <c r="F460" s="160" t="s">
        <v>1960</v>
      </c>
      <c r="G460" s="161">
        <v>421437483001</v>
      </c>
      <c r="H460" s="159">
        <v>29</v>
      </c>
      <c r="I460" s="162" t="s">
        <v>1745</v>
      </c>
      <c r="J460" s="152"/>
      <c r="K460" s="163" t="s">
        <v>1961</v>
      </c>
      <c r="L460" s="163" t="s">
        <v>1777</v>
      </c>
      <c r="M460" s="163" t="s">
        <v>1713</v>
      </c>
      <c r="N460" s="163" t="s">
        <v>1673</v>
      </c>
      <c r="O460" s="152"/>
      <c r="P460" s="150" t="s">
        <v>1962</v>
      </c>
      <c r="Q460" s="144">
        <v>93.31</v>
      </c>
      <c r="R460" s="145">
        <v>0.6</v>
      </c>
      <c r="S460" s="146">
        <v>0.92200000000000004</v>
      </c>
      <c r="T460" s="147" t="s">
        <v>1716</v>
      </c>
      <c r="U460" s="148">
        <v>88.94</v>
      </c>
      <c r="V460" s="149" t="s">
        <v>1716</v>
      </c>
      <c r="W460" s="150" t="s">
        <v>1716</v>
      </c>
      <c r="X460" s="150" t="s">
        <v>1744</v>
      </c>
      <c r="Y460" s="150">
        <v>0</v>
      </c>
      <c r="Z460" s="150" t="s">
        <v>1717</v>
      </c>
      <c r="AA460" s="150">
        <v>0</v>
      </c>
      <c r="AB460" s="164">
        <v>1</v>
      </c>
      <c r="AC460" s="152"/>
      <c r="AD460" s="152"/>
    </row>
    <row r="461" spans="1:30" x14ac:dyDescent="0.35">
      <c r="A461" t="str">
        <f t="shared" si="7"/>
        <v>362235165007020</v>
      </c>
      <c r="B461" s="178"/>
      <c r="D461" s="14"/>
      <c r="E461" s="159">
        <v>4013</v>
      </c>
      <c r="F461" s="160" t="s">
        <v>1963</v>
      </c>
      <c r="G461" s="161">
        <v>362235165007</v>
      </c>
      <c r="H461" s="159">
        <v>20</v>
      </c>
      <c r="I461" s="162" t="s">
        <v>1711</v>
      </c>
      <c r="J461" s="152"/>
      <c r="K461" s="163" t="s">
        <v>1964</v>
      </c>
      <c r="L461" s="163" t="s">
        <v>1696</v>
      </c>
      <c r="M461" s="163" t="s">
        <v>1821</v>
      </c>
      <c r="N461" s="163" t="s">
        <v>1674</v>
      </c>
      <c r="O461" s="152"/>
      <c r="P461" s="150" t="s">
        <v>1965</v>
      </c>
      <c r="Q461" s="144" t="s">
        <v>1716</v>
      </c>
      <c r="R461" s="145" t="s">
        <v>1716</v>
      </c>
      <c r="S461" s="146" t="s">
        <v>1716</v>
      </c>
      <c r="T461" s="147" t="s">
        <v>1716</v>
      </c>
      <c r="U461" s="148">
        <v>1675.2560000000001</v>
      </c>
      <c r="V461" s="149" t="s">
        <v>1716</v>
      </c>
      <c r="W461" s="150" t="s">
        <v>1716</v>
      </c>
      <c r="X461" s="150" t="s">
        <v>1723</v>
      </c>
      <c r="Y461" s="150">
        <v>0</v>
      </c>
      <c r="Z461" s="150" t="s">
        <v>1716</v>
      </c>
      <c r="AA461" s="150">
        <v>0</v>
      </c>
      <c r="AB461" s="164">
        <v>1</v>
      </c>
      <c r="AC461" s="152"/>
      <c r="AD461" s="152"/>
    </row>
    <row r="462" spans="1:30" x14ac:dyDescent="0.35">
      <c r="A462" t="str">
        <f t="shared" si="7"/>
        <v>362439318001020</v>
      </c>
      <c r="B462" s="178"/>
      <c r="D462" s="14"/>
      <c r="E462" s="159">
        <v>4013</v>
      </c>
      <c r="F462" s="160" t="s">
        <v>1963</v>
      </c>
      <c r="G462" s="161">
        <v>362439318001</v>
      </c>
      <c r="H462" s="159">
        <v>20</v>
      </c>
      <c r="I462" s="162" t="s">
        <v>1711</v>
      </c>
      <c r="J462" s="152"/>
      <c r="K462" s="163" t="s">
        <v>1964</v>
      </c>
      <c r="L462" s="163" t="s">
        <v>1696</v>
      </c>
      <c r="M462" s="163" t="s">
        <v>1821</v>
      </c>
      <c r="N462" s="163" t="s">
        <v>1674</v>
      </c>
      <c r="O462" s="152"/>
      <c r="P462" s="150" t="s">
        <v>1965</v>
      </c>
      <c r="Q462" s="144" t="s">
        <v>1716</v>
      </c>
      <c r="R462" s="145" t="s">
        <v>1716</v>
      </c>
      <c r="S462" s="146" t="s">
        <v>1716</v>
      </c>
      <c r="T462" s="147" t="s">
        <v>1716</v>
      </c>
      <c r="U462" s="148">
        <v>1675.2560000000001</v>
      </c>
      <c r="V462" s="149" t="s">
        <v>1716</v>
      </c>
      <c r="W462" s="150" t="s">
        <v>1716</v>
      </c>
      <c r="X462" s="150" t="s">
        <v>1723</v>
      </c>
      <c r="Y462" s="150">
        <v>0</v>
      </c>
      <c r="Z462" s="150" t="s">
        <v>1716</v>
      </c>
      <c r="AA462" s="150">
        <v>0</v>
      </c>
      <c r="AB462" s="164">
        <v>1</v>
      </c>
      <c r="AC462" s="152"/>
      <c r="AD462" s="152"/>
    </row>
    <row r="463" spans="1:30" x14ac:dyDescent="0.35">
      <c r="A463" t="str">
        <f t="shared" si="7"/>
        <v>362439318004020</v>
      </c>
      <c r="B463" s="178"/>
      <c r="D463" s="14"/>
      <c r="E463" s="159">
        <v>4013</v>
      </c>
      <c r="F463" s="160" t="s">
        <v>1963</v>
      </c>
      <c r="G463" s="161">
        <v>362439318004</v>
      </c>
      <c r="H463" s="159">
        <v>20</v>
      </c>
      <c r="I463" s="162" t="s">
        <v>1711</v>
      </c>
      <c r="J463" s="152"/>
      <c r="K463" s="163" t="s">
        <v>1964</v>
      </c>
      <c r="L463" s="163" t="s">
        <v>1696</v>
      </c>
      <c r="M463" s="163" t="s">
        <v>1821</v>
      </c>
      <c r="N463" s="163" t="s">
        <v>1674</v>
      </c>
      <c r="O463" s="152"/>
      <c r="P463" s="150" t="s">
        <v>1965</v>
      </c>
      <c r="Q463" s="144" t="s">
        <v>1716</v>
      </c>
      <c r="R463" s="145" t="s">
        <v>1716</v>
      </c>
      <c r="S463" s="146" t="s">
        <v>1716</v>
      </c>
      <c r="T463" s="147" t="s">
        <v>1716</v>
      </c>
      <c r="U463" s="148">
        <v>1675.2560000000001</v>
      </c>
      <c r="V463" s="149" t="s">
        <v>1716</v>
      </c>
      <c r="W463" s="150" t="s">
        <v>1716</v>
      </c>
      <c r="X463" s="150" t="s">
        <v>1723</v>
      </c>
      <c r="Y463" s="150">
        <v>0</v>
      </c>
      <c r="Z463" s="150" t="s">
        <v>1716</v>
      </c>
      <c r="AA463" s="150">
        <v>0</v>
      </c>
      <c r="AB463" s="164">
        <v>1</v>
      </c>
      <c r="AC463" s="152"/>
      <c r="AD463" s="152"/>
    </row>
    <row r="464" spans="1:30" x14ac:dyDescent="0.35">
      <c r="A464" t="str">
        <f t="shared" si="7"/>
        <v>362235165007024</v>
      </c>
      <c r="B464" s="178"/>
      <c r="D464" s="14"/>
      <c r="E464" s="159">
        <v>4013</v>
      </c>
      <c r="F464" s="160" t="s">
        <v>1963</v>
      </c>
      <c r="G464" s="161">
        <v>362235165007</v>
      </c>
      <c r="H464" s="159">
        <v>24</v>
      </c>
      <c r="I464" s="162" t="s">
        <v>1719</v>
      </c>
      <c r="J464" s="152"/>
      <c r="K464" s="163" t="s">
        <v>1964</v>
      </c>
      <c r="L464" s="163" t="s">
        <v>1696</v>
      </c>
      <c r="M464" s="163" t="s">
        <v>1821</v>
      </c>
      <c r="N464" s="163" t="s">
        <v>1674</v>
      </c>
      <c r="O464" s="152"/>
      <c r="P464" s="150" t="s">
        <v>1965</v>
      </c>
      <c r="Q464" s="144">
        <v>597.41</v>
      </c>
      <c r="R464" s="145">
        <v>0.6</v>
      </c>
      <c r="S464" s="146">
        <v>1.0707</v>
      </c>
      <c r="T464" s="147" t="s">
        <v>1716</v>
      </c>
      <c r="U464" s="148">
        <v>622.75</v>
      </c>
      <c r="V464" s="149">
        <v>0.24199999999999999</v>
      </c>
      <c r="W464" s="150">
        <v>1.7000000000000001E-2</v>
      </c>
      <c r="X464" s="150" t="s">
        <v>1723</v>
      </c>
      <c r="Y464" s="150">
        <v>0</v>
      </c>
      <c r="Z464" s="150" t="s">
        <v>1717</v>
      </c>
      <c r="AA464" s="150">
        <v>0</v>
      </c>
      <c r="AB464" s="164">
        <v>1</v>
      </c>
      <c r="AC464" s="152"/>
      <c r="AD464" s="152"/>
    </row>
    <row r="465" spans="1:30" x14ac:dyDescent="0.35">
      <c r="A465" t="str">
        <f t="shared" si="7"/>
        <v>362439318001024</v>
      </c>
      <c r="B465" s="178"/>
      <c r="D465" s="14"/>
      <c r="E465" s="159">
        <v>4013</v>
      </c>
      <c r="F465" s="160" t="s">
        <v>1963</v>
      </c>
      <c r="G465" s="161">
        <v>362439318001</v>
      </c>
      <c r="H465" s="159">
        <v>24</v>
      </c>
      <c r="I465" s="162" t="s">
        <v>1719</v>
      </c>
      <c r="J465" s="152"/>
      <c r="K465" s="163" t="s">
        <v>1964</v>
      </c>
      <c r="L465" s="163" t="s">
        <v>1696</v>
      </c>
      <c r="M465" s="163" t="s">
        <v>1821</v>
      </c>
      <c r="N465" s="163" t="s">
        <v>1674</v>
      </c>
      <c r="O465" s="152"/>
      <c r="P465" s="150" t="s">
        <v>1965</v>
      </c>
      <c r="Q465" s="144">
        <v>597.41</v>
      </c>
      <c r="R465" s="145">
        <v>0.6</v>
      </c>
      <c r="S465" s="146">
        <v>1.0707</v>
      </c>
      <c r="T465" s="147" t="s">
        <v>1716</v>
      </c>
      <c r="U465" s="148">
        <v>622.75</v>
      </c>
      <c r="V465" s="149">
        <v>0.24199999999999999</v>
      </c>
      <c r="W465" s="150">
        <v>1.7000000000000001E-2</v>
      </c>
      <c r="X465" s="150" t="s">
        <v>1723</v>
      </c>
      <c r="Y465" s="150">
        <v>0</v>
      </c>
      <c r="Z465" s="150" t="s">
        <v>1717</v>
      </c>
      <c r="AA465" s="150">
        <v>0</v>
      </c>
      <c r="AB465" s="164">
        <v>1</v>
      </c>
      <c r="AC465" s="152"/>
      <c r="AD465" s="152"/>
    </row>
    <row r="466" spans="1:30" x14ac:dyDescent="0.35">
      <c r="A466" t="str">
        <f t="shared" si="7"/>
        <v>362439318004024</v>
      </c>
      <c r="B466" s="178"/>
      <c r="D466" s="14"/>
      <c r="E466" s="159">
        <v>4013</v>
      </c>
      <c r="F466" s="160" t="s">
        <v>1963</v>
      </c>
      <c r="G466" s="161">
        <v>362439318004</v>
      </c>
      <c r="H466" s="159">
        <v>24</v>
      </c>
      <c r="I466" s="162" t="s">
        <v>1719</v>
      </c>
      <c r="J466" s="152"/>
      <c r="K466" s="163" t="s">
        <v>1964</v>
      </c>
      <c r="L466" s="163" t="s">
        <v>1696</v>
      </c>
      <c r="M466" s="163" t="s">
        <v>1821</v>
      </c>
      <c r="N466" s="163" t="s">
        <v>1674</v>
      </c>
      <c r="O466" s="152"/>
      <c r="P466" s="150" t="s">
        <v>1965</v>
      </c>
      <c r="Q466" s="144">
        <v>597.41</v>
      </c>
      <c r="R466" s="145">
        <v>0.6</v>
      </c>
      <c r="S466" s="146">
        <v>1.0707</v>
      </c>
      <c r="T466" s="147" t="s">
        <v>1716</v>
      </c>
      <c r="U466" s="148">
        <v>622.75</v>
      </c>
      <c r="V466" s="149">
        <v>0.24199999999999999</v>
      </c>
      <c r="W466" s="150">
        <v>1.7000000000000001E-2</v>
      </c>
      <c r="X466" s="150" t="s">
        <v>1723</v>
      </c>
      <c r="Y466" s="150">
        <v>0</v>
      </c>
      <c r="Z466" s="150" t="s">
        <v>1717</v>
      </c>
      <c r="AA466" s="150">
        <v>0</v>
      </c>
      <c r="AB466" s="164">
        <v>1</v>
      </c>
      <c r="AC466" s="152"/>
      <c r="AD466" s="152"/>
    </row>
    <row r="467" spans="1:30" x14ac:dyDescent="0.35">
      <c r="A467" t="str">
        <f t="shared" si="7"/>
        <v>351835133001020</v>
      </c>
      <c r="B467" s="178"/>
      <c r="D467" s="14"/>
      <c r="E467" s="159">
        <v>4016</v>
      </c>
      <c r="F467" s="160" t="s">
        <v>1966</v>
      </c>
      <c r="G467" s="161">
        <v>351835133001</v>
      </c>
      <c r="H467" s="159">
        <v>20</v>
      </c>
      <c r="I467" s="162" t="s">
        <v>1711</v>
      </c>
      <c r="J467" s="152"/>
      <c r="K467" s="163" t="s">
        <v>1967</v>
      </c>
      <c r="L467" s="163" t="s">
        <v>1777</v>
      </c>
      <c r="M467" s="163" t="s">
        <v>1713</v>
      </c>
      <c r="N467" s="163" t="s">
        <v>1673</v>
      </c>
      <c r="O467" s="152"/>
      <c r="P467" s="150" t="s">
        <v>1968</v>
      </c>
      <c r="Q467" s="144">
        <v>3730.73</v>
      </c>
      <c r="R467" s="145">
        <v>0.67600000000000005</v>
      </c>
      <c r="S467" s="146">
        <v>1.0792999999999999</v>
      </c>
      <c r="T467" s="147">
        <v>0</v>
      </c>
      <c r="U467" s="148">
        <v>3930.72</v>
      </c>
      <c r="V467" s="149">
        <v>0.25600000000000001</v>
      </c>
      <c r="W467" s="150">
        <v>1.9E-2</v>
      </c>
      <c r="X467" s="150" t="s">
        <v>1723</v>
      </c>
      <c r="Y467" s="150">
        <v>0</v>
      </c>
      <c r="Z467" s="150" t="s">
        <v>1716</v>
      </c>
      <c r="AA467" s="150">
        <v>0</v>
      </c>
      <c r="AB467" s="164">
        <v>1</v>
      </c>
      <c r="AC467" s="152"/>
      <c r="AD467" s="152"/>
    </row>
    <row r="468" spans="1:30" x14ac:dyDescent="0.35">
      <c r="A468" t="str">
        <f t="shared" si="7"/>
        <v>351835133001024</v>
      </c>
      <c r="B468" s="178"/>
      <c r="D468" s="14"/>
      <c r="E468" s="159">
        <v>4016</v>
      </c>
      <c r="F468" s="160" t="s">
        <v>1966</v>
      </c>
      <c r="G468" s="161">
        <v>351835133001</v>
      </c>
      <c r="H468" s="159">
        <v>24</v>
      </c>
      <c r="I468" s="162" t="s">
        <v>1719</v>
      </c>
      <c r="J468" s="152"/>
      <c r="K468" s="163" t="s">
        <v>1967</v>
      </c>
      <c r="L468" s="163" t="s">
        <v>1777</v>
      </c>
      <c r="M468" s="163" t="s">
        <v>1713</v>
      </c>
      <c r="N468" s="163" t="s">
        <v>1673</v>
      </c>
      <c r="O468" s="152"/>
      <c r="P468" s="150" t="s">
        <v>1968</v>
      </c>
      <c r="Q468" s="144">
        <v>471.61</v>
      </c>
      <c r="R468" s="145">
        <v>0.6</v>
      </c>
      <c r="S468" s="146">
        <v>1.0792999999999999</v>
      </c>
      <c r="T468" s="147" t="s">
        <v>1716</v>
      </c>
      <c r="U468" s="148">
        <v>494.05</v>
      </c>
      <c r="V468" s="149" t="s">
        <v>1716</v>
      </c>
      <c r="W468" s="150" t="s">
        <v>1716</v>
      </c>
      <c r="X468" s="150" t="s">
        <v>1723</v>
      </c>
      <c r="Y468" s="150">
        <v>0</v>
      </c>
      <c r="Z468" s="150" t="s">
        <v>1717</v>
      </c>
      <c r="AA468" s="150">
        <v>0</v>
      </c>
      <c r="AB468" s="164">
        <v>1</v>
      </c>
      <c r="AC468" s="152"/>
      <c r="AD468" s="152"/>
    </row>
    <row r="469" spans="1:30" x14ac:dyDescent="0.35">
      <c r="A469" t="str">
        <f t="shared" si="7"/>
        <v>362169147002020</v>
      </c>
      <c r="B469" s="178"/>
      <c r="D469" s="14"/>
      <c r="E469" s="159">
        <v>4025</v>
      </c>
      <c r="F469" s="160" t="s">
        <v>1969</v>
      </c>
      <c r="G469" s="161">
        <v>362169147002</v>
      </c>
      <c r="H469" s="159">
        <v>20</v>
      </c>
      <c r="I469" s="162" t="s">
        <v>1711</v>
      </c>
      <c r="J469" s="152"/>
      <c r="K469" s="163" t="s">
        <v>1970</v>
      </c>
      <c r="L469" s="163" t="s">
        <v>1696</v>
      </c>
      <c r="M469" s="163" t="s">
        <v>1713</v>
      </c>
      <c r="N469" s="163" t="s">
        <v>1673</v>
      </c>
      <c r="O469" s="152"/>
      <c r="P469" s="150" t="s">
        <v>1971</v>
      </c>
      <c r="Q469" s="144">
        <v>3967.73</v>
      </c>
      <c r="R469" s="145">
        <v>0.67600000000000005</v>
      </c>
      <c r="S469" s="146">
        <v>1.0707</v>
      </c>
      <c r="T469" s="147">
        <v>0</v>
      </c>
      <c r="U469" s="148">
        <v>4157.3599999999997</v>
      </c>
      <c r="V469" s="149">
        <v>0.219</v>
      </c>
      <c r="W469" s="150">
        <v>1.7999999999999999E-2</v>
      </c>
      <c r="X469" s="150" t="s">
        <v>1712</v>
      </c>
      <c r="Y469" s="150" t="s">
        <v>1715</v>
      </c>
      <c r="Z469" s="150" t="s">
        <v>1716</v>
      </c>
      <c r="AA469" s="150">
        <v>0</v>
      </c>
      <c r="AB469" s="164">
        <v>1</v>
      </c>
      <c r="AC469" s="152"/>
      <c r="AD469" s="152"/>
    </row>
    <row r="470" spans="1:30" x14ac:dyDescent="0.35">
      <c r="A470" t="str">
        <f t="shared" si="7"/>
        <v>362169147002021</v>
      </c>
      <c r="B470" s="178"/>
      <c r="D470" s="14"/>
      <c r="E470" s="159">
        <v>4025</v>
      </c>
      <c r="F470" s="160" t="s">
        <v>1969</v>
      </c>
      <c r="G470" s="161">
        <v>362169147002</v>
      </c>
      <c r="H470" s="159">
        <v>21</v>
      </c>
      <c r="I470" s="162" t="s">
        <v>1732</v>
      </c>
      <c r="J470" s="152"/>
      <c r="K470" s="163" t="s">
        <v>1970</v>
      </c>
      <c r="L470" s="163" t="s">
        <v>1696</v>
      </c>
      <c r="M470" s="163" t="s">
        <v>1713</v>
      </c>
      <c r="N470" s="163" t="s">
        <v>1673</v>
      </c>
      <c r="O470" s="152"/>
      <c r="P470" s="150" t="s">
        <v>1971</v>
      </c>
      <c r="Q470" s="144" t="s">
        <v>1716</v>
      </c>
      <c r="R470" s="145" t="s">
        <v>1716</v>
      </c>
      <c r="S470" s="146" t="s">
        <v>1716</v>
      </c>
      <c r="T470" s="147" t="s">
        <v>1716</v>
      </c>
      <c r="U470" s="148">
        <v>623.70000000000005</v>
      </c>
      <c r="V470" s="149" t="s">
        <v>1716</v>
      </c>
      <c r="W470" s="150" t="s">
        <v>1716</v>
      </c>
      <c r="X470" s="150" t="s">
        <v>1712</v>
      </c>
      <c r="Y470" s="150" t="s">
        <v>1715</v>
      </c>
      <c r="Z470" s="150" t="s">
        <v>1716</v>
      </c>
      <c r="AA470" s="150">
        <v>0</v>
      </c>
      <c r="AB470" s="164">
        <v>1</v>
      </c>
      <c r="AC470" s="152"/>
      <c r="AD470" s="152"/>
    </row>
    <row r="471" spans="1:30" x14ac:dyDescent="0.35">
      <c r="A471" t="str">
        <f t="shared" si="7"/>
        <v>362169147002024</v>
      </c>
      <c r="B471" s="178"/>
      <c r="D471" s="14"/>
      <c r="E471" s="159">
        <v>4025</v>
      </c>
      <c r="F471" s="160" t="s">
        <v>1969</v>
      </c>
      <c r="G471" s="161">
        <v>362169147002</v>
      </c>
      <c r="H471" s="159">
        <v>24</v>
      </c>
      <c r="I471" s="162" t="s">
        <v>1719</v>
      </c>
      <c r="J471" s="152"/>
      <c r="K471" s="163" t="s">
        <v>1970</v>
      </c>
      <c r="L471" s="163" t="s">
        <v>1696</v>
      </c>
      <c r="M471" s="163" t="s">
        <v>1713</v>
      </c>
      <c r="N471" s="163" t="s">
        <v>1673</v>
      </c>
      <c r="O471" s="152"/>
      <c r="P471" s="150" t="s">
        <v>1971</v>
      </c>
      <c r="Q471" s="144">
        <v>597.41</v>
      </c>
      <c r="R471" s="145">
        <v>0.6</v>
      </c>
      <c r="S471" s="146">
        <v>1.0707</v>
      </c>
      <c r="T471" s="147" t="s">
        <v>1716</v>
      </c>
      <c r="U471" s="148">
        <v>622.75</v>
      </c>
      <c r="V471" s="149">
        <v>0.219</v>
      </c>
      <c r="W471" s="150">
        <v>1.7999999999999999E-2</v>
      </c>
      <c r="X471" s="150" t="s">
        <v>1712</v>
      </c>
      <c r="Y471" s="150" t="s">
        <v>1715</v>
      </c>
      <c r="Z471" s="150" t="s">
        <v>1717</v>
      </c>
      <c r="AA471" s="150">
        <v>0</v>
      </c>
      <c r="AB471" s="164">
        <v>1</v>
      </c>
      <c r="AC471" s="152"/>
      <c r="AD471" s="152"/>
    </row>
    <row r="472" spans="1:30" x14ac:dyDescent="0.35">
      <c r="A472" t="str">
        <f t="shared" si="7"/>
        <v>362169147002027</v>
      </c>
      <c r="B472" s="178"/>
      <c r="D472" s="14"/>
      <c r="E472" s="159">
        <v>4025</v>
      </c>
      <c r="F472" s="160" t="s">
        <v>1969</v>
      </c>
      <c r="G472" s="161">
        <v>362169147002</v>
      </c>
      <c r="H472" s="159">
        <v>27</v>
      </c>
      <c r="I472" s="162" t="s">
        <v>1733</v>
      </c>
      <c r="J472" s="152"/>
      <c r="K472" s="163" t="s">
        <v>1970</v>
      </c>
      <c r="L472" s="163" t="s">
        <v>1696</v>
      </c>
      <c r="M472" s="163" t="s">
        <v>1713</v>
      </c>
      <c r="N472" s="163" t="s">
        <v>1673</v>
      </c>
      <c r="O472" s="152"/>
      <c r="P472" s="150" t="s">
        <v>1971</v>
      </c>
      <c r="Q472" s="144">
        <v>359.63</v>
      </c>
      <c r="R472" s="145">
        <v>0.6</v>
      </c>
      <c r="S472" s="146">
        <v>1.0707</v>
      </c>
      <c r="T472" s="147" t="s">
        <v>1716</v>
      </c>
      <c r="U472" s="148">
        <v>374.89</v>
      </c>
      <c r="V472" s="149">
        <v>0.219</v>
      </c>
      <c r="W472" s="150">
        <v>1.7999999999999999E-2</v>
      </c>
      <c r="X472" s="150" t="s">
        <v>1712</v>
      </c>
      <c r="Y472" s="150" t="s">
        <v>1715</v>
      </c>
      <c r="Z472" s="150" t="s">
        <v>1717</v>
      </c>
      <c r="AA472" s="150">
        <v>0</v>
      </c>
      <c r="AB472" s="164">
        <v>1</v>
      </c>
      <c r="AC472" s="152"/>
      <c r="AD472" s="152"/>
    </row>
    <row r="473" spans="1:30" x14ac:dyDescent="0.35">
      <c r="A473" t="str">
        <f t="shared" si="7"/>
        <v>362169147002028</v>
      </c>
      <c r="B473" s="178"/>
      <c r="D473" s="14"/>
      <c r="E473" s="159">
        <v>4025</v>
      </c>
      <c r="F473" s="160" t="s">
        <v>1969</v>
      </c>
      <c r="G473" s="161">
        <v>362169147002</v>
      </c>
      <c r="H473" s="159">
        <v>28</v>
      </c>
      <c r="I473" s="162" t="s">
        <v>1733</v>
      </c>
      <c r="J473" s="152"/>
      <c r="K473" s="163" t="s">
        <v>1970</v>
      </c>
      <c r="L473" s="163" t="s">
        <v>1696</v>
      </c>
      <c r="M473" s="163" t="s">
        <v>1713</v>
      </c>
      <c r="N473" s="163" t="s">
        <v>1673</v>
      </c>
      <c r="O473" s="152"/>
      <c r="P473" s="150" t="s">
        <v>1971</v>
      </c>
      <c r="Q473" s="144">
        <v>359.63</v>
      </c>
      <c r="R473" s="145">
        <v>0.6</v>
      </c>
      <c r="S473" s="146">
        <v>1.0707</v>
      </c>
      <c r="T473" s="147" t="s">
        <v>1716</v>
      </c>
      <c r="U473" s="148">
        <v>374.89</v>
      </c>
      <c r="V473" s="149">
        <v>0.219</v>
      </c>
      <c r="W473" s="150">
        <v>1.7999999999999999E-2</v>
      </c>
      <c r="X473" s="150" t="s">
        <v>1712</v>
      </c>
      <c r="Y473" s="150" t="s">
        <v>1715</v>
      </c>
      <c r="Z473" s="150" t="s">
        <v>1717</v>
      </c>
      <c r="AA473" s="150">
        <v>0</v>
      </c>
      <c r="AB473" s="164">
        <v>1</v>
      </c>
      <c r="AC473" s="152"/>
      <c r="AD473" s="152"/>
    </row>
    <row r="474" spans="1:30" x14ac:dyDescent="0.35">
      <c r="A474" t="str">
        <f t="shared" si="7"/>
        <v>421418847001020</v>
      </c>
      <c r="B474" s="178"/>
      <c r="D474" s="14"/>
      <c r="E474" s="159">
        <v>4031</v>
      </c>
      <c r="F474" s="160" t="s">
        <v>1972</v>
      </c>
      <c r="G474" s="161">
        <v>421418847001</v>
      </c>
      <c r="H474" s="159">
        <v>20</v>
      </c>
      <c r="I474" s="162" t="s">
        <v>1711</v>
      </c>
      <c r="J474" s="152"/>
      <c r="K474" s="163" t="s">
        <v>1973</v>
      </c>
      <c r="L474" s="163" t="s">
        <v>1777</v>
      </c>
      <c r="M474" s="163" t="s">
        <v>1713</v>
      </c>
      <c r="N474" s="163" t="s">
        <v>1673</v>
      </c>
      <c r="O474" s="152"/>
      <c r="P474" s="150" t="s">
        <v>1974</v>
      </c>
      <c r="Q474" s="144">
        <v>3730.73</v>
      </c>
      <c r="R474" s="145">
        <v>0.62</v>
      </c>
      <c r="S474" s="146">
        <v>0.92869999999999997</v>
      </c>
      <c r="T474" s="147">
        <v>0</v>
      </c>
      <c r="U474" s="148">
        <v>3565.81</v>
      </c>
      <c r="V474" s="149">
        <v>0.29599999999999999</v>
      </c>
      <c r="W474" s="150">
        <v>2.5000000000000001E-2</v>
      </c>
      <c r="X474" s="150" t="s">
        <v>1723</v>
      </c>
      <c r="Y474" s="150">
        <v>0</v>
      </c>
      <c r="Z474" s="150" t="s">
        <v>1716</v>
      </c>
      <c r="AA474" s="150">
        <v>0</v>
      </c>
      <c r="AB474" s="164">
        <v>1</v>
      </c>
      <c r="AC474" s="152"/>
      <c r="AD474" s="152"/>
    </row>
    <row r="475" spans="1:30" x14ac:dyDescent="0.35">
      <c r="A475" t="str">
        <f t="shared" si="7"/>
        <v>421418847001021</v>
      </c>
      <c r="B475" s="178"/>
      <c r="D475" s="14"/>
      <c r="E475" s="159">
        <v>4031</v>
      </c>
      <c r="F475" s="160" t="s">
        <v>1972</v>
      </c>
      <c r="G475" s="161">
        <v>421418847001</v>
      </c>
      <c r="H475" s="159">
        <v>21</v>
      </c>
      <c r="I475" s="162" t="s">
        <v>1732</v>
      </c>
      <c r="J475" s="152"/>
      <c r="K475" s="163" t="s">
        <v>1973</v>
      </c>
      <c r="L475" s="163" t="s">
        <v>1777</v>
      </c>
      <c r="M475" s="163" t="s">
        <v>1713</v>
      </c>
      <c r="N475" s="163" t="s">
        <v>1673</v>
      </c>
      <c r="O475" s="152"/>
      <c r="P475" s="150" t="s">
        <v>1974</v>
      </c>
      <c r="Q475" s="144" t="s">
        <v>1716</v>
      </c>
      <c r="R475" s="145" t="s">
        <v>1716</v>
      </c>
      <c r="S475" s="146" t="s">
        <v>1716</v>
      </c>
      <c r="T475" s="147" t="s">
        <v>1716</v>
      </c>
      <c r="U475" s="148">
        <v>623.70000000000005</v>
      </c>
      <c r="V475" s="149" t="s">
        <v>1716</v>
      </c>
      <c r="W475" s="150" t="s">
        <v>1716</v>
      </c>
      <c r="X475" s="150" t="s">
        <v>1723</v>
      </c>
      <c r="Y475" s="150">
        <v>0</v>
      </c>
      <c r="Z475" s="150" t="s">
        <v>1716</v>
      </c>
      <c r="AA475" s="150">
        <v>0</v>
      </c>
      <c r="AB475" s="164">
        <v>1</v>
      </c>
      <c r="AC475" s="152"/>
      <c r="AD475" s="152"/>
    </row>
    <row r="476" spans="1:30" x14ac:dyDescent="0.35">
      <c r="A476" t="str">
        <f t="shared" si="7"/>
        <v>421418847001022</v>
      </c>
      <c r="B476" s="178"/>
      <c r="D476" s="14"/>
      <c r="E476" s="159">
        <v>4031</v>
      </c>
      <c r="F476" s="160" t="s">
        <v>1972</v>
      </c>
      <c r="G476" s="161">
        <v>421418847001</v>
      </c>
      <c r="H476" s="159">
        <v>22</v>
      </c>
      <c r="I476" s="162" t="s">
        <v>1718</v>
      </c>
      <c r="J476" s="152"/>
      <c r="K476" s="163" t="s">
        <v>1973</v>
      </c>
      <c r="L476" s="163" t="s">
        <v>1777</v>
      </c>
      <c r="M476" s="163" t="s">
        <v>1713</v>
      </c>
      <c r="N476" s="163" t="s">
        <v>1673</v>
      </c>
      <c r="O476" s="152"/>
      <c r="P476" s="150" t="s">
        <v>1974</v>
      </c>
      <c r="Q476" s="144" t="s">
        <v>1716</v>
      </c>
      <c r="R476" s="145" t="s">
        <v>1716</v>
      </c>
      <c r="S476" s="146" t="s">
        <v>1716</v>
      </c>
      <c r="T476" s="147" t="s">
        <v>1716</v>
      </c>
      <c r="U476" s="148">
        <v>593.25</v>
      </c>
      <c r="V476" s="149" t="s">
        <v>1716</v>
      </c>
      <c r="W476" s="150" t="s">
        <v>1716</v>
      </c>
      <c r="X476" s="150" t="s">
        <v>1723</v>
      </c>
      <c r="Y476" s="150">
        <v>0</v>
      </c>
      <c r="Z476" s="150" t="s">
        <v>1716</v>
      </c>
      <c r="AA476" s="150">
        <v>0</v>
      </c>
      <c r="AB476" s="164">
        <v>1</v>
      </c>
      <c r="AC476" s="152"/>
      <c r="AD476" s="152"/>
    </row>
    <row r="477" spans="1:30" x14ac:dyDescent="0.35">
      <c r="A477" t="str">
        <f t="shared" si="7"/>
        <v>421418847001024</v>
      </c>
      <c r="B477" s="178"/>
      <c r="D477" s="14"/>
      <c r="E477" s="159">
        <v>4031</v>
      </c>
      <c r="F477" s="160" t="s">
        <v>1972</v>
      </c>
      <c r="G477" s="161">
        <v>421418847001</v>
      </c>
      <c r="H477" s="159">
        <v>24</v>
      </c>
      <c r="I477" s="162" t="s">
        <v>1719</v>
      </c>
      <c r="J477" s="152"/>
      <c r="K477" s="163" t="s">
        <v>1973</v>
      </c>
      <c r="L477" s="163" t="s">
        <v>1777</v>
      </c>
      <c r="M477" s="163" t="s">
        <v>1713</v>
      </c>
      <c r="N477" s="163" t="s">
        <v>1673</v>
      </c>
      <c r="O477" s="152"/>
      <c r="P477" s="150" t="s">
        <v>1974</v>
      </c>
      <c r="Q477" s="144">
        <v>471.61</v>
      </c>
      <c r="R477" s="145">
        <v>0.6</v>
      </c>
      <c r="S477" s="146">
        <v>0.92869999999999997</v>
      </c>
      <c r="T477" s="147" t="s">
        <v>1716</v>
      </c>
      <c r="U477" s="148">
        <v>451.43</v>
      </c>
      <c r="V477" s="149" t="s">
        <v>1716</v>
      </c>
      <c r="W477" s="150" t="s">
        <v>1716</v>
      </c>
      <c r="X477" s="150" t="s">
        <v>1723</v>
      </c>
      <c r="Y477" s="150">
        <v>0</v>
      </c>
      <c r="Z477" s="150" t="s">
        <v>1717</v>
      </c>
      <c r="AA477" s="150">
        <v>0</v>
      </c>
      <c r="AB477" s="164">
        <v>1</v>
      </c>
      <c r="AC477" s="152"/>
      <c r="AD477" s="152"/>
    </row>
    <row r="478" spans="1:30" x14ac:dyDescent="0.35">
      <c r="A478" t="str">
        <f t="shared" si="7"/>
        <v>421418847001029</v>
      </c>
      <c r="B478" s="178"/>
      <c r="D478" s="14"/>
      <c r="E478" s="159">
        <v>4031</v>
      </c>
      <c r="F478" s="160" t="s">
        <v>1972</v>
      </c>
      <c r="G478" s="161">
        <v>421418847001</v>
      </c>
      <c r="H478" s="159">
        <v>29</v>
      </c>
      <c r="I478" s="162" t="s">
        <v>1745</v>
      </c>
      <c r="J478" s="152"/>
      <c r="K478" s="163" t="s">
        <v>1973</v>
      </c>
      <c r="L478" s="163" t="s">
        <v>1777</v>
      </c>
      <c r="M478" s="163" t="s">
        <v>1713</v>
      </c>
      <c r="N478" s="163" t="s">
        <v>1673</v>
      </c>
      <c r="O478" s="152"/>
      <c r="P478" s="150" t="s">
        <v>1974</v>
      </c>
      <c r="Q478" s="144">
        <v>95.38</v>
      </c>
      <c r="R478" s="145">
        <v>0.6</v>
      </c>
      <c r="S478" s="146">
        <v>0.92869999999999997</v>
      </c>
      <c r="T478" s="147" t="s">
        <v>1716</v>
      </c>
      <c r="U478" s="148">
        <v>91.3</v>
      </c>
      <c r="V478" s="149" t="s">
        <v>1716</v>
      </c>
      <c r="W478" s="150" t="s">
        <v>1716</v>
      </c>
      <c r="X478" s="150" t="s">
        <v>1723</v>
      </c>
      <c r="Y478" s="150">
        <v>0</v>
      </c>
      <c r="Z478" s="150" t="s">
        <v>1717</v>
      </c>
      <c r="AA478" s="150">
        <v>0</v>
      </c>
      <c r="AB478" s="164">
        <v>1</v>
      </c>
      <c r="AC478" s="152"/>
      <c r="AD478" s="152"/>
    </row>
    <row r="479" spans="1:30" x14ac:dyDescent="0.35">
      <c r="A479" t="str">
        <f t="shared" si="7"/>
        <v>800865012001021</v>
      </c>
      <c r="B479" s="178"/>
      <c r="D479" s="14"/>
      <c r="E479" s="159">
        <v>4200</v>
      </c>
      <c r="F479" s="160" t="s">
        <v>1975</v>
      </c>
      <c r="G479" s="161">
        <v>800865012001</v>
      </c>
      <c r="H479" s="159">
        <v>21</v>
      </c>
      <c r="I479" s="162" t="s">
        <v>1732</v>
      </c>
      <c r="J479" s="152"/>
      <c r="K479" s="163" t="s">
        <v>1976</v>
      </c>
      <c r="L479" s="163" t="s">
        <v>1696</v>
      </c>
      <c r="M479" s="163" t="s">
        <v>1784</v>
      </c>
      <c r="N479" s="163" t="s">
        <v>1673</v>
      </c>
      <c r="O479" s="152"/>
      <c r="P479" s="150" t="s">
        <v>1977</v>
      </c>
      <c r="Q479" s="144" t="s">
        <v>1716</v>
      </c>
      <c r="R479" s="145" t="s">
        <v>1716</v>
      </c>
      <c r="S479" s="146" t="s">
        <v>1716</v>
      </c>
      <c r="T479" s="147" t="s">
        <v>1716</v>
      </c>
      <c r="U479" s="148">
        <v>623.70000000000005</v>
      </c>
      <c r="V479" s="149" t="s">
        <v>1716</v>
      </c>
      <c r="W479" s="150" t="s">
        <v>1716</v>
      </c>
      <c r="X479" s="150" t="s">
        <v>1723</v>
      </c>
      <c r="Y479" s="150">
        <v>0</v>
      </c>
      <c r="Z479" s="150" t="s">
        <v>1716</v>
      </c>
      <c r="AA479" s="150">
        <v>0</v>
      </c>
      <c r="AB479" s="164">
        <v>1</v>
      </c>
      <c r="AC479" s="152"/>
      <c r="AD479" s="152"/>
    </row>
    <row r="480" spans="1:30" x14ac:dyDescent="0.35">
      <c r="A480" t="str">
        <f t="shared" si="7"/>
        <v>800865012001027</v>
      </c>
      <c r="B480" s="178"/>
      <c r="D480" s="14"/>
      <c r="E480" s="159">
        <v>4200</v>
      </c>
      <c r="F480" s="160" t="s">
        <v>1975</v>
      </c>
      <c r="G480" s="161">
        <v>800865012001</v>
      </c>
      <c r="H480" s="159">
        <v>27</v>
      </c>
      <c r="I480" s="162" t="s">
        <v>1733</v>
      </c>
      <c r="J480" s="152"/>
      <c r="K480" s="163" t="s">
        <v>1976</v>
      </c>
      <c r="L480" s="163" t="s">
        <v>1696</v>
      </c>
      <c r="M480" s="163" t="s">
        <v>1784</v>
      </c>
      <c r="N480" s="163" t="s">
        <v>1673</v>
      </c>
      <c r="O480" s="152"/>
      <c r="P480" s="150" t="s">
        <v>1977</v>
      </c>
      <c r="Q480" s="144">
        <v>359.63</v>
      </c>
      <c r="R480" s="145">
        <v>0.6</v>
      </c>
      <c r="S480" s="146">
        <v>1.0707</v>
      </c>
      <c r="T480" s="147" t="s">
        <v>1716</v>
      </c>
      <c r="U480" s="148">
        <v>374.89</v>
      </c>
      <c r="V480" s="149">
        <v>0.22900000000000001</v>
      </c>
      <c r="W480" s="150">
        <v>1.7000000000000001E-2</v>
      </c>
      <c r="X480" s="150" t="s">
        <v>1723</v>
      </c>
      <c r="Y480" s="150">
        <v>0</v>
      </c>
      <c r="Z480" s="150" t="s">
        <v>1717</v>
      </c>
      <c r="AA480" s="150">
        <v>0</v>
      </c>
      <c r="AB480" s="164">
        <v>1</v>
      </c>
      <c r="AC480" s="152"/>
      <c r="AD480" s="152"/>
    </row>
    <row r="481" spans="1:30" x14ac:dyDescent="0.35">
      <c r="A481" t="str">
        <f t="shared" si="7"/>
        <v>800865012001028</v>
      </c>
      <c r="B481" s="178"/>
      <c r="D481" s="14"/>
      <c r="E481" s="159">
        <v>4200</v>
      </c>
      <c r="F481" s="160" t="s">
        <v>1975</v>
      </c>
      <c r="G481" s="161">
        <v>800865012001</v>
      </c>
      <c r="H481" s="159">
        <v>28</v>
      </c>
      <c r="I481" s="162" t="s">
        <v>1733</v>
      </c>
      <c r="J481" s="152"/>
      <c r="K481" s="163" t="s">
        <v>1976</v>
      </c>
      <c r="L481" s="163" t="s">
        <v>1696</v>
      </c>
      <c r="M481" s="163" t="s">
        <v>1784</v>
      </c>
      <c r="N481" s="163" t="s">
        <v>1673</v>
      </c>
      <c r="O481" s="152"/>
      <c r="P481" s="150" t="s">
        <v>1977</v>
      </c>
      <c r="Q481" s="144">
        <v>359.63</v>
      </c>
      <c r="R481" s="145">
        <v>0.6</v>
      </c>
      <c r="S481" s="146">
        <v>1.0707</v>
      </c>
      <c r="T481" s="147" t="s">
        <v>1716</v>
      </c>
      <c r="U481" s="148">
        <v>374.89</v>
      </c>
      <c r="V481" s="149">
        <v>0.22900000000000001</v>
      </c>
      <c r="W481" s="150">
        <v>1.7000000000000001E-2</v>
      </c>
      <c r="X481" s="150" t="s">
        <v>1723</v>
      </c>
      <c r="Y481" s="150">
        <v>0</v>
      </c>
      <c r="Z481" s="150" t="s">
        <v>1717</v>
      </c>
      <c r="AA481" s="150">
        <v>0</v>
      </c>
      <c r="AB481" s="164">
        <v>1</v>
      </c>
      <c r="AC481" s="152"/>
      <c r="AD481" s="152"/>
    </row>
    <row r="482" spans="1:30" x14ac:dyDescent="0.35">
      <c r="A482" t="str">
        <f t="shared" si="7"/>
        <v>370661233001020</v>
      </c>
      <c r="B482" s="178"/>
      <c r="D482" s="14"/>
      <c r="E482" s="159">
        <v>5003</v>
      </c>
      <c r="F482" s="160" t="s">
        <v>1978</v>
      </c>
      <c r="G482" s="161">
        <v>370661233001</v>
      </c>
      <c r="H482" s="159">
        <v>20</v>
      </c>
      <c r="I482" s="162" t="s">
        <v>1711</v>
      </c>
      <c r="J482" s="152"/>
      <c r="K482" s="163" t="s">
        <v>1979</v>
      </c>
      <c r="L482" s="163" t="s">
        <v>1696</v>
      </c>
      <c r="M482" s="163" t="s">
        <v>1713</v>
      </c>
      <c r="N482" s="163" t="s">
        <v>1673</v>
      </c>
      <c r="O482" s="152"/>
      <c r="P482" s="150" t="s">
        <v>1980</v>
      </c>
      <c r="Q482" s="144">
        <v>3967.73</v>
      </c>
      <c r="R482" s="145">
        <v>0.67600000000000005</v>
      </c>
      <c r="S482" s="146">
        <v>1.0707</v>
      </c>
      <c r="T482" s="147">
        <v>0</v>
      </c>
      <c r="U482" s="148">
        <v>4157.3599999999997</v>
      </c>
      <c r="V482" s="149">
        <v>0.35099999999999998</v>
      </c>
      <c r="W482" s="150">
        <v>1.7999999999999999E-2</v>
      </c>
      <c r="X482" s="150" t="s">
        <v>1723</v>
      </c>
      <c r="Y482" s="150" t="s">
        <v>1731</v>
      </c>
      <c r="Z482" s="150" t="s">
        <v>1716</v>
      </c>
      <c r="AA482" s="150">
        <v>0</v>
      </c>
      <c r="AB482" s="164">
        <v>1</v>
      </c>
      <c r="AC482" s="152"/>
      <c r="AD482" s="152"/>
    </row>
    <row r="483" spans="1:30" x14ac:dyDescent="0.35">
      <c r="A483" t="str">
        <f t="shared" si="7"/>
        <v>370661233001024</v>
      </c>
      <c r="B483" s="178"/>
      <c r="D483" s="14"/>
      <c r="E483" s="159">
        <v>5003</v>
      </c>
      <c r="F483" s="160" t="s">
        <v>1978</v>
      </c>
      <c r="G483" s="161">
        <v>370661233001</v>
      </c>
      <c r="H483" s="159">
        <v>24</v>
      </c>
      <c r="I483" s="162" t="s">
        <v>1719</v>
      </c>
      <c r="J483" s="152"/>
      <c r="K483" s="163" t="s">
        <v>1979</v>
      </c>
      <c r="L483" s="163" t="s">
        <v>1696</v>
      </c>
      <c r="M483" s="163" t="s">
        <v>1713</v>
      </c>
      <c r="N483" s="163" t="s">
        <v>1673</v>
      </c>
      <c r="O483" s="152"/>
      <c r="P483" s="150" t="s">
        <v>1980</v>
      </c>
      <c r="Q483" s="144">
        <v>597.41</v>
      </c>
      <c r="R483" s="145">
        <v>0.6</v>
      </c>
      <c r="S483" s="146">
        <v>1.0707</v>
      </c>
      <c r="T483" s="147" t="s">
        <v>1716</v>
      </c>
      <c r="U483" s="148">
        <v>622.75</v>
      </c>
      <c r="V483" s="149">
        <v>0.35099999999999998</v>
      </c>
      <c r="W483" s="150">
        <v>1.7999999999999999E-2</v>
      </c>
      <c r="X483" s="150" t="s">
        <v>1723</v>
      </c>
      <c r="Y483" s="150" t="s">
        <v>1731</v>
      </c>
      <c r="Z483" s="150" t="s">
        <v>1717</v>
      </c>
      <c r="AA483" s="150">
        <v>0</v>
      </c>
      <c r="AB483" s="164">
        <v>1</v>
      </c>
      <c r="AC483" s="152"/>
      <c r="AD483" s="152"/>
    </row>
    <row r="484" spans="1:30" x14ac:dyDescent="0.35">
      <c r="A484" t="str">
        <f t="shared" si="7"/>
        <v>201244058001020</v>
      </c>
      <c r="B484" s="178"/>
      <c r="D484" s="14"/>
      <c r="E484" s="159">
        <v>5004</v>
      </c>
      <c r="F484" s="160" t="s">
        <v>1981</v>
      </c>
      <c r="G484" s="161">
        <v>201244058001</v>
      </c>
      <c r="H484" s="159">
        <v>20</v>
      </c>
      <c r="I484" s="162" t="s">
        <v>1711</v>
      </c>
      <c r="J484" s="152"/>
      <c r="K484" s="163" t="s">
        <v>1982</v>
      </c>
      <c r="L484" s="163" t="s">
        <v>1696</v>
      </c>
      <c r="M484" s="163" t="s">
        <v>1726</v>
      </c>
      <c r="N484" s="163" t="s">
        <v>1673</v>
      </c>
      <c r="O484" s="152"/>
      <c r="P484" s="150" t="s">
        <v>1983</v>
      </c>
      <c r="Q484" s="144">
        <v>3967.73</v>
      </c>
      <c r="R484" s="145">
        <v>0.67600000000000005</v>
      </c>
      <c r="S484" s="146">
        <v>1.0707</v>
      </c>
      <c r="T484" s="147">
        <v>0</v>
      </c>
      <c r="U484" s="148">
        <v>4157.3599999999997</v>
      </c>
      <c r="V484" s="149">
        <v>0.22900000000000001</v>
      </c>
      <c r="W484" s="150">
        <v>1.7000000000000001E-2</v>
      </c>
      <c r="X484" s="150" t="s">
        <v>1723</v>
      </c>
      <c r="Y484" s="150">
        <v>0</v>
      </c>
      <c r="Z484" s="150" t="s">
        <v>1716</v>
      </c>
      <c r="AA484" s="150">
        <v>0</v>
      </c>
      <c r="AB484" s="164">
        <v>1</v>
      </c>
      <c r="AC484" s="152"/>
      <c r="AD484" s="152"/>
    </row>
    <row r="485" spans="1:30" x14ac:dyDescent="0.35">
      <c r="A485" t="str">
        <f t="shared" si="7"/>
        <v>201244058001024</v>
      </c>
      <c r="B485" s="178"/>
      <c r="D485" s="14"/>
      <c r="E485" s="159">
        <v>5004</v>
      </c>
      <c r="F485" s="160" t="s">
        <v>1981</v>
      </c>
      <c r="G485" s="161">
        <v>201244058001</v>
      </c>
      <c r="H485" s="159">
        <v>24</v>
      </c>
      <c r="I485" s="162" t="s">
        <v>1719</v>
      </c>
      <c r="J485" s="152"/>
      <c r="K485" s="163" t="s">
        <v>1982</v>
      </c>
      <c r="L485" s="163" t="s">
        <v>1696</v>
      </c>
      <c r="M485" s="163" t="s">
        <v>1726</v>
      </c>
      <c r="N485" s="163" t="s">
        <v>1673</v>
      </c>
      <c r="O485" s="152"/>
      <c r="P485" s="150" t="s">
        <v>1983</v>
      </c>
      <c r="Q485" s="144">
        <v>619.32000000000005</v>
      </c>
      <c r="R485" s="145">
        <v>0.6</v>
      </c>
      <c r="S485" s="146">
        <v>1</v>
      </c>
      <c r="T485" s="147" t="s">
        <v>1716</v>
      </c>
      <c r="U485" s="148">
        <v>619.32000000000005</v>
      </c>
      <c r="V485" s="149">
        <v>0.22900000000000001</v>
      </c>
      <c r="W485" s="150">
        <v>1.7000000000000001E-2</v>
      </c>
      <c r="X485" s="150" t="s">
        <v>1723</v>
      </c>
      <c r="Y485" s="150">
        <v>0</v>
      </c>
      <c r="Z485" s="150" t="s">
        <v>1717</v>
      </c>
      <c r="AA485" s="150">
        <v>0</v>
      </c>
      <c r="AB485" s="164">
        <v>1</v>
      </c>
      <c r="AC485" s="152"/>
      <c r="AD485" s="152"/>
    </row>
    <row r="486" spans="1:30" x14ac:dyDescent="0.35">
      <c r="A486" t="str">
        <f t="shared" si="7"/>
        <v>362167920001020</v>
      </c>
      <c r="B486" s="178"/>
      <c r="D486" s="14"/>
      <c r="E486" s="159">
        <v>5006</v>
      </c>
      <c r="F486" s="160" t="s">
        <v>1984</v>
      </c>
      <c r="G486" s="161">
        <v>362167920001</v>
      </c>
      <c r="H486" s="159">
        <v>20</v>
      </c>
      <c r="I486" s="162" t="s">
        <v>1711</v>
      </c>
      <c r="J486" s="152"/>
      <c r="K486" s="163" t="s">
        <v>1985</v>
      </c>
      <c r="L486" s="163" t="s">
        <v>1696</v>
      </c>
      <c r="M486" s="163" t="s">
        <v>1713</v>
      </c>
      <c r="N486" s="163" t="s">
        <v>1673</v>
      </c>
      <c r="O486" s="152"/>
      <c r="P486" s="150" t="s">
        <v>1986</v>
      </c>
      <c r="Q486" s="144">
        <v>3967.73</v>
      </c>
      <c r="R486" s="145">
        <v>0.67600000000000005</v>
      </c>
      <c r="S486" s="146">
        <v>1.0707</v>
      </c>
      <c r="T486" s="147">
        <v>0</v>
      </c>
      <c r="U486" s="148">
        <v>4157.3599999999997</v>
      </c>
      <c r="V486" s="149">
        <v>0.217</v>
      </c>
      <c r="W486" s="150">
        <v>2.3E-2</v>
      </c>
      <c r="X486" s="150" t="s">
        <v>1744</v>
      </c>
      <c r="Y486" s="150" t="s">
        <v>1765</v>
      </c>
      <c r="Z486" s="150" t="s">
        <v>1716</v>
      </c>
      <c r="AA486" s="150">
        <v>0</v>
      </c>
      <c r="AB486" s="164">
        <v>1</v>
      </c>
      <c r="AC486" s="152"/>
      <c r="AD486" s="152"/>
    </row>
    <row r="487" spans="1:30" x14ac:dyDescent="0.35">
      <c r="A487" t="str">
        <f t="shared" si="7"/>
        <v>362167920004020</v>
      </c>
      <c r="B487" s="178"/>
      <c r="D487" s="14"/>
      <c r="E487" s="159">
        <v>5006</v>
      </c>
      <c r="F487" s="160" t="s">
        <v>1984</v>
      </c>
      <c r="G487" s="161">
        <v>362167920004</v>
      </c>
      <c r="H487" s="159">
        <v>20</v>
      </c>
      <c r="I487" s="162" t="s">
        <v>1711</v>
      </c>
      <c r="J487" s="152"/>
      <c r="K487" s="163" t="s">
        <v>1985</v>
      </c>
      <c r="L487" s="163" t="s">
        <v>1696</v>
      </c>
      <c r="M487" s="163" t="s">
        <v>1713</v>
      </c>
      <c r="N487" s="163" t="s">
        <v>1673</v>
      </c>
      <c r="O487" s="152"/>
      <c r="P487" s="150" t="s">
        <v>1986</v>
      </c>
      <c r="Q487" s="144">
        <v>3967.73</v>
      </c>
      <c r="R487" s="145">
        <v>0.67600000000000005</v>
      </c>
      <c r="S487" s="146">
        <v>1.0707</v>
      </c>
      <c r="T487" s="147">
        <v>0</v>
      </c>
      <c r="U487" s="148">
        <v>4157.3599999999997</v>
      </c>
      <c r="V487" s="149">
        <v>0.217</v>
      </c>
      <c r="W487" s="150">
        <v>2.3E-2</v>
      </c>
      <c r="X487" s="150" t="s">
        <v>1744</v>
      </c>
      <c r="Y487" s="150" t="s">
        <v>1765</v>
      </c>
      <c r="Z487" s="150" t="s">
        <v>1716</v>
      </c>
      <c r="AA487" s="150">
        <v>0</v>
      </c>
      <c r="AB487" s="164">
        <v>1</v>
      </c>
      <c r="AC487" s="152"/>
      <c r="AD487" s="152"/>
    </row>
    <row r="488" spans="1:30" x14ac:dyDescent="0.35">
      <c r="A488" t="str">
        <f t="shared" si="7"/>
        <v>362167920001024</v>
      </c>
      <c r="B488" s="178"/>
      <c r="D488" s="14"/>
      <c r="E488" s="159">
        <v>5006</v>
      </c>
      <c r="F488" s="160" t="s">
        <v>1984</v>
      </c>
      <c r="G488" s="161">
        <v>362167920001</v>
      </c>
      <c r="H488" s="159">
        <v>24</v>
      </c>
      <c r="I488" s="162" t="s">
        <v>1719</v>
      </c>
      <c r="J488" s="152"/>
      <c r="K488" s="163" t="s">
        <v>1985</v>
      </c>
      <c r="L488" s="163" t="s">
        <v>1696</v>
      </c>
      <c r="M488" s="163" t="s">
        <v>1713</v>
      </c>
      <c r="N488" s="163" t="s">
        <v>1673</v>
      </c>
      <c r="O488" s="152"/>
      <c r="P488" s="150" t="s">
        <v>1986</v>
      </c>
      <c r="Q488" s="144">
        <v>597.41</v>
      </c>
      <c r="R488" s="145">
        <v>0.6</v>
      </c>
      <c r="S488" s="146">
        <v>1.0707</v>
      </c>
      <c r="T488" s="147" t="s">
        <v>1716</v>
      </c>
      <c r="U488" s="148">
        <v>622.75</v>
      </c>
      <c r="V488" s="149">
        <v>0.217</v>
      </c>
      <c r="W488" s="150">
        <v>2.3E-2</v>
      </c>
      <c r="X488" s="150" t="s">
        <v>1744</v>
      </c>
      <c r="Y488" s="150" t="s">
        <v>1765</v>
      </c>
      <c r="Z488" s="150" t="s">
        <v>1717</v>
      </c>
      <c r="AA488" s="150">
        <v>0</v>
      </c>
      <c r="AB488" s="164">
        <v>1</v>
      </c>
      <c r="AC488" s="152"/>
      <c r="AD488" s="152"/>
    </row>
    <row r="489" spans="1:30" x14ac:dyDescent="0.35">
      <c r="A489" t="str">
        <f t="shared" si="7"/>
        <v>362167920004024</v>
      </c>
      <c r="B489" s="178"/>
      <c r="D489" s="14"/>
      <c r="E489" s="159">
        <v>5006</v>
      </c>
      <c r="F489" s="160" t="s">
        <v>1984</v>
      </c>
      <c r="G489" s="161">
        <v>362167920004</v>
      </c>
      <c r="H489" s="159">
        <v>24</v>
      </c>
      <c r="I489" s="162" t="s">
        <v>1719</v>
      </c>
      <c r="J489" s="152"/>
      <c r="K489" s="163" t="s">
        <v>1985</v>
      </c>
      <c r="L489" s="163" t="s">
        <v>1696</v>
      </c>
      <c r="M489" s="163" t="s">
        <v>1713</v>
      </c>
      <c r="N489" s="163" t="s">
        <v>1673</v>
      </c>
      <c r="O489" s="152"/>
      <c r="P489" s="150" t="s">
        <v>1986</v>
      </c>
      <c r="Q489" s="144">
        <v>597.41</v>
      </c>
      <c r="R489" s="145">
        <v>0.6</v>
      </c>
      <c r="S489" s="146">
        <v>1.0707</v>
      </c>
      <c r="T489" s="147" t="s">
        <v>1716</v>
      </c>
      <c r="U489" s="148">
        <v>622.75</v>
      </c>
      <c r="V489" s="149">
        <v>0.217</v>
      </c>
      <c r="W489" s="150">
        <v>2.3E-2</v>
      </c>
      <c r="X489" s="150" t="s">
        <v>1744</v>
      </c>
      <c r="Y489" s="150" t="s">
        <v>1765</v>
      </c>
      <c r="Z489" s="150" t="s">
        <v>1717</v>
      </c>
      <c r="AA489" s="150">
        <v>0</v>
      </c>
      <c r="AB489" s="164">
        <v>1</v>
      </c>
      <c r="AC489" s="152"/>
      <c r="AD489" s="152"/>
    </row>
    <row r="490" spans="1:30" x14ac:dyDescent="0.35">
      <c r="A490" t="str">
        <f t="shared" si="7"/>
        <v>364195126007020</v>
      </c>
      <c r="B490" s="178"/>
      <c r="D490" s="14"/>
      <c r="E490" s="159">
        <v>5007</v>
      </c>
      <c r="F490" s="160" t="s">
        <v>1987</v>
      </c>
      <c r="G490" s="161">
        <v>364195126007</v>
      </c>
      <c r="H490" s="159">
        <v>20</v>
      </c>
      <c r="I490" s="162" t="s">
        <v>1711</v>
      </c>
      <c r="J490" s="152"/>
      <c r="K490" s="163" t="s">
        <v>1988</v>
      </c>
      <c r="L490" s="163" t="s">
        <v>1696</v>
      </c>
      <c r="M490" s="163" t="s">
        <v>1713</v>
      </c>
      <c r="N490" s="163" t="s">
        <v>1673</v>
      </c>
      <c r="O490" s="152"/>
      <c r="P490" s="150" t="s">
        <v>1989</v>
      </c>
      <c r="Q490" s="144">
        <v>3967.73</v>
      </c>
      <c r="R490" s="145">
        <v>0.67600000000000005</v>
      </c>
      <c r="S490" s="146">
        <v>1.0707</v>
      </c>
      <c r="T490" s="147">
        <v>0</v>
      </c>
      <c r="U490" s="148">
        <v>4157.3599999999997</v>
      </c>
      <c r="V490" s="149">
        <v>0.161</v>
      </c>
      <c r="W490" s="150">
        <v>0.01</v>
      </c>
      <c r="X490" s="150" t="s">
        <v>1744</v>
      </c>
      <c r="Y490" s="150">
        <v>0</v>
      </c>
      <c r="Z490" s="150" t="s">
        <v>1716</v>
      </c>
      <c r="AA490" s="150">
        <v>0</v>
      </c>
      <c r="AB490" s="164">
        <v>1</v>
      </c>
      <c r="AC490" s="152"/>
      <c r="AD490" s="152"/>
    </row>
    <row r="491" spans="1:30" x14ac:dyDescent="0.35">
      <c r="A491" t="str">
        <f t="shared" si="7"/>
        <v>364195126040020</v>
      </c>
      <c r="B491" s="178"/>
      <c r="D491" s="14"/>
      <c r="E491" s="159">
        <v>5007</v>
      </c>
      <c r="F491" s="160" t="s">
        <v>1987</v>
      </c>
      <c r="G491" s="161">
        <v>364195126040</v>
      </c>
      <c r="H491" s="159">
        <v>20</v>
      </c>
      <c r="I491" s="162" t="s">
        <v>1711</v>
      </c>
      <c r="J491" s="152"/>
      <c r="K491" s="163" t="s">
        <v>1988</v>
      </c>
      <c r="L491" s="163" t="s">
        <v>1696</v>
      </c>
      <c r="M491" s="163" t="s">
        <v>1713</v>
      </c>
      <c r="N491" s="163" t="s">
        <v>1673</v>
      </c>
      <c r="O491" s="152"/>
      <c r="P491" s="150" t="s">
        <v>1989</v>
      </c>
      <c r="Q491" s="144">
        <v>3967.73</v>
      </c>
      <c r="R491" s="145">
        <v>0.67600000000000005</v>
      </c>
      <c r="S491" s="146">
        <v>1.0707</v>
      </c>
      <c r="T491" s="147">
        <v>0</v>
      </c>
      <c r="U491" s="148">
        <v>4157.3599999999997</v>
      </c>
      <c r="V491" s="149">
        <v>0.161</v>
      </c>
      <c r="W491" s="150">
        <v>0.01</v>
      </c>
      <c r="X491" s="150" t="s">
        <v>1744</v>
      </c>
      <c r="Y491" s="150">
        <v>0</v>
      </c>
      <c r="Z491" s="150" t="s">
        <v>1716</v>
      </c>
      <c r="AA491" s="150">
        <v>0</v>
      </c>
      <c r="AB491" s="164">
        <v>1</v>
      </c>
      <c r="AC491" s="152"/>
      <c r="AD491" s="152"/>
    </row>
    <row r="492" spans="1:30" x14ac:dyDescent="0.35">
      <c r="A492" t="str">
        <f t="shared" si="7"/>
        <v>364195126007021</v>
      </c>
      <c r="B492" s="178"/>
      <c r="D492" s="14"/>
      <c r="E492" s="159">
        <v>5007</v>
      </c>
      <c r="F492" s="160" t="s">
        <v>1987</v>
      </c>
      <c r="G492" s="161">
        <v>364195126007</v>
      </c>
      <c r="H492" s="159">
        <v>21</v>
      </c>
      <c r="I492" s="162" t="s">
        <v>1732</v>
      </c>
      <c r="J492" s="152"/>
      <c r="K492" s="163" t="s">
        <v>1988</v>
      </c>
      <c r="L492" s="163" t="s">
        <v>1696</v>
      </c>
      <c r="M492" s="163" t="s">
        <v>1713</v>
      </c>
      <c r="N492" s="163" t="s">
        <v>1673</v>
      </c>
      <c r="O492" s="152"/>
      <c r="P492" s="150" t="s">
        <v>1989</v>
      </c>
      <c r="Q492" s="144" t="s">
        <v>1716</v>
      </c>
      <c r="R492" s="145" t="s">
        <v>1716</v>
      </c>
      <c r="S492" s="146" t="s">
        <v>1716</v>
      </c>
      <c r="T492" s="147" t="s">
        <v>1716</v>
      </c>
      <c r="U492" s="148">
        <v>623.70000000000005</v>
      </c>
      <c r="V492" s="149" t="s">
        <v>1716</v>
      </c>
      <c r="W492" s="150" t="s">
        <v>1716</v>
      </c>
      <c r="X492" s="150" t="s">
        <v>1744</v>
      </c>
      <c r="Y492" s="150">
        <v>0</v>
      </c>
      <c r="Z492" s="150" t="s">
        <v>1716</v>
      </c>
      <c r="AA492" s="150">
        <v>0</v>
      </c>
      <c r="AB492" s="164">
        <v>1</v>
      </c>
      <c r="AC492" s="152"/>
      <c r="AD492" s="152"/>
    </row>
    <row r="493" spans="1:30" x14ac:dyDescent="0.35">
      <c r="A493" t="str">
        <f t="shared" si="7"/>
        <v>364195126040021</v>
      </c>
      <c r="B493" s="178"/>
      <c r="D493" s="14"/>
      <c r="E493" s="159">
        <v>5007</v>
      </c>
      <c r="F493" s="160" t="s">
        <v>1987</v>
      </c>
      <c r="G493" s="161">
        <v>364195126040</v>
      </c>
      <c r="H493" s="159">
        <v>21</v>
      </c>
      <c r="I493" s="162" t="s">
        <v>1732</v>
      </c>
      <c r="J493" s="152"/>
      <c r="K493" s="163" t="s">
        <v>1988</v>
      </c>
      <c r="L493" s="163" t="s">
        <v>1696</v>
      </c>
      <c r="M493" s="163" t="s">
        <v>1713</v>
      </c>
      <c r="N493" s="163" t="s">
        <v>1673</v>
      </c>
      <c r="O493" s="152"/>
      <c r="P493" s="150" t="s">
        <v>1989</v>
      </c>
      <c r="Q493" s="144" t="s">
        <v>1716</v>
      </c>
      <c r="R493" s="145" t="s">
        <v>1716</v>
      </c>
      <c r="S493" s="146" t="s">
        <v>1716</v>
      </c>
      <c r="T493" s="147" t="s">
        <v>1716</v>
      </c>
      <c r="U493" s="148">
        <v>623.70000000000005</v>
      </c>
      <c r="V493" s="149" t="s">
        <v>1716</v>
      </c>
      <c r="W493" s="150" t="s">
        <v>1716</v>
      </c>
      <c r="X493" s="150" t="s">
        <v>1744</v>
      </c>
      <c r="Y493" s="150">
        <v>0</v>
      </c>
      <c r="Z493" s="150" t="s">
        <v>1716</v>
      </c>
      <c r="AA493" s="150">
        <v>0</v>
      </c>
      <c r="AB493" s="164">
        <v>1</v>
      </c>
      <c r="AC493" s="152"/>
      <c r="AD493" s="152"/>
    </row>
    <row r="494" spans="1:30" x14ac:dyDescent="0.35">
      <c r="A494" t="str">
        <f t="shared" si="7"/>
        <v>364195126046021</v>
      </c>
      <c r="B494" s="178"/>
      <c r="D494" s="14"/>
      <c r="E494" s="159">
        <v>5007</v>
      </c>
      <c r="F494" s="160" t="s">
        <v>1987</v>
      </c>
      <c r="G494" s="161">
        <v>364195126046</v>
      </c>
      <c r="H494" s="159">
        <v>21</v>
      </c>
      <c r="I494" s="162" t="s">
        <v>1732</v>
      </c>
      <c r="J494" s="152"/>
      <c r="K494" s="163" t="s">
        <v>1988</v>
      </c>
      <c r="L494" s="163" t="s">
        <v>1696</v>
      </c>
      <c r="M494" s="163" t="s">
        <v>1713</v>
      </c>
      <c r="N494" s="163" t="s">
        <v>1673</v>
      </c>
      <c r="O494" s="152"/>
      <c r="P494" s="150" t="s">
        <v>1989</v>
      </c>
      <c r="Q494" s="144" t="s">
        <v>1716</v>
      </c>
      <c r="R494" s="145" t="s">
        <v>1716</v>
      </c>
      <c r="S494" s="146" t="s">
        <v>1716</v>
      </c>
      <c r="T494" s="147" t="s">
        <v>1716</v>
      </c>
      <c r="U494" s="148">
        <v>623.70000000000005</v>
      </c>
      <c r="V494" s="149" t="s">
        <v>1716</v>
      </c>
      <c r="W494" s="150" t="s">
        <v>1716</v>
      </c>
      <c r="X494" s="150" t="s">
        <v>1744</v>
      </c>
      <c r="Y494" s="150">
        <v>0</v>
      </c>
      <c r="Z494" s="150" t="s">
        <v>1716</v>
      </c>
      <c r="AA494" s="150">
        <v>0</v>
      </c>
      <c r="AB494" s="164">
        <v>1</v>
      </c>
      <c r="AC494" s="152"/>
      <c r="AD494" s="152"/>
    </row>
    <row r="495" spans="1:30" x14ac:dyDescent="0.35">
      <c r="A495" t="str">
        <f t="shared" si="7"/>
        <v>364195126054022</v>
      </c>
      <c r="B495" s="178"/>
      <c r="D495" s="14"/>
      <c r="E495" s="159">
        <v>5007</v>
      </c>
      <c r="F495" s="160" t="s">
        <v>1987</v>
      </c>
      <c r="G495" s="161">
        <v>364195126054</v>
      </c>
      <c r="H495" s="159">
        <v>22</v>
      </c>
      <c r="I495" s="162" t="s">
        <v>1718</v>
      </c>
      <c r="J495" s="152"/>
      <c r="K495" s="163" t="s">
        <v>1988</v>
      </c>
      <c r="L495" s="163" t="s">
        <v>1696</v>
      </c>
      <c r="M495" s="163" t="s">
        <v>1713</v>
      </c>
      <c r="N495" s="163" t="s">
        <v>1673</v>
      </c>
      <c r="O495" s="152"/>
      <c r="P495" s="150" t="s">
        <v>1989</v>
      </c>
      <c r="Q495" s="144" t="s">
        <v>1716</v>
      </c>
      <c r="R495" s="145" t="s">
        <v>1716</v>
      </c>
      <c r="S495" s="146" t="s">
        <v>1716</v>
      </c>
      <c r="T495" s="147" t="s">
        <v>1716</v>
      </c>
      <c r="U495" s="148">
        <v>593.25</v>
      </c>
      <c r="V495" s="149" t="s">
        <v>1716</v>
      </c>
      <c r="W495" s="150" t="s">
        <v>1716</v>
      </c>
      <c r="X495" s="150" t="s">
        <v>1744</v>
      </c>
      <c r="Y495" s="150">
        <v>0</v>
      </c>
      <c r="Z495" s="150" t="s">
        <v>1716</v>
      </c>
      <c r="AA495" s="150">
        <v>0</v>
      </c>
      <c r="AB495" s="164">
        <v>1</v>
      </c>
      <c r="AC495" s="152"/>
      <c r="AD495" s="152"/>
    </row>
    <row r="496" spans="1:30" x14ac:dyDescent="0.35">
      <c r="A496" t="str">
        <f t="shared" si="7"/>
        <v>364195126007024</v>
      </c>
      <c r="B496" s="178"/>
      <c r="D496" s="14"/>
      <c r="E496" s="159">
        <v>5007</v>
      </c>
      <c r="F496" s="160" t="s">
        <v>1987</v>
      </c>
      <c r="G496" s="161">
        <v>364195126007</v>
      </c>
      <c r="H496" s="159">
        <v>24</v>
      </c>
      <c r="I496" s="162" t="s">
        <v>1719</v>
      </c>
      <c r="J496" s="152"/>
      <c r="K496" s="163" t="s">
        <v>1988</v>
      </c>
      <c r="L496" s="163" t="s">
        <v>1696</v>
      </c>
      <c r="M496" s="163" t="s">
        <v>1713</v>
      </c>
      <c r="N496" s="163" t="s">
        <v>1673</v>
      </c>
      <c r="O496" s="152"/>
      <c r="P496" s="150" t="s">
        <v>1989</v>
      </c>
      <c r="Q496" s="144">
        <v>597.41</v>
      </c>
      <c r="R496" s="145">
        <v>0.6</v>
      </c>
      <c r="S496" s="146">
        <v>1.0707</v>
      </c>
      <c r="T496" s="147" t="s">
        <v>1716</v>
      </c>
      <c r="U496" s="148">
        <v>622.75</v>
      </c>
      <c r="V496" s="149">
        <v>0.161</v>
      </c>
      <c r="W496" s="150">
        <v>0.01</v>
      </c>
      <c r="X496" s="150" t="s">
        <v>1744</v>
      </c>
      <c r="Y496" s="150">
        <v>0</v>
      </c>
      <c r="Z496" s="150" t="s">
        <v>1717</v>
      </c>
      <c r="AA496" s="150">
        <v>0</v>
      </c>
      <c r="AB496" s="164">
        <v>1</v>
      </c>
      <c r="AC496" s="152"/>
      <c r="AD496" s="152"/>
    </row>
    <row r="497" spans="1:30" x14ac:dyDescent="0.35">
      <c r="A497" t="str">
        <f t="shared" si="7"/>
        <v>364195126040024</v>
      </c>
      <c r="B497" s="178"/>
      <c r="D497" s="14"/>
      <c r="E497" s="159">
        <v>5007</v>
      </c>
      <c r="F497" s="160" t="s">
        <v>1987</v>
      </c>
      <c r="G497" s="161">
        <v>364195126040</v>
      </c>
      <c r="H497" s="159">
        <v>24</v>
      </c>
      <c r="I497" s="162" t="s">
        <v>1719</v>
      </c>
      <c r="J497" s="152"/>
      <c r="K497" s="163" t="s">
        <v>1988</v>
      </c>
      <c r="L497" s="163" t="s">
        <v>1696</v>
      </c>
      <c r="M497" s="163" t="s">
        <v>1713</v>
      </c>
      <c r="N497" s="163" t="s">
        <v>1673</v>
      </c>
      <c r="O497" s="152"/>
      <c r="P497" s="150" t="s">
        <v>1989</v>
      </c>
      <c r="Q497" s="144">
        <v>597.41</v>
      </c>
      <c r="R497" s="145">
        <v>0.6</v>
      </c>
      <c r="S497" s="146">
        <v>1.0707</v>
      </c>
      <c r="T497" s="147" t="s">
        <v>1716</v>
      </c>
      <c r="U497" s="148">
        <v>622.75</v>
      </c>
      <c r="V497" s="149">
        <v>0.161</v>
      </c>
      <c r="W497" s="150">
        <v>0.01</v>
      </c>
      <c r="X497" s="150" t="s">
        <v>1744</v>
      </c>
      <c r="Y497" s="150">
        <v>0</v>
      </c>
      <c r="Z497" s="150" t="s">
        <v>1717</v>
      </c>
      <c r="AA497" s="150">
        <v>0</v>
      </c>
      <c r="AB497" s="164">
        <v>1</v>
      </c>
      <c r="AC497" s="152"/>
      <c r="AD497" s="152"/>
    </row>
    <row r="498" spans="1:30" x14ac:dyDescent="0.35">
      <c r="A498" t="str">
        <f t="shared" si="7"/>
        <v>364195126007027</v>
      </c>
      <c r="B498" s="178"/>
      <c r="D498" s="14"/>
      <c r="E498" s="159">
        <v>5007</v>
      </c>
      <c r="F498" s="160" t="s">
        <v>1987</v>
      </c>
      <c r="G498" s="161">
        <v>364195126007</v>
      </c>
      <c r="H498" s="159">
        <v>27</v>
      </c>
      <c r="I498" s="162" t="s">
        <v>1733</v>
      </c>
      <c r="J498" s="152"/>
      <c r="K498" s="163" t="s">
        <v>1988</v>
      </c>
      <c r="L498" s="163" t="s">
        <v>1696</v>
      </c>
      <c r="M498" s="163" t="s">
        <v>1713</v>
      </c>
      <c r="N498" s="163" t="s">
        <v>1673</v>
      </c>
      <c r="O498" s="152"/>
      <c r="P498" s="150" t="s">
        <v>1989</v>
      </c>
      <c r="Q498" s="144">
        <v>359.63</v>
      </c>
      <c r="R498" s="145">
        <v>0.6</v>
      </c>
      <c r="S498" s="146">
        <v>1.0707</v>
      </c>
      <c r="T498" s="147" t="s">
        <v>1716</v>
      </c>
      <c r="U498" s="148">
        <v>374.89</v>
      </c>
      <c r="V498" s="149">
        <v>0.161</v>
      </c>
      <c r="W498" s="150">
        <v>0.01</v>
      </c>
      <c r="X498" s="150" t="s">
        <v>1744</v>
      </c>
      <c r="Y498" s="150">
        <v>0</v>
      </c>
      <c r="Z498" s="150" t="s">
        <v>1717</v>
      </c>
      <c r="AA498" s="150">
        <v>0</v>
      </c>
      <c r="AB498" s="164">
        <v>1</v>
      </c>
      <c r="AC498" s="152"/>
      <c r="AD498" s="152"/>
    </row>
    <row r="499" spans="1:30" x14ac:dyDescent="0.35">
      <c r="A499" t="str">
        <f t="shared" si="7"/>
        <v>364195126040027</v>
      </c>
      <c r="B499" s="178"/>
      <c r="D499" s="14"/>
      <c r="E499" s="159">
        <v>5007</v>
      </c>
      <c r="F499" s="160" t="s">
        <v>1987</v>
      </c>
      <c r="G499" s="161">
        <v>364195126040</v>
      </c>
      <c r="H499" s="159">
        <v>27</v>
      </c>
      <c r="I499" s="162" t="s">
        <v>1733</v>
      </c>
      <c r="J499" s="152"/>
      <c r="K499" s="163" t="s">
        <v>1988</v>
      </c>
      <c r="L499" s="163" t="s">
        <v>1696</v>
      </c>
      <c r="M499" s="163" t="s">
        <v>1713</v>
      </c>
      <c r="N499" s="163" t="s">
        <v>1673</v>
      </c>
      <c r="O499" s="152"/>
      <c r="P499" s="150" t="s">
        <v>1989</v>
      </c>
      <c r="Q499" s="144">
        <v>359.63</v>
      </c>
      <c r="R499" s="145">
        <v>0.6</v>
      </c>
      <c r="S499" s="146">
        <v>1.0707</v>
      </c>
      <c r="T499" s="147" t="s">
        <v>1716</v>
      </c>
      <c r="U499" s="148">
        <v>374.89</v>
      </c>
      <c r="V499" s="149">
        <v>0.161</v>
      </c>
      <c r="W499" s="150">
        <v>0.01</v>
      </c>
      <c r="X499" s="150" t="s">
        <v>1744</v>
      </c>
      <c r="Y499" s="150">
        <v>0</v>
      </c>
      <c r="Z499" s="150" t="s">
        <v>1717</v>
      </c>
      <c r="AA499" s="150">
        <v>0</v>
      </c>
      <c r="AB499" s="164">
        <v>1</v>
      </c>
      <c r="AC499" s="152"/>
      <c r="AD499" s="152"/>
    </row>
    <row r="500" spans="1:30" x14ac:dyDescent="0.35">
      <c r="A500" t="str">
        <f t="shared" si="7"/>
        <v>364195126046027</v>
      </c>
      <c r="B500" s="178"/>
      <c r="D500" s="14"/>
      <c r="E500" s="159">
        <v>5007</v>
      </c>
      <c r="F500" s="160" t="s">
        <v>1987</v>
      </c>
      <c r="G500" s="161">
        <v>364195126046</v>
      </c>
      <c r="H500" s="159">
        <v>27</v>
      </c>
      <c r="I500" s="162" t="s">
        <v>1733</v>
      </c>
      <c r="J500" s="152"/>
      <c r="K500" s="163" t="s">
        <v>1988</v>
      </c>
      <c r="L500" s="163" t="s">
        <v>1696</v>
      </c>
      <c r="M500" s="163" t="s">
        <v>1713</v>
      </c>
      <c r="N500" s="163" t="s">
        <v>1673</v>
      </c>
      <c r="O500" s="152"/>
      <c r="P500" s="150" t="s">
        <v>1989</v>
      </c>
      <c r="Q500" s="144">
        <v>359.63</v>
      </c>
      <c r="R500" s="145">
        <v>0.6</v>
      </c>
      <c r="S500" s="146">
        <v>1.0707</v>
      </c>
      <c r="T500" s="147" t="s">
        <v>1716</v>
      </c>
      <c r="U500" s="148">
        <v>374.89</v>
      </c>
      <c r="V500" s="149">
        <v>0.161</v>
      </c>
      <c r="W500" s="150">
        <v>0.01</v>
      </c>
      <c r="X500" s="150" t="s">
        <v>1744</v>
      </c>
      <c r="Y500" s="150">
        <v>0</v>
      </c>
      <c r="Z500" s="150" t="s">
        <v>1717</v>
      </c>
      <c r="AA500" s="150">
        <v>0</v>
      </c>
      <c r="AB500" s="164">
        <v>1</v>
      </c>
      <c r="AC500" s="152"/>
      <c r="AD500" s="152"/>
    </row>
    <row r="501" spans="1:30" x14ac:dyDescent="0.35">
      <c r="A501" t="str">
        <f t="shared" si="7"/>
        <v>364195126007028</v>
      </c>
      <c r="B501" s="178"/>
      <c r="D501" s="14"/>
      <c r="E501" s="159">
        <v>5007</v>
      </c>
      <c r="F501" s="160" t="s">
        <v>1987</v>
      </c>
      <c r="G501" s="161">
        <v>364195126007</v>
      </c>
      <c r="H501" s="159">
        <v>28</v>
      </c>
      <c r="I501" s="162" t="s">
        <v>1733</v>
      </c>
      <c r="J501" s="152"/>
      <c r="K501" s="163" t="s">
        <v>1988</v>
      </c>
      <c r="L501" s="163" t="s">
        <v>1696</v>
      </c>
      <c r="M501" s="163" t="s">
        <v>1713</v>
      </c>
      <c r="N501" s="163" t="s">
        <v>1673</v>
      </c>
      <c r="O501" s="152"/>
      <c r="P501" s="150" t="s">
        <v>1989</v>
      </c>
      <c r="Q501" s="144">
        <v>359.63</v>
      </c>
      <c r="R501" s="145">
        <v>0.6</v>
      </c>
      <c r="S501" s="146">
        <v>1.0707</v>
      </c>
      <c r="T501" s="147" t="s">
        <v>1716</v>
      </c>
      <c r="U501" s="148">
        <v>374.89</v>
      </c>
      <c r="V501" s="149">
        <v>0.161</v>
      </c>
      <c r="W501" s="150">
        <v>0.01</v>
      </c>
      <c r="X501" s="150" t="s">
        <v>1744</v>
      </c>
      <c r="Y501" s="150">
        <v>0</v>
      </c>
      <c r="Z501" s="150" t="s">
        <v>1717</v>
      </c>
      <c r="AA501" s="150">
        <v>0</v>
      </c>
      <c r="AB501" s="164">
        <v>1</v>
      </c>
      <c r="AC501" s="152"/>
      <c r="AD501" s="152"/>
    </row>
    <row r="502" spans="1:30" x14ac:dyDescent="0.35">
      <c r="A502" t="str">
        <f t="shared" si="7"/>
        <v>364195126040028</v>
      </c>
      <c r="B502" s="178"/>
      <c r="D502" s="14"/>
      <c r="E502" s="159">
        <v>5007</v>
      </c>
      <c r="F502" s="160" t="s">
        <v>1987</v>
      </c>
      <c r="G502" s="161">
        <v>364195126040</v>
      </c>
      <c r="H502" s="159">
        <v>28</v>
      </c>
      <c r="I502" s="162" t="s">
        <v>1733</v>
      </c>
      <c r="J502" s="152"/>
      <c r="K502" s="163" t="s">
        <v>1988</v>
      </c>
      <c r="L502" s="163" t="s">
        <v>1696</v>
      </c>
      <c r="M502" s="163" t="s">
        <v>1713</v>
      </c>
      <c r="N502" s="163" t="s">
        <v>1673</v>
      </c>
      <c r="O502" s="152"/>
      <c r="P502" s="150" t="s">
        <v>1989</v>
      </c>
      <c r="Q502" s="144">
        <v>359.63</v>
      </c>
      <c r="R502" s="145">
        <v>0.6</v>
      </c>
      <c r="S502" s="146">
        <v>1.0707</v>
      </c>
      <c r="T502" s="147" t="s">
        <v>1716</v>
      </c>
      <c r="U502" s="148">
        <v>374.89</v>
      </c>
      <c r="V502" s="149">
        <v>0.161</v>
      </c>
      <c r="W502" s="150">
        <v>0.01</v>
      </c>
      <c r="X502" s="150" t="s">
        <v>1744</v>
      </c>
      <c r="Y502" s="150">
        <v>0</v>
      </c>
      <c r="Z502" s="150" t="s">
        <v>1717</v>
      </c>
      <c r="AA502" s="150">
        <v>0</v>
      </c>
      <c r="AB502" s="164">
        <v>1</v>
      </c>
      <c r="AC502" s="152"/>
      <c r="AD502" s="152"/>
    </row>
    <row r="503" spans="1:30" x14ac:dyDescent="0.35">
      <c r="A503" t="str">
        <f t="shared" si="7"/>
        <v>364195126046028</v>
      </c>
      <c r="B503" s="178"/>
      <c r="D503" s="14"/>
      <c r="E503" s="159">
        <v>5007</v>
      </c>
      <c r="F503" s="160" t="s">
        <v>1987</v>
      </c>
      <c r="G503" s="161">
        <v>364195126046</v>
      </c>
      <c r="H503" s="159">
        <v>28</v>
      </c>
      <c r="I503" s="162" t="s">
        <v>1733</v>
      </c>
      <c r="J503" s="152"/>
      <c r="K503" s="163" t="s">
        <v>1988</v>
      </c>
      <c r="L503" s="163" t="s">
        <v>1696</v>
      </c>
      <c r="M503" s="163" t="s">
        <v>1713</v>
      </c>
      <c r="N503" s="163" t="s">
        <v>1673</v>
      </c>
      <c r="O503" s="152"/>
      <c r="P503" s="150" t="s">
        <v>1989</v>
      </c>
      <c r="Q503" s="144">
        <v>359.63</v>
      </c>
      <c r="R503" s="145">
        <v>0.6</v>
      </c>
      <c r="S503" s="146">
        <v>1.0707</v>
      </c>
      <c r="T503" s="147" t="s">
        <v>1716</v>
      </c>
      <c r="U503" s="148">
        <v>374.89</v>
      </c>
      <c r="V503" s="149">
        <v>0.161</v>
      </c>
      <c r="W503" s="150">
        <v>0.01</v>
      </c>
      <c r="X503" s="150" t="s">
        <v>1744</v>
      </c>
      <c r="Y503" s="150">
        <v>0</v>
      </c>
      <c r="Z503" s="150" t="s">
        <v>1717</v>
      </c>
      <c r="AA503" s="150">
        <v>0</v>
      </c>
      <c r="AB503" s="164">
        <v>1</v>
      </c>
      <c r="AC503" s="152"/>
      <c r="AD503" s="152"/>
    </row>
    <row r="504" spans="1:30" x14ac:dyDescent="0.35">
      <c r="A504" t="str">
        <f t="shared" si="7"/>
        <v>362167784001020</v>
      </c>
      <c r="B504" s="178"/>
      <c r="D504" s="14"/>
      <c r="E504" s="159">
        <v>5008</v>
      </c>
      <c r="F504" s="160" t="s">
        <v>1990</v>
      </c>
      <c r="G504" s="161">
        <v>362167784001</v>
      </c>
      <c r="H504" s="159">
        <v>20</v>
      </c>
      <c r="I504" s="162" t="s">
        <v>1711</v>
      </c>
      <c r="J504" s="152"/>
      <c r="K504" s="163" t="s">
        <v>1991</v>
      </c>
      <c r="L504" s="163" t="s">
        <v>1696</v>
      </c>
      <c r="M504" s="163" t="s">
        <v>1713</v>
      </c>
      <c r="N504" s="163" t="s">
        <v>1673</v>
      </c>
      <c r="O504" s="152"/>
      <c r="P504" s="150" t="s">
        <v>1992</v>
      </c>
      <c r="Q504" s="144">
        <v>3967.73</v>
      </c>
      <c r="R504" s="145">
        <v>0.67600000000000005</v>
      </c>
      <c r="S504" s="146">
        <v>1.0707</v>
      </c>
      <c r="T504" s="147">
        <v>0</v>
      </c>
      <c r="U504" s="148">
        <v>4157.3599999999997</v>
      </c>
      <c r="V504" s="149">
        <v>0.17</v>
      </c>
      <c r="W504" s="150">
        <v>1.2999999999999999E-2</v>
      </c>
      <c r="X504" s="150" t="s">
        <v>1744</v>
      </c>
      <c r="Y504" s="150" t="s">
        <v>1765</v>
      </c>
      <c r="Z504" s="150" t="s">
        <v>1716</v>
      </c>
      <c r="AA504" s="150">
        <v>0</v>
      </c>
      <c r="AB504" s="164">
        <v>1</v>
      </c>
      <c r="AC504" s="152"/>
      <c r="AD504" s="152"/>
    </row>
    <row r="505" spans="1:30" x14ac:dyDescent="0.35">
      <c r="A505" t="str">
        <f t="shared" si="7"/>
        <v>362167784001024</v>
      </c>
      <c r="B505" s="178"/>
      <c r="D505" s="14"/>
      <c r="E505" s="159">
        <v>5008</v>
      </c>
      <c r="F505" s="160" t="s">
        <v>1990</v>
      </c>
      <c r="G505" s="161">
        <v>362167784001</v>
      </c>
      <c r="H505" s="159">
        <v>24</v>
      </c>
      <c r="I505" s="162" t="s">
        <v>1719</v>
      </c>
      <c r="J505" s="152"/>
      <c r="K505" s="163" t="s">
        <v>1991</v>
      </c>
      <c r="L505" s="163" t="s">
        <v>1696</v>
      </c>
      <c r="M505" s="163" t="s">
        <v>1713</v>
      </c>
      <c r="N505" s="163" t="s">
        <v>1673</v>
      </c>
      <c r="O505" s="152"/>
      <c r="P505" s="150" t="s">
        <v>1992</v>
      </c>
      <c r="Q505" s="144">
        <v>597.41</v>
      </c>
      <c r="R505" s="145">
        <v>0.6</v>
      </c>
      <c r="S505" s="146">
        <v>1.0707</v>
      </c>
      <c r="T505" s="147" t="s">
        <v>1716</v>
      </c>
      <c r="U505" s="148">
        <v>901.81</v>
      </c>
      <c r="V505" s="149">
        <v>0.17</v>
      </c>
      <c r="W505" s="150">
        <v>1.2999999999999999E-2</v>
      </c>
      <c r="X505" s="150" t="s">
        <v>1744</v>
      </c>
      <c r="Y505" s="150" t="s">
        <v>1765</v>
      </c>
      <c r="Z505" s="150" t="s">
        <v>1752</v>
      </c>
      <c r="AA505" s="150">
        <v>0.4481</v>
      </c>
      <c r="AB505" s="164">
        <v>1</v>
      </c>
      <c r="AC505" s="152"/>
      <c r="AD505" s="152" t="s">
        <v>2876</v>
      </c>
    </row>
    <row r="506" spans="1:30" x14ac:dyDescent="0.35">
      <c r="A506" t="str">
        <f t="shared" si="7"/>
        <v>362169147061020</v>
      </c>
      <c r="B506" s="178"/>
      <c r="D506" s="14"/>
      <c r="E506" s="159">
        <v>5009</v>
      </c>
      <c r="F506" s="160" t="s">
        <v>1993</v>
      </c>
      <c r="G506" s="161">
        <v>362169147061</v>
      </c>
      <c r="H506" s="159">
        <v>20</v>
      </c>
      <c r="I506" s="162" t="s">
        <v>1711</v>
      </c>
      <c r="J506" s="152"/>
      <c r="K506" s="163" t="s">
        <v>1895</v>
      </c>
      <c r="L506" s="163" t="s">
        <v>1696</v>
      </c>
      <c r="M506" s="163" t="s">
        <v>1726</v>
      </c>
      <c r="N506" s="163" t="s">
        <v>1673</v>
      </c>
      <c r="O506" s="152"/>
      <c r="P506" s="150" t="s">
        <v>1896</v>
      </c>
      <c r="Q506" s="144">
        <v>3967.73</v>
      </c>
      <c r="R506" s="145">
        <v>0.67600000000000005</v>
      </c>
      <c r="S506" s="146">
        <v>1.0707</v>
      </c>
      <c r="T506" s="147">
        <v>0</v>
      </c>
      <c r="U506" s="148">
        <v>4157.3599999999997</v>
      </c>
      <c r="V506" s="149">
        <v>0.22900000000000001</v>
      </c>
      <c r="W506" s="150">
        <v>1.7000000000000001E-2</v>
      </c>
      <c r="X506" s="150" t="s">
        <v>1723</v>
      </c>
      <c r="Y506" s="150">
        <v>0</v>
      </c>
      <c r="Z506" s="150" t="s">
        <v>1716</v>
      </c>
      <c r="AA506" s="150">
        <v>0</v>
      </c>
      <c r="AB506" s="164">
        <v>1</v>
      </c>
      <c r="AC506" s="152"/>
      <c r="AD506" s="152"/>
    </row>
    <row r="507" spans="1:30" x14ac:dyDescent="0.35">
      <c r="A507" t="str">
        <f t="shared" si="7"/>
        <v>850688306001020</v>
      </c>
      <c r="B507" s="178"/>
      <c r="D507" s="14"/>
      <c r="E507" s="159">
        <v>5009</v>
      </c>
      <c r="F507" s="160" t="s">
        <v>1993</v>
      </c>
      <c r="G507" s="161">
        <v>850688306001</v>
      </c>
      <c r="H507" s="159">
        <v>20</v>
      </c>
      <c r="I507" s="162" t="s">
        <v>1711</v>
      </c>
      <c r="J507" s="152"/>
      <c r="K507" s="163" t="s">
        <v>1895</v>
      </c>
      <c r="L507" s="163" t="s">
        <v>1696</v>
      </c>
      <c r="M507" s="163" t="s">
        <v>1726</v>
      </c>
      <c r="N507" s="163" t="s">
        <v>1673</v>
      </c>
      <c r="O507" s="152"/>
      <c r="P507" s="150" t="s">
        <v>1896</v>
      </c>
      <c r="Q507" s="144">
        <v>3967.73</v>
      </c>
      <c r="R507" s="145">
        <v>0.67600000000000005</v>
      </c>
      <c r="S507" s="146">
        <v>1.0707</v>
      </c>
      <c r="T507" s="147">
        <v>0</v>
      </c>
      <c r="U507" s="148">
        <v>4157.3599999999997</v>
      </c>
      <c r="V507" s="149">
        <v>0.22900000000000001</v>
      </c>
      <c r="W507" s="150">
        <v>1.7000000000000001E-2</v>
      </c>
      <c r="X507" s="150" t="s">
        <v>1723</v>
      </c>
      <c r="Y507" s="150">
        <v>0</v>
      </c>
      <c r="Z507" s="150" t="s">
        <v>1716</v>
      </c>
      <c r="AA507" s="150">
        <v>0</v>
      </c>
      <c r="AB507" s="164">
        <v>1</v>
      </c>
      <c r="AC507" s="152"/>
      <c r="AD507" s="152"/>
    </row>
    <row r="508" spans="1:30" x14ac:dyDescent="0.35">
      <c r="A508" t="str">
        <f t="shared" si="7"/>
        <v>362169147061024</v>
      </c>
      <c r="B508" s="178"/>
      <c r="D508" s="14"/>
      <c r="E508" s="159">
        <v>5009</v>
      </c>
      <c r="F508" s="160" t="s">
        <v>1993</v>
      </c>
      <c r="G508" s="161">
        <v>362169147061</v>
      </c>
      <c r="H508" s="159">
        <v>24</v>
      </c>
      <c r="I508" s="162" t="s">
        <v>1719</v>
      </c>
      <c r="J508" s="152"/>
      <c r="K508" s="163" t="s">
        <v>1895</v>
      </c>
      <c r="L508" s="163" t="s">
        <v>1696</v>
      </c>
      <c r="M508" s="163" t="s">
        <v>1726</v>
      </c>
      <c r="N508" s="163" t="s">
        <v>1673</v>
      </c>
      <c r="O508" s="152"/>
      <c r="P508" s="150" t="s">
        <v>1896</v>
      </c>
      <c r="Q508" s="144">
        <v>1208.1400000000001</v>
      </c>
      <c r="R508" s="145">
        <v>0.6</v>
      </c>
      <c r="S508" s="146">
        <v>1</v>
      </c>
      <c r="T508" s="147" t="s">
        <v>1716</v>
      </c>
      <c r="U508" s="148">
        <v>1208.1400000000001</v>
      </c>
      <c r="V508" s="149">
        <v>0.22900000000000001</v>
      </c>
      <c r="W508" s="150">
        <v>1.7000000000000001E-2</v>
      </c>
      <c r="X508" s="150" t="s">
        <v>1723</v>
      </c>
      <c r="Y508" s="150">
        <v>0</v>
      </c>
      <c r="Z508" s="150" t="s">
        <v>1717</v>
      </c>
      <c r="AA508" s="150">
        <v>0</v>
      </c>
      <c r="AB508" s="164">
        <v>1</v>
      </c>
      <c r="AC508" s="152"/>
      <c r="AD508" s="152"/>
    </row>
    <row r="509" spans="1:30" x14ac:dyDescent="0.35">
      <c r="A509" t="str">
        <f t="shared" si="7"/>
        <v>850688306001024</v>
      </c>
      <c r="B509" s="178"/>
      <c r="D509" s="14"/>
      <c r="E509" s="159">
        <v>5009</v>
      </c>
      <c r="F509" s="160" t="s">
        <v>1993</v>
      </c>
      <c r="G509" s="161">
        <v>850688306001</v>
      </c>
      <c r="H509" s="159">
        <v>24</v>
      </c>
      <c r="I509" s="162" t="s">
        <v>1719</v>
      </c>
      <c r="J509" s="152"/>
      <c r="K509" s="163" t="s">
        <v>1895</v>
      </c>
      <c r="L509" s="163" t="s">
        <v>1696</v>
      </c>
      <c r="M509" s="163" t="s">
        <v>1726</v>
      </c>
      <c r="N509" s="163" t="s">
        <v>1673</v>
      </c>
      <c r="O509" s="152"/>
      <c r="P509" s="150" t="s">
        <v>1896</v>
      </c>
      <c r="Q509" s="144">
        <v>1208.1400000000001</v>
      </c>
      <c r="R509" s="145">
        <v>0.6</v>
      </c>
      <c r="S509" s="146">
        <v>1</v>
      </c>
      <c r="T509" s="147" t="s">
        <v>1716</v>
      </c>
      <c r="U509" s="148">
        <v>1208.1400000000001</v>
      </c>
      <c r="V509" s="149">
        <v>0.22900000000000001</v>
      </c>
      <c r="W509" s="150">
        <v>1.7000000000000001E-2</v>
      </c>
      <c r="X509" s="150" t="s">
        <v>1723</v>
      </c>
      <c r="Y509" s="150">
        <v>0</v>
      </c>
      <c r="Z509" s="150" t="s">
        <v>1717</v>
      </c>
      <c r="AA509" s="150">
        <v>0</v>
      </c>
      <c r="AB509" s="164">
        <v>1</v>
      </c>
      <c r="AC509" s="152"/>
      <c r="AD509" s="152"/>
    </row>
    <row r="510" spans="1:30" x14ac:dyDescent="0.35">
      <c r="A510" t="str">
        <f t="shared" si="7"/>
        <v>850688306001025</v>
      </c>
      <c r="B510" s="178"/>
      <c r="D510" s="14"/>
      <c r="E510" s="159">
        <v>5009</v>
      </c>
      <c r="F510" s="160" t="s">
        <v>1993</v>
      </c>
      <c r="G510" s="161">
        <v>850688306001</v>
      </c>
      <c r="H510" s="159">
        <v>25</v>
      </c>
      <c r="I510" s="162" t="s">
        <v>1737</v>
      </c>
      <c r="J510" s="152"/>
      <c r="K510" s="163" t="s">
        <v>1895</v>
      </c>
      <c r="L510" s="163" t="s">
        <v>1696</v>
      </c>
      <c r="M510" s="163" t="s">
        <v>1726</v>
      </c>
      <c r="N510" s="163" t="s">
        <v>1673</v>
      </c>
      <c r="O510" s="152"/>
      <c r="P510" s="150" t="s">
        <v>1896</v>
      </c>
      <c r="Q510" s="144">
        <v>597.41</v>
      </c>
      <c r="R510" s="145" t="s">
        <v>1716</v>
      </c>
      <c r="S510" s="146" t="s">
        <v>1716</v>
      </c>
      <c r="T510" s="147" t="s">
        <v>1716</v>
      </c>
      <c r="U510" s="148" t="s">
        <v>1716</v>
      </c>
      <c r="V510" s="149" t="s">
        <v>1716</v>
      </c>
      <c r="W510" s="150" t="s">
        <v>1716</v>
      </c>
      <c r="X510" s="150"/>
      <c r="Y510" s="150">
        <v>0</v>
      </c>
      <c r="Z510" s="150"/>
      <c r="AA510" s="150">
        <v>0</v>
      </c>
      <c r="AB510" s="164">
        <v>1</v>
      </c>
      <c r="AC510" s="152"/>
      <c r="AD510" s="152"/>
    </row>
    <row r="511" spans="1:30" x14ac:dyDescent="0.35">
      <c r="A511" t="str">
        <f t="shared" si="7"/>
        <v>362167060001020</v>
      </c>
      <c r="B511" s="178"/>
      <c r="D511" s="14"/>
      <c r="E511" s="159">
        <v>5011</v>
      </c>
      <c r="F511" s="160" t="s">
        <v>1994</v>
      </c>
      <c r="G511" s="161">
        <v>362167060001</v>
      </c>
      <c r="H511" s="159">
        <v>20</v>
      </c>
      <c r="I511" s="162" t="s">
        <v>1711</v>
      </c>
      <c r="J511" s="152"/>
      <c r="K511" s="163" t="s">
        <v>1995</v>
      </c>
      <c r="L511" s="163" t="s">
        <v>1696</v>
      </c>
      <c r="M511" s="163" t="s">
        <v>1713</v>
      </c>
      <c r="N511" s="163" t="s">
        <v>1673</v>
      </c>
      <c r="O511" s="152"/>
      <c r="P511" s="150" t="s">
        <v>1996</v>
      </c>
      <c r="Q511" s="144">
        <v>3967.73</v>
      </c>
      <c r="R511" s="145">
        <v>0.67600000000000005</v>
      </c>
      <c r="S511" s="146">
        <v>1.0707</v>
      </c>
      <c r="T511" s="147">
        <v>5.8799999999999998E-3</v>
      </c>
      <c r="U511" s="148">
        <v>4181.8100000000004</v>
      </c>
      <c r="V511" s="149">
        <v>0.255</v>
      </c>
      <c r="W511" s="150">
        <v>1.4999999999999999E-2</v>
      </c>
      <c r="X511" s="150" t="s">
        <v>1712</v>
      </c>
      <c r="Y511" s="150" t="s">
        <v>1715</v>
      </c>
      <c r="Z511" s="150" t="s">
        <v>1716</v>
      </c>
      <c r="AA511" s="150">
        <v>0</v>
      </c>
      <c r="AB511" s="164">
        <v>1</v>
      </c>
      <c r="AC511" s="152"/>
      <c r="AD511" s="152"/>
    </row>
    <row r="512" spans="1:30" x14ac:dyDescent="0.35">
      <c r="A512" t="str">
        <f t="shared" si="7"/>
        <v>362167060013020</v>
      </c>
      <c r="B512" s="178"/>
      <c r="D512" s="14"/>
      <c r="E512" s="159">
        <v>5011</v>
      </c>
      <c r="F512" s="160" t="s">
        <v>1994</v>
      </c>
      <c r="G512" s="161">
        <v>362167060013</v>
      </c>
      <c r="H512" s="159">
        <v>20</v>
      </c>
      <c r="I512" s="162" t="s">
        <v>1711</v>
      </c>
      <c r="J512" s="152"/>
      <c r="K512" s="163" t="s">
        <v>1995</v>
      </c>
      <c r="L512" s="163" t="s">
        <v>1696</v>
      </c>
      <c r="M512" s="163" t="s">
        <v>1713</v>
      </c>
      <c r="N512" s="163" t="s">
        <v>1673</v>
      </c>
      <c r="O512" s="152"/>
      <c r="P512" s="150" t="s">
        <v>1996</v>
      </c>
      <c r="Q512" s="144">
        <v>3967.73</v>
      </c>
      <c r="R512" s="145">
        <v>0.67600000000000005</v>
      </c>
      <c r="S512" s="146">
        <v>1.0707</v>
      </c>
      <c r="T512" s="147">
        <v>5.8799999999999998E-3</v>
      </c>
      <c r="U512" s="148">
        <v>4181.8100000000004</v>
      </c>
      <c r="V512" s="149">
        <v>0.255</v>
      </c>
      <c r="W512" s="150">
        <v>1.4999999999999999E-2</v>
      </c>
      <c r="X512" s="150" t="s">
        <v>1712</v>
      </c>
      <c r="Y512" s="150" t="s">
        <v>1715</v>
      </c>
      <c r="Z512" s="150" t="s">
        <v>1716</v>
      </c>
      <c r="AA512" s="150">
        <v>0</v>
      </c>
      <c r="AB512" s="164">
        <v>1</v>
      </c>
      <c r="AC512" s="152"/>
      <c r="AD512" s="152"/>
    </row>
    <row r="513" spans="1:30" x14ac:dyDescent="0.35">
      <c r="A513" t="str">
        <f t="shared" si="7"/>
        <v>362167060014020</v>
      </c>
      <c r="B513" s="178"/>
      <c r="D513" s="14"/>
      <c r="E513" s="159">
        <v>5011</v>
      </c>
      <c r="F513" s="160" t="s">
        <v>1994</v>
      </c>
      <c r="G513" s="161">
        <v>362167060014</v>
      </c>
      <c r="H513" s="159">
        <v>20</v>
      </c>
      <c r="I513" s="162" t="s">
        <v>1711</v>
      </c>
      <c r="J513" s="152"/>
      <c r="K513" s="163" t="s">
        <v>1995</v>
      </c>
      <c r="L513" s="163" t="s">
        <v>1696</v>
      </c>
      <c r="M513" s="163" t="s">
        <v>1713</v>
      </c>
      <c r="N513" s="163" t="s">
        <v>1673</v>
      </c>
      <c r="O513" s="152"/>
      <c r="P513" s="150" t="s">
        <v>1996</v>
      </c>
      <c r="Q513" s="144">
        <v>3967.73</v>
      </c>
      <c r="R513" s="145">
        <v>0.67600000000000005</v>
      </c>
      <c r="S513" s="146">
        <v>1.0707</v>
      </c>
      <c r="T513" s="147">
        <v>5.8799999999999998E-3</v>
      </c>
      <c r="U513" s="148">
        <v>4181.8100000000004</v>
      </c>
      <c r="V513" s="149">
        <v>0.255</v>
      </c>
      <c r="W513" s="150">
        <v>1.4999999999999999E-2</v>
      </c>
      <c r="X513" s="150" t="s">
        <v>1712</v>
      </c>
      <c r="Y513" s="150" t="s">
        <v>1715</v>
      </c>
      <c r="Z513" s="150" t="s">
        <v>1716</v>
      </c>
      <c r="AA513" s="150">
        <v>0</v>
      </c>
      <c r="AB513" s="164">
        <v>1</v>
      </c>
      <c r="AC513" s="152"/>
      <c r="AD513" s="152"/>
    </row>
    <row r="514" spans="1:30" x14ac:dyDescent="0.35">
      <c r="A514" t="str">
        <f t="shared" si="7"/>
        <v>362167060016020</v>
      </c>
      <c r="B514" s="178"/>
      <c r="D514" s="14"/>
      <c r="E514" s="159">
        <v>5011</v>
      </c>
      <c r="F514" s="160" t="s">
        <v>1994</v>
      </c>
      <c r="G514" s="161">
        <v>362167060016</v>
      </c>
      <c r="H514" s="159">
        <v>20</v>
      </c>
      <c r="I514" s="162" t="s">
        <v>1711</v>
      </c>
      <c r="J514" s="152"/>
      <c r="K514" s="163" t="s">
        <v>1995</v>
      </c>
      <c r="L514" s="163" t="s">
        <v>1696</v>
      </c>
      <c r="M514" s="163" t="s">
        <v>1713</v>
      </c>
      <c r="N514" s="163" t="s">
        <v>1673</v>
      </c>
      <c r="O514" s="152"/>
      <c r="P514" s="150" t="s">
        <v>1996</v>
      </c>
      <c r="Q514" s="144">
        <v>3967.73</v>
      </c>
      <c r="R514" s="145">
        <v>0.67600000000000005</v>
      </c>
      <c r="S514" s="146">
        <v>1.0707</v>
      </c>
      <c r="T514" s="147">
        <v>5.8799999999999998E-3</v>
      </c>
      <c r="U514" s="148">
        <v>4181.8100000000004</v>
      </c>
      <c r="V514" s="149">
        <v>0.255</v>
      </c>
      <c r="W514" s="150">
        <v>1.4999999999999999E-2</v>
      </c>
      <c r="X514" s="150" t="s">
        <v>1712</v>
      </c>
      <c r="Y514" s="150" t="s">
        <v>1715</v>
      </c>
      <c r="Z514" s="150" t="s">
        <v>1716</v>
      </c>
      <c r="AA514" s="150">
        <v>0</v>
      </c>
      <c r="AB514" s="164">
        <v>1</v>
      </c>
      <c r="AC514" s="152"/>
      <c r="AD514" s="152"/>
    </row>
    <row r="515" spans="1:30" x14ac:dyDescent="0.35">
      <c r="A515" t="str">
        <f t="shared" ref="A515:A578" si="8">G515&amp;"0"&amp;H515</f>
        <v>362167060001021</v>
      </c>
      <c r="B515" s="178"/>
      <c r="D515" s="14"/>
      <c r="E515" s="159">
        <v>5011</v>
      </c>
      <c r="F515" s="160" t="s">
        <v>1994</v>
      </c>
      <c r="G515" s="161">
        <v>362167060001</v>
      </c>
      <c r="H515" s="159">
        <v>21</v>
      </c>
      <c r="I515" s="162" t="s">
        <v>1732</v>
      </c>
      <c r="J515" s="152"/>
      <c r="K515" s="163" t="s">
        <v>1995</v>
      </c>
      <c r="L515" s="163" t="s">
        <v>1696</v>
      </c>
      <c r="M515" s="163" t="s">
        <v>1713</v>
      </c>
      <c r="N515" s="163" t="s">
        <v>1673</v>
      </c>
      <c r="O515" s="152"/>
      <c r="P515" s="150" t="s">
        <v>1996</v>
      </c>
      <c r="Q515" s="144" t="s">
        <v>1716</v>
      </c>
      <c r="R515" s="145" t="s">
        <v>1716</v>
      </c>
      <c r="S515" s="146" t="s">
        <v>1716</v>
      </c>
      <c r="T515" s="147" t="s">
        <v>1716</v>
      </c>
      <c r="U515" s="148">
        <v>623.70000000000005</v>
      </c>
      <c r="V515" s="149" t="s">
        <v>1716</v>
      </c>
      <c r="W515" s="150" t="s">
        <v>1716</v>
      </c>
      <c r="X515" s="150" t="s">
        <v>1712</v>
      </c>
      <c r="Y515" s="150" t="s">
        <v>1715</v>
      </c>
      <c r="Z515" s="150" t="s">
        <v>1716</v>
      </c>
      <c r="AA515" s="150">
        <v>0</v>
      </c>
      <c r="AB515" s="164">
        <v>1</v>
      </c>
      <c r="AC515" s="152"/>
      <c r="AD515" s="152"/>
    </row>
    <row r="516" spans="1:30" x14ac:dyDescent="0.35">
      <c r="A516" t="str">
        <f t="shared" si="8"/>
        <v>362167060013021</v>
      </c>
      <c r="B516" s="178"/>
      <c r="D516" s="14"/>
      <c r="E516" s="159">
        <v>5011</v>
      </c>
      <c r="F516" s="160" t="s">
        <v>1994</v>
      </c>
      <c r="G516" s="161">
        <v>362167060013</v>
      </c>
      <c r="H516" s="159">
        <v>21</v>
      </c>
      <c r="I516" s="162" t="s">
        <v>1732</v>
      </c>
      <c r="J516" s="152"/>
      <c r="K516" s="163" t="s">
        <v>1995</v>
      </c>
      <c r="L516" s="163" t="s">
        <v>1696</v>
      </c>
      <c r="M516" s="163" t="s">
        <v>1713</v>
      </c>
      <c r="N516" s="163" t="s">
        <v>1673</v>
      </c>
      <c r="O516" s="152"/>
      <c r="P516" s="150" t="s">
        <v>1996</v>
      </c>
      <c r="Q516" s="144" t="s">
        <v>1716</v>
      </c>
      <c r="R516" s="145" t="s">
        <v>1716</v>
      </c>
      <c r="S516" s="146" t="s">
        <v>1716</v>
      </c>
      <c r="T516" s="147" t="s">
        <v>1716</v>
      </c>
      <c r="U516" s="148">
        <v>623.70000000000005</v>
      </c>
      <c r="V516" s="149" t="s">
        <v>1716</v>
      </c>
      <c r="W516" s="150" t="s">
        <v>1716</v>
      </c>
      <c r="X516" s="150" t="s">
        <v>1712</v>
      </c>
      <c r="Y516" s="150" t="s">
        <v>1715</v>
      </c>
      <c r="Z516" s="150" t="s">
        <v>1716</v>
      </c>
      <c r="AA516" s="150">
        <v>0</v>
      </c>
      <c r="AB516" s="164">
        <v>1</v>
      </c>
      <c r="AC516" s="152"/>
      <c r="AD516" s="152"/>
    </row>
    <row r="517" spans="1:30" x14ac:dyDescent="0.35">
      <c r="A517" t="str">
        <f t="shared" si="8"/>
        <v>362167060014021</v>
      </c>
      <c r="B517" s="178"/>
      <c r="D517" s="14"/>
      <c r="E517" s="159">
        <v>5011</v>
      </c>
      <c r="F517" s="160" t="s">
        <v>1994</v>
      </c>
      <c r="G517" s="161">
        <v>362167060014</v>
      </c>
      <c r="H517" s="159">
        <v>21</v>
      </c>
      <c r="I517" s="162" t="s">
        <v>1732</v>
      </c>
      <c r="J517" s="152"/>
      <c r="K517" s="163" t="s">
        <v>1995</v>
      </c>
      <c r="L517" s="163" t="s">
        <v>1696</v>
      </c>
      <c r="M517" s="163" t="s">
        <v>1713</v>
      </c>
      <c r="N517" s="163" t="s">
        <v>1673</v>
      </c>
      <c r="O517" s="152"/>
      <c r="P517" s="150" t="s">
        <v>1996</v>
      </c>
      <c r="Q517" s="144" t="s">
        <v>1716</v>
      </c>
      <c r="R517" s="145" t="s">
        <v>1716</v>
      </c>
      <c r="S517" s="146" t="s">
        <v>1716</v>
      </c>
      <c r="T517" s="147" t="s">
        <v>1716</v>
      </c>
      <c r="U517" s="148">
        <v>623.70000000000005</v>
      </c>
      <c r="V517" s="149" t="s">
        <v>1716</v>
      </c>
      <c r="W517" s="150" t="s">
        <v>1716</v>
      </c>
      <c r="X517" s="150" t="s">
        <v>1712</v>
      </c>
      <c r="Y517" s="150" t="s">
        <v>1715</v>
      </c>
      <c r="Z517" s="150" t="s">
        <v>1716</v>
      </c>
      <c r="AA517" s="150">
        <v>0</v>
      </c>
      <c r="AB517" s="164">
        <v>1</v>
      </c>
      <c r="AC517" s="152"/>
      <c r="AD517" s="152"/>
    </row>
    <row r="518" spans="1:30" x14ac:dyDescent="0.35">
      <c r="A518" t="str">
        <f t="shared" si="8"/>
        <v>362167060017021</v>
      </c>
      <c r="B518" s="178"/>
      <c r="D518" s="14"/>
      <c r="E518" s="159">
        <v>5011</v>
      </c>
      <c r="F518" s="160" t="s">
        <v>1994</v>
      </c>
      <c r="G518" s="161">
        <v>362167060017</v>
      </c>
      <c r="H518" s="159">
        <v>21</v>
      </c>
      <c r="I518" s="162" t="s">
        <v>1732</v>
      </c>
      <c r="J518" s="152"/>
      <c r="K518" s="163" t="s">
        <v>1995</v>
      </c>
      <c r="L518" s="163" t="s">
        <v>1696</v>
      </c>
      <c r="M518" s="163" t="s">
        <v>1713</v>
      </c>
      <c r="N518" s="163" t="s">
        <v>1673</v>
      </c>
      <c r="O518" s="152"/>
      <c r="P518" s="150" t="s">
        <v>1996</v>
      </c>
      <c r="Q518" s="144" t="s">
        <v>1716</v>
      </c>
      <c r="R518" s="145" t="s">
        <v>1716</v>
      </c>
      <c r="S518" s="146" t="s">
        <v>1716</v>
      </c>
      <c r="T518" s="147" t="s">
        <v>1716</v>
      </c>
      <c r="U518" s="148">
        <v>623.70000000000005</v>
      </c>
      <c r="V518" s="149" t="s">
        <v>1716</v>
      </c>
      <c r="W518" s="150" t="s">
        <v>1716</v>
      </c>
      <c r="X518" s="150" t="s">
        <v>1712</v>
      </c>
      <c r="Y518" s="150" t="s">
        <v>1715</v>
      </c>
      <c r="Z518" s="150" t="s">
        <v>1716</v>
      </c>
      <c r="AA518" s="150">
        <v>0</v>
      </c>
      <c r="AB518" s="164">
        <v>1</v>
      </c>
      <c r="AC518" s="152"/>
      <c r="AD518" s="152"/>
    </row>
    <row r="519" spans="1:30" x14ac:dyDescent="0.35">
      <c r="A519" t="str">
        <f t="shared" si="8"/>
        <v>362167060018021</v>
      </c>
      <c r="B519" s="178"/>
      <c r="D519" s="14"/>
      <c r="E519" s="159">
        <v>5011</v>
      </c>
      <c r="F519" s="160" t="s">
        <v>1994</v>
      </c>
      <c r="G519" s="161">
        <v>362167060018</v>
      </c>
      <c r="H519" s="159">
        <v>21</v>
      </c>
      <c r="I519" s="162" t="s">
        <v>1732</v>
      </c>
      <c r="J519" s="152"/>
      <c r="K519" s="163" t="s">
        <v>1995</v>
      </c>
      <c r="L519" s="163" t="s">
        <v>1696</v>
      </c>
      <c r="M519" s="163" t="s">
        <v>1713</v>
      </c>
      <c r="N519" s="163" t="s">
        <v>1673</v>
      </c>
      <c r="O519" s="152"/>
      <c r="P519" s="150" t="s">
        <v>1996</v>
      </c>
      <c r="Q519" s="144" t="s">
        <v>1716</v>
      </c>
      <c r="R519" s="145" t="s">
        <v>1716</v>
      </c>
      <c r="S519" s="146" t="s">
        <v>1716</v>
      </c>
      <c r="T519" s="147" t="s">
        <v>1716</v>
      </c>
      <c r="U519" s="148">
        <v>623.70000000000005</v>
      </c>
      <c r="V519" s="149" t="s">
        <v>1716</v>
      </c>
      <c r="W519" s="150" t="s">
        <v>1716</v>
      </c>
      <c r="X519" s="150" t="s">
        <v>1712</v>
      </c>
      <c r="Y519" s="150" t="s">
        <v>1715</v>
      </c>
      <c r="Z519" s="150" t="s">
        <v>1716</v>
      </c>
      <c r="AA519" s="150">
        <v>0</v>
      </c>
      <c r="AB519" s="164">
        <v>1</v>
      </c>
      <c r="AC519" s="152"/>
      <c r="AD519" s="152"/>
    </row>
    <row r="520" spans="1:30" x14ac:dyDescent="0.35">
      <c r="A520" t="str">
        <f t="shared" si="8"/>
        <v>362167060001022</v>
      </c>
      <c r="B520" s="178"/>
      <c r="D520" s="14"/>
      <c r="E520" s="159">
        <v>5011</v>
      </c>
      <c r="F520" s="160" t="s">
        <v>1994</v>
      </c>
      <c r="G520" s="161">
        <v>362167060001</v>
      </c>
      <c r="H520" s="159">
        <v>22</v>
      </c>
      <c r="I520" s="162" t="s">
        <v>1718</v>
      </c>
      <c r="J520" s="152"/>
      <c r="K520" s="163" t="s">
        <v>1995</v>
      </c>
      <c r="L520" s="163" t="s">
        <v>1696</v>
      </c>
      <c r="M520" s="163" t="s">
        <v>1713</v>
      </c>
      <c r="N520" s="163" t="s">
        <v>1673</v>
      </c>
      <c r="O520" s="152"/>
      <c r="P520" s="150" t="s">
        <v>1996</v>
      </c>
      <c r="Q520" s="144" t="s">
        <v>1716</v>
      </c>
      <c r="R520" s="145" t="s">
        <v>1716</v>
      </c>
      <c r="S520" s="146" t="s">
        <v>1716</v>
      </c>
      <c r="T520" s="147" t="s">
        <v>1716</v>
      </c>
      <c r="U520" s="148">
        <v>593.25200000000007</v>
      </c>
      <c r="V520" s="149" t="s">
        <v>1716</v>
      </c>
      <c r="W520" s="150" t="s">
        <v>1716</v>
      </c>
      <c r="X520" s="150" t="s">
        <v>1712</v>
      </c>
      <c r="Y520" s="150" t="s">
        <v>1715</v>
      </c>
      <c r="Z520" s="150" t="s">
        <v>1716</v>
      </c>
      <c r="AA520" s="150">
        <v>0</v>
      </c>
      <c r="AB520" s="164">
        <v>1</v>
      </c>
      <c r="AC520" s="152"/>
      <c r="AD520" s="152"/>
    </row>
    <row r="521" spans="1:30" x14ac:dyDescent="0.35">
      <c r="A521" t="str">
        <f t="shared" si="8"/>
        <v>362167060013022</v>
      </c>
      <c r="B521" s="178"/>
      <c r="D521" s="14"/>
      <c r="E521" s="159">
        <v>5011</v>
      </c>
      <c r="F521" s="160" t="s">
        <v>1994</v>
      </c>
      <c r="G521" s="161">
        <v>362167060013</v>
      </c>
      <c r="H521" s="159">
        <v>22</v>
      </c>
      <c r="I521" s="162" t="s">
        <v>1718</v>
      </c>
      <c r="J521" s="152"/>
      <c r="K521" s="163" t="s">
        <v>1995</v>
      </c>
      <c r="L521" s="163" t="s">
        <v>1696</v>
      </c>
      <c r="M521" s="163" t="s">
        <v>1713</v>
      </c>
      <c r="N521" s="163" t="s">
        <v>1673</v>
      </c>
      <c r="O521" s="152"/>
      <c r="P521" s="150" t="s">
        <v>1996</v>
      </c>
      <c r="Q521" s="144" t="s">
        <v>1716</v>
      </c>
      <c r="R521" s="145" t="s">
        <v>1716</v>
      </c>
      <c r="S521" s="146" t="s">
        <v>1716</v>
      </c>
      <c r="T521" s="147" t="s">
        <v>1716</v>
      </c>
      <c r="U521" s="148">
        <v>593.25200000000007</v>
      </c>
      <c r="V521" s="149" t="s">
        <v>1716</v>
      </c>
      <c r="W521" s="150" t="s">
        <v>1716</v>
      </c>
      <c r="X521" s="150" t="s">
        <v>1712</v>
      </c>
      <c r="Y521" s="150" t="s">
        <v>1715</v>
      </c>
      <c r="Z521" s="150" t="s">
        <v>1716</v>
      </c>
      <c r="AA521" s="150">
        <v>0</v>
      </c>
      <c r="AB521" s="164">
        <v>1</v>
      </c>
      <c r="AC521" s="152"/>
      <c r="AD521" s="152"/>
    </row>
    <row r="522" spans="1:30" x14ac:dyDescent="0.35">
      <c r="A522" t="str">
        <f t="shared" si="8"/>
        <v>362167060014022</v>
      </c>
      <c r="B522" s="178"/>
      <c r="D522" s="14"/>
      <c r="E522" s="159">
        <v>5011</v>
      </c>
      <c r="F522" s="160" t="s">
        <v>1994</v>
      </c>
      <c r="G522" s="161">
        <v>362167060014</v>
      </c>
      <c r="H522" s="159">
        <v>22</v>
      </c>
      <c r="I522" s="162" t="s">
        <v>1718</v>
      </c>
      <c r="J522" s="152"/>
      <c r="K522" s="163" t="s">
        <v>1995</v>
      </c>
      <c r="L522" s="163" t="s">
        <v>1696</v>
      </c>
      <c r="M522" s="163" t="s">
        <v>1713</v>
      </c>
      <c r="N522" s="163" t="s">
        <v>1673</v>
      </c>
      <c r="O522" s="152"/>
      <c r="P522" s="150" t="s">
        <v>1996</v>
      </c>
      <c r="Q522" s="144" t="s">
        <v>1716</v>
      </c>
      <c r="R522" s="145" t="s">
        <v>1716</v>
      </c>
      <c r="S522" s="146" t="s">
        <v>1716</v>
      </c>
      <c r="T522" s="147" t="s">
        <v>1716</v>
      </c>
      <c r="U522" s="148">
        <v>593.25200000000007</v>
      </c>
      <c r="V522" s="149" t="s">
        <v>1716</v>
      </c>
      <c r="W522" s="150" t="s">
        <v>1716</v>
      </c>
      <c r="X522" s="150" t="s">
        <v>1712</v>
      </c>
      <c r="Y522" s="150" t="s">
        <v>1715</v>
      </c>
      <c r="Z522" s="150" t="s">
        <v>1716</v>
      </c>
      <c r="AA522" s="150">
        <v>0</v>
      </c>
      <c r="AB522" s="164">
        <v>1</v>
      </c>
      <c r="AC522" s="152"/>
      <c r="AD522" s="152"/>
    </row>
    <row r="523" spans="1:30" x14ac:dyDescent="0.35">
      <c r="A523" t="str">
        <f t="shared" si="8"/>
        <v>362167060015022</v>
      </c>
      <c r="B523" s="178"/>
      <c r="D523" s="14"/>
      <c r="E523" s="159">
        <v>5011</v>
      </c>
      <c r="F523" s="160" t="s">
        <v>1994</v>
      </c>
      <c r="G523" s="161">
        <v>362167060015</v>
      </c>
      <c r="H523" s="159">
        <v>22</v>
      </c>
      <c r="I523" s="162" t="s">
        <v>1718</v>
      </c>
      <c r="J523" s="152"/>
      <c r="K523" s="163" t="s">
        <v>1995</v>
      </c>
      <c r="L523" s="163" t="s">
        <v>1696</v>
      </c>
      <c r="M523" s="163" t="s">
        <v>1713</v>
      </c>
      <c r="N523" s="163" t="s">
        <v>1673</v>
      </c>
      <c r="O523" s="152"/>
      <c r="P523" s="150" t="s">
        <v>1996</v>
      </c>
      <c r="Q523" s="144" t="s">
        <v>1716</v>
      </c>
      <c r="R523" s="145" t="s">
        <v>1716</v>
      </c>
      <c r="S523" s="146" t="s">
        <v>1716</v>
      </c>
      <c r="T523" s="147" t="s">
        <v>1716</v>
      </c>
      <c r="U523" s="148">
        <v>593.25200000000007</v>
      </c>
      <c r="V523" s="149" t="s">
        <v>1716</v>
      </c>
      <c r="W523" s="150" t="s">
        <v>1716</v>
      </c>
      <c r="X523" s="150" t="s">
        <v>1712</v>
      </c>
      <c r="Y523" s="150" t="s">
        <v>1715</v>
      </c>
      <c r="Z523" s="150" t="s">
        <v>1716</v>
      </c>
      <c r="AA523" s="150">
        <v>0</v>
      </c>
      <c r="AB523" s="164">
        <v>1</v>
      </c>
      <c r="AC523" s="152"/>
      <c r="AD523" s="152"/>
    </row>
    <row r="524" spans="1:30" x14ac:dyDescent="0.35">
      <c r="A524" t="str">
        <f t="shared" si="8"/>
        <v>362167060001024</v>
      </c>
      <c r="B524" s="178"/>
      <c r="D524" s="14"/>
      <c r="E524" s="159">
        <v>5011</v>
      </c>
      <c r="F524" s="160" t="s">
        <v>1994</v>
      </c>
      <c r="G524" s="161">
        <v>362167060001</v>
      </c>
      <c r="H524" s="159">
        <v>24</v>
      </c>
      <c r="I524" s="162" t="s">
        <v>1719</v>
      </c>
      <c r="J524" s="152"/>
      <c r="K524" s="163" t="s">
        <v>1995</v>
      </c>
      <c r="L524" s="163" t="s">
        <v>1696</v>
      </c>
      <c r="M524" s="163" t="s">
        <v>1713</v>
      </c>
      <c r="N524" s="163" t="s">
        <v>1673</v>
      </c>
      <c r="O524" s="152"/>
      <c r="P524" s="150" t="s">
        <v>1996</v>
      </c>
      <c r="Q524" s="144">
        <v>597.41</v>
      </c>
      <c r="R524" s="145">
        <v>0.6</v>
      </c>
      <c r="S524" s="146">
        <v>1.0707</v>
      </c>
      <c r="T524" s="147" t="s">
        <v>1716</v>
      </c>
      <c r="U524" s="148">
        <v>901.81</v>
      </c>
      <c r="V524" s="149">
        <v>0.255</v>
      </c>
      <c r="W524" s="150">
        <v>1.4999999999999999E-2</v>
      </c>
      <c r="X524" s="150" t="s">
        <v>1712</v>
      </c>
      <c r="Y524" s="150" t="s">
        <v>1715</v>
      </c>
      <c r="Z524" s="150" t="s">
        <v>1752</v>
      </c>
      <c r="AA524" s="150">
        <v>0.4481</v>
      </c>
      <c r="AB524" s="164">
        <v>1</v>
      </c>
      <c r="AC524" s="152"/>
      <c r="AD524" s="152"/>
    </row>
    <row r="525" spans="1:30" x14ac:dyDescent="0.35">
      <c r="A525" t="str">
        <f t="shared" si="8"/>
        <v>362167060013024</v>
      </c>
      <c r="B525" s="178"/>
      <c r="D525" s="14"/>
      <c r="E525" s="159">
        <v>5011</v>
      </c>
      <c r="F525" s="160" t="s">
        <v>1994</v>
      </c>
      <c r="G525" s="161">
        <v>362167060013</v>
      </c>
      <c r="H525" s="159">
        <v>24</v>
      </c>
      <c r="I525" s="162" t="s">
        <v>1719</v>
      </c>
      <c r="J525" s="152"/>
      <c r="K525" s="163" t="s">
        <v>1995</v>
      </c>
      <c r="L525" s="163" t="s">
        <v>1696</v>
      </c>
      <c r="M525" s="163" t="s">
        <v>1713</v>
      </c>
      <c r="N525" s="163" t="s">
        <v>1673</v>
      </c>
      <c r="O525" s="152"/>
      <c r="P525" s="150" t="s">
        <v>1996</v>
      </c>
      <c r="Q525" s="144">
        <v>597.41</v>
      </c>
      <c r="R525" s="145">
        <v>0.6</v>
      </c>
      <c r="S525" s="146">
        <v>1.0707</v>
      </c>
      <c r="T525" s="147" t="s">
        <v>1716</v>
      </c>
      <c r="U525" s="148">
        <v>901.81</v>
      </c>
      <c r="V525" s="149">
        <v>0.255</v>
      </c>
      <c r="W525" s="150">
        <v>1.4999999999999999E-2</v>
      </c>
      <c r="X525" s="150" t="s">
        <v>1712</v>
      </c>
      <c r="Y525" s="150" t="s">
        <v>1715</v>
      </c>
      <c r="Z525" s="150" t="s">
        <v>1752</v>
      </c>
      <c r="AA525" s="150">
        <v>0.4481</v>
      </c>
      <c r="AB525" s="164">
        <v>1</v>
      </c>
      <c r="AC525" s="152"/>
      <c r="AD525" s="152"/>
    </row>
    <row r="526" spans="1:30" x14ac:dyDescent="0.35">
      <c r="A526" t="str">
        <f t="shared" si="8"/>
        <v>362167060014024</v>
      </c>
      <c r="B526" s="178"/>
      <c r="D526" s="14"/>
      <c r="E526" s="159">
        <v>5011</v>
      </c>
      <c r="F526" s="160" t="s">
        <v>1994</v>
      </c>
      <c r="G526" s="161">
        <v>362167060014</v>
      </c>
      <c r="H526" s="159">
        <v>24</v>
      </c>
      <c r="I526" s="162" t="s">
        <v>1719</v>
      </c>
      <c r="J526" s="152"/>
      <c r="K526" s="163" t="s">
        <v>1995</v>
      </c>
      <c r="L526" s="163" t="s">
        <v>1696</v>
      </c>
      <c r="M526" s="163" t="s">
        <v>1713</v>
      </c>
      <c r="N526" s="163" t="s">
        <v>1673</v>
      </c>
      <c r="O526" s="152"/>
      <c r="P526" s="150" t="s">
        <v>1996</v>
      </c>
      <c r="Q526" s="144">
        <v>597.41</v>
      </c>
      <c r="R526" s="145">
        <v>0.6</v>
      </c>
      <c r="S526" s="146">
        <v>1.0707</v>
      </c>
      <c r="T526" s="147" t="s">
        <v>1716</v>
      </c>
      <c r="U526" s="148">
        <v>901.81</v>
      </c>
      <c r="V526" s="149">
        <v>0.255</v>
      </c>
      <c r="W526" s="150">
        <v>1.4999999999999999E-2</v>
      </c>
      <c r="X526" s="150" t="s">
        <v>1712</v>
      </c>
      <c r="Y526" s="150" t="s">
        <v>1715</v>
      </c>
      <c r="Z526" s="150" t="s">
        <v>1752</v>
      </c>
      <c r="AA526" s="150">
        <v>0.4481</v>
      </c>
      <c r="AB526" s="164">
        <v>1</v>
      </c>
      <c r="AC526" s="152"/>
      <c r="AD526" s="152"/>
    </row>
    <row r="527" spans="1:30" x14ac:dyDescent="0.35">
      <c r="A527" t="str">
        <f t="shared" si="8"/>
        <v>362167060016024</v>
      </c>
      <c r="B527" s="178"/>
      <c r="D527" s="14"/>
      <c r="E527" s="159">
        <v>5011</v>
      </c>
      <c r="F527" s="160" t="s">
        <v>1994</v>
      </c>
      <c r="G527" s="161">
        <v>362167060016</v>
      </c>
      <c r="H527" s="159">
        <v>24</v>
      </c>
      <c r="I527" s="162" t="s">
        <v>1719</v>
      </c>
      <c r="J527" s="152"/>
      <c r="K527" s="163" t="s">
        <v>1995</v>
      </c>
      <c r="L527" s="163" t="s">
        <v>1696</v>
      </c>
      <c r="M527" s="163" t="s">
        <v>1713</v>
      </c>
      <c r="N527" s="163" t="s">
        <v>1673</v>
      </c>
      <c r="O527" s="152"/>
      <c r="P527" s="150" t="s">
        <v>1996</v>
      </c>
      <c r="Q527" s="144">
        <v>597.41</v>
      </c>
      <c r="R527" s="145">
        <v>0.6</v>
      </c>
      <c r="S527" s="146">
        <v>1.0707</v>
      </c>
      <c r="T527" s="147" t="s">
        <v>1716</v>
      </c>
      <c r="U527" s="148">
        <v>901.81</v>
      </c>
      <c r="V527" s="149">
        <v>0.255</v>
      </c>
      <c r="W527" s="150">
        <v>1.4999999999999999E-2</v>
      </c>
      <c r="X527" s="150" t="s">
        <v>1712</v>
      </c>
      <c r="Y527" s="150" t="s">
        <v>1715</v>
      </c>
      <c r="Z527" s="150" t="s">
        <v>1752</v>
      </c>
      <c r="AA527" s="150">
        <v>0.4481</v>
      </c>
      <c r="AB527" s="164">
        <v>1</v>
      </c>
      <c r="AC527" s="152"/>
      <c r="AD527" s="152"/>
    </row>
    <row r="528" spans="1:30" x14ac:dyDescent="0.35">
      <c r="A528" t="str">
        <f t="shared" si="8"/>
        <v>362167060001027</v>
      </c>
      <c r="B528" s="178"/>
      <c r="D528" s="14"/>
      <c r="E528" s="159">
        <v>5011</v>
      </c>
      <c r="F528" s="160" t="s">
        <v>1994</v>
      </c>
      <c r="G528" s="161">
        <v>362167060001</v>
      </c>
      <c r="H528" s="159">
        <v>27</v>
      </c>
      <c r="I528" s="162" t="s">
        <v>1733</v>
      </c>
      <c r="J528" s="152"/>
      <c r="K528" s="163" t="s">
        <v>1995</v>
      </c>
      <c r="L528" s="163" t="s">
        <v>1696</v>
      </c>
      <c r="M528" s="163" t="s">
        <v>1713</v>
      </c>
      <c r="N528" s="163" t="s">
        <v>1673</v>
      </c>
      <c r="O528" s="152"/>
      <c r="P528" s="150" t="s">
        <v>1996</v>
      </c>
      <c r="Q528" s="144">
        <v>359.63</v>
      </c>
      <c r="R528" s="145">
        <v>0.6</v>
      </c>
      <c r="S528" s="146">
        <v>1.0707</v>
      </c>
      <c r="T528" s="147" t="s">
        <v>1716</v>
      </c>
      <c r="U528" s="148">
        <v>495.52</v>
      </c>
      <c r="V528" s="149">
        <v>0.255</v>
      </c>
      <c r="W528" s="150">
        <v>1.4999999999999999E-2</v>
      </c>
      <c r="X528" s="150" t="s">
        <v>1712</v>
      </c>
      <c r="Y528" s="150" t="s">
        <v>1715</v>
      </c>
      <c r="Z528" s="150" t="s">
        <v>1752</v>
      </c>
      <c r="AA528" s="150">
        <v>0.32179999999999997</v>
      </c>
      <c r="AB528" s="164">
        <v>1</v>
      </c>
      <c r="AC528" s="152"/>
      <c r="AD528" s="152"/>
    </row>
    <row r="529" spans="1:30" x14ac:dyDescent="0.35">
      <c r="A529" t="str">
        <f t="shared" si="8"/>
        <v>362167060013027</v>
      </c>
      <c r="B529" s="178"/>
      <c r="D529" s="14"/>
      <c r="E529" s="159">
        <v>5011</v>
      </c>
      <c r="F529" s="160" t="s">
        <v>1994</v>
      </c>
      <c r="G529" s="161">
        <v>362167060013</v>
      </c>
      <c r="H529" s="159">
        <v>27</v>
      </c>
      <c r="I529" s="162" t="s">
        <v>1733</v>
      </c>
      <c r="J529" s="152"/>
      <c r="K529" s="163" t="s">
        <v>1995</v>
      </c>
      <c r="L529" s="163" t="s">
        <v>1696</v>
      </c>
      <c r="M529" s="163" t="s">
        <v>1713</v>
      </c>
      <c r="N529" s="163" t="s">
        <v>1673</v>
      </c>
      <c r="O529" s="152"/>
      <c r="P529" s="150" t="s">
        <v>1996</v>
      </c>
      <c r="Q529" s="144">
        <v>359.63</v>
      </c>
      <c r="R529" s="145">
        <v>0.6</v>
      </c>
      <c r="S529" s="146">
        <v>1.0707</v>
      </c>
      <c r="T529" s="147" t="s">
        <v>1716</v>
      </c>
      <c r="U529" s="148">
        <v>495.52</v>
      </c>
      <c r="V529" s="149">
        <v>0.255</v>
      </c>
      <c r="W529" s="150">
        <v>1.4999999999999999E-2</v>
      </c>
      <c r="X529" s="150" t="s">
        <v>1712</v>
      </c>
      <c r="Y529" s="150" t="s">
        <v>1715</v>
      </c>
      <c r="Z529" s="150" t="s">
        <v>1752</v>
      </c>
      <c r="AA529" s="150">
        <v>0.32179999999999997</v>
      </c>
      <c r="AB529" s="164">
        <v>1</v>
      </c>
      <c r="AC529" s="152"/>
      <c r="AD529" s="152"/>
    </row>
    <row r="530" spans="1:30" x14ac:dyDescent="0.35">
      <c r="A530" t="str">
        <f t="shared" si="8"/>
        <v>362167060014027</v>
      </c>
      <c r="B530" s="178"/>
      <c r="D530" s="14"/>
      <c r="E530" s="159">
        <v>5011</v>
      </c>
      <c r="F530" s="160" t="s">
        <v>1994</v>
      </c>
      <c r="G530" s="161">
        <v>362167060014</v>
      </c>
      <c r="H530" s="159">
        <v>27</v>
      </c>
      <c r="I530" s="162" t="s">
        <v>1733</v>
      </c>
      <c r="J530" s="152"/>
      <c r="K530" s="163" t="s">
        <v>1995</v>
      </c>
      <c r="L530" s="163" t="s">
        <v>1696</v>
      </c>
      <c r="M530" s="163" t="s">
        <v>1713</v>
      </c>
      <c r="N530" s="163" t="s">
        <v>1673</v>
      </c>
      <c r="O530" s="152"/>
      <c r="P530" s="150" t="s">
        <v>1996</v>
      </c>
      <c r="Q530" s="144">
        <v>359.63</v>
      </c>
      <c r="R530" s="145">
        <v>0.6</v>
      </c>
      <c r="S530" s="146">
        <v>1.0707</v>
      </c>
      <c r="T530" s="147" t="s">
        <v>1716</v>
      </c>
      <c r="U530" s="148">
        <v>495.52</v>
      </c>
      <c r="V530" s="149">
        <v>0.255</v>
      </c>
      <c r="W530" s="150">
        <v>1.4999999999999999E-2</v>
      </c>
      <c r="X530" s="150" t="s">
        <v>1712</v>
      </c>
      <c r="Y530" s="150" t="s">
        <v>1715</v>
      </c>
      <c r="Z530" s="150" t="s">
        <v>1752</v>
      </c>
      <c r="AA530" s="150">
        <v>0.32179999999999997</v>
      </c>
      <c r="AB530" s="164">
        <v>1</v>
      </c>
      <c r="AC530" s="152"/>
      <c r="AD530" s="152"/>
    </row>
    <row r="531" spans="1:30" x14ac:dyDescent="0.35">
      <c r="A531" t="str">
        <f t="shared" si="8"/>
        <v>362167060017027</v>
      </c>
      <c r="B531" s="178"/>
      <c r="D531" s="14"/>
      <c r="E531" s="159">
        <v>5011</v>
      </c>
      <c r="F531" s="160" t="s">
        <v>1994</v>
      </c>
      <c r="G531" s="161">
        <v>362167060017</v>
      </c>
      <c r="H531" s="159">
        <v>27</v>
      </c>
      <c r="I531" s="162" t="s">
        <v>1733</v>
      </c>
      <c r="J531" s="152"/>
      <c r="K531" s="163" t="s">
        <v>1995</v>
      </c>
      <c r="L531" s="163" t="s">
        <v>1696</v>
      </c>
      <c r="M531" s="163" t="s">
        <v>1713</v>
      </c>
      <c r="N531" s="163" t="s">
        <v>1673</v>
      </c>
      <c r="O531" s="152"/>
      <c r="P531" s="150" t="s">
        <v>1996</v>
      </c>
      <c r="Q531" s="144">
        <v>359.63</v>
      </c>
      <c r="R531" s="145">
        <v>0.6</v>
      </c>
      <c r="S531" s="146">
        <v>1.0707</v>
      </c>
      <c r="T531" s="147" t="s">
        <v>1716</v>
      </c>
      <c r="U531" s="148">
        <v>495.52</v>
      </c>
      <c r="V531" s="149">
        <v>0.255</v>
      </c>
      <c r="W531" s="150">
        <v>1.4999999999999999E-2</v>
      </c>
      <c r="X531" s="150" t="s">
        <v>1712</v>
      </c>
      <c r="Y531" s="150" t="s">
        <v>1715</v>
      </c>
      <c r="Z531" s="150" t="s">
        <v>1752</v>
      </c>
      <c r="AA531" s="150">
        <v>0.32179999999999997</v>
      </c>
      <c r="AB531" s="164">
        <v>1</v>
      </c>
      <c r="AC531" s="152"/>
      <c r="AD531" s="152"/>
    </row>
    <row r="532" spans="1:30" x14ac:dyDescent="0.35">
      <c r="A532" t="str">
        <f t="shared" si="8"/>
        <v>362167060018027</v>
      </c>
      <c r="B532" s="178"/>
      <c r="D532" s="14"/>
      <c r="E532" s="159">
        <v>5011</v>
      </c>
      <c r="F532" s="160" t="s">
        <v>1994</v>
      </c>
      <c r="G532" s="161">
        <v>362167060018</v>
      </c>
      <c r="H532" s="159">
        <v>27</v>
      </c>
      <c r="I532" s="162" t="s">
        <v>1733</v>
      </c>
      <c r="J532" s="152"/>
      <c r="K532" s="163" t="s">
        <v>1995</v>
      </c>
      <c r="L532" s="163" t="s">
        <v>1696</v>
      </c>
      <c r="M532" s="163" t="s">
        <v>1713</v>
      </c>
      <c r="N532" s="163" t="s">
        <v>1673</v>
      </c>
      <c r="O532" s="152"/>
      <c r="P532" s="150" t="s">
        <v>1996</v>
      </c>
      <c r="Q532" s="144">
        <v>359.63</v>
      </c>
      <c r="R532" s="145">
        <v>0.6</v>
      </c>
      <c r="S532" s="146">
        <v>1.0707</v>
      </c>
      <c r="T532" s="147" t="s">
        <v>1716</v>
      </c>
      <c r="U532" s="148">
        <v>495.52</v>
      </c>
      <c r="V532" s="149">
        <v>0.255</v>
      </c>
      <c r="W532" s="150">
        <v>1.4999999999999999E-2</v>
      </c>
      <c r="X532" s="150" t="s">
        <v>1712</v>
      </c>
      <c r="Y532" s="150" t="s">
        <v>1715</v>
      </c>
      <c r="Z532" s="150" t="s">
        <v>1752</v>
      </c>
      <c r="AA532" s="150">
        <v>0.32179999999999997</v>
      </c>
      <c r="AB532" s="164">
        <v>1</v>
      </c>
      <c r="AC532" s="152"/>
      <c r="AD532" s="152"/>
    </row>
    <row r="533" spans="1:30" x14ac:dyDescent="0.35">
      <c r="A533" t="str">
        <f t="shared" si="8"/>
        <v>362167060001028</v>
      </c>
      <c r="B533" s="178"/>
      <c r="D533" s="14"/>
      <c r="E533" s="159">
        <v>5011</v>
      </c>
      <c r="F533" s="160" t="s">
        <v>1994</v>
      </c>
      <c r="G533" s="161">
        <v>362167060001</v>
      </c>
      <c r="H533" s="159">
        <v>28</v>
      </c>
      <c r="I533" s="162" t="s">
        <v>1733</v>
      </c>
      <c r="J533" s="152"/>
      <c r="K533" s="163" t="s">
        <v>1995</v>
      </c>
      <c r="L533" s="163" t="s">
        <v>1696</v>
      </c>
      <c r="M533" s="163" t="s">
        <v>1713</v>
      </c>
      <c r="N533" s="163" t="s">
        <v>1673</v>
      </c>
      <c r="O533" s="152"/>
      <c r="P533" s="150" t="s">
        <v>1996</v>
      </c>
      <c r="Q533" s="144">
        <v>359.63</v>
      </c>
      <c r="R533" s="145">
        <v>0.6</v>
      </c>
      <c r="S533" s="146">
        <v>1.0707</v>
      </c>
      <c r="T533" s="147" t="s">
        <v>1716</v>
      </c>
      <c r="U533" s="148">
        <v>495.52</v>
      </c>
      <c r="V533" s="149">
        <v>0.255</v>
      </c>
      <c r="W533" s="150">
        <v>1.4999999999999999E-2</v>
      </c>
      <c r="X533" s="150" t="s">
        <v>1712</v>
      </c>
      <c r="Y533" s="150" t="s">
        <v>1715</v>
      </c>
      <c r="Z533" s="150" t="s">
        <v>1752</v>
      </c>
      <c r="AA533" s="150">
        <v>0.32179999999999997</v>
      </c>
      <c r="AB533" s="164">
        <v>1</v>
      </c>
      <c r="AC533" s="152"/>
      <c r="AD533" s="152"/>
    </row>
    <row r="534" spans="1:30" x14ac:dyDescent="0.35">
      <c r="A534" t="str">
        <f t="shared" si="8"/>
        <v>362167060013028</v>
      </c>
      <c r="B534" s="178"/>
      <c r="D534" s="14"/>
      <c r="E534" s="159">
        <v>5011</v>
      </c>
      <c r="F534" s="160" t="s">
        <v>1994</v>
      </c>
      <c r="G534" s="161">
        <v>362167060013</v>
      </c>
      <c r="H534" s="159">
        <v>28</v>
      </c>
      <c r="I534" s="162" t="s">
        <v>1733</v>
      </c>
      <c r="J534" s="152"/>
      <c r="K534" s="163" t="s">
        <v>1995</v>
      </c>
      <c r="L534" s="163" t="s">
        <v>1696</v>
      </c>
      <c r="M534" s="163" t="s">
        <v>1713</v>
      </c>
      <c r="N534" s="163" t="s">
        <v>1673</v>
      </c>
      <c r="O534" s="152"/>
      <c r="P534" s="150" t="s">
        <v>1996</v>
      </c>
      <c r="Q534" s="144">
        <v>359.63</v>
      </c>
      <c r="R534" s="145">
        <v>0.6</v>
      </c>
      <c r="S534" s="146">
        <v>1.0707</v>
      </c>
      <c r="T534" s="147" t="s">
        <v>1716</v>
      </c>
      <c r="U534" s="148">
        <v>495.52</v>
      </c>
      <c r="V534" s="149">
        <v>0.255</v>
      </c>
      <c r="W534" s="150">
        <v>1.4999999999999999E-2</v>
      </c>
      <c r="X534" s="150" t="s">
        <v>1712</v>
      </c>
      <c r="Y534" s="150" t="s">
        <v>1715</v>
      </c>
      <c r="Z534" s="150" t="s">
        <v>1752</v>
      </c>
      <c r="AA534" s="150">
        <v>0.32179999999999997</v>
      </c>
      <c r="AB534" s="164">
        <v>1</v>
      </c>
      <c r="AC534" s="152"/>
      <c r="AD534" s="152"/>
    </row>
    <row r="535" spans="1:30" x14ac:dyDescent="0.35">
      <c r="A535" t="str">
        <f t="shared" si="8"/>
        <v>362167060014028</v>
      </c>
      <c r="B535" s="178"/>
      <c r="D535" s="14"/>
      <c r="E535" s="159">
        <v>5011</v>
      </c>
      <c r="F535" s="160" t="s">
        <v>1994</v>
      </c>
      <c r="G535" s="161">
        <v>362167060014</v>
      </c>
      <c r="H535" s="159">
        <v>28</v>
      </c>
      <c r="I535" s="162" t="s">
        <v>1733</v>
      </c>
      <c r="J535" s="152"/>
      <c r="K535" s="163" t="s">
        <v>1995</v>
      </c>
      <c r="L535" s="163" t="s">
        <v>1696</v>
      </c>
      <c r="M535" s="163" t="s">
        <v>1713</v>
      </c>
      <c r="N535" s="163" t="s">
        <v>1673</v>
      </c>
      <c r="O535" s="152"/>
      <c r="P535" s="150" t="s">
        <v>1996</v>
      </c>
      <c r="Q535" s="144">
        <v>359.63</v>
      </c>
      <c r="R535" s="145">
        <v>0.6</v>
      </c>
      <c r="S535" s="146">
        <v>1.0707</v>
      </c>
      <c r="T535" s="147" t="s">
        <v>1716</v>
      </c>
      <c r="U535" s="148">
        <v>495.52</v>
      </c>
      <c r="V535" s="149">
        <v>0.255</v>
      </c>
      <c r="W535" s="150">
        <v>1.4999999999999999E-2</v>
      </c>
      <c r="X535" s="150" t="s">
        <v>1712</v>
      </c>
      <c r="Y535" s="150" t="s">
        <v>1715</v>
      </c>
      <c r="Z535" s="150" t="s">
        <v>1752</v>
      </c>
      <c r="AA535" s="150">
        <v>0.32179999999999997</v>
      </c>
      <c r="AB535" s="164">
        <v>1</v>
      </c>
      <c r="AC535" s="152"/>
      <c r="AD535" s="152"/>
    </row>
    <row r="536" spans="1:30" x14ac:dyDescent="0.35">
      <c r="A536" t="str">
        <f t="shared" si="8"/>
        <v>362167060017028</v>
      </c>
      <c r="B536" s="178"/>
      <c r="D536" s="14"/>
      <c r="E536" s="159">
        <v>5011</v>
      </c>
      <c r="F536" s="160" t="s">
        <v>1994</v>
      </c>
      <c r="G536" s="161">
        <v>362167060017</v>
      </c>
      <c r="H536" s="159">
        <v>28</v>
      </c>
      <c r="I536" s="162" t="s">
        <v>1733</v>
      </c>
      <c r="J536" s="152"/>
      <c r="K536" s="163" t="s">
        <v>1995</v>
      </c>
      <c r="L536" s="163" t="s">
        <v>1696</v>
      </c>
      <c r="M536" s="163" t="s">
        <v>1713</v>
      </c>
      <c r="N536" s="163" t="s">
        <v>1673</v>
      </c>
      <c r="O536" s="152"/>
      <c r="P536" s="150" t="s">
        <v>1996</v>
      </c>
      <c r="Q536" s="144">
        <v>359.63</v>
      </c>
      <c r="R536" s="145">
        <v>0.6</v>
      </c>
      <c r="S536" s="146">
        <v>1.0707</v>
      </c>
      <c r="T536" s="147" t="s">
        <v>1716</v>
      </c>
      <c r="U536" s="148">
        <v>495.52</v>
      </c>
      <c r="V536" s="149">
        <v>0.255</v>
      </c>
      <c r="W536" s="150">
        <v>1.4999999999999999E-2</v>
      </c>
      <c r="X536" s="150" t="s">
        <v>1712</v>
      </c>
      <c r="Y536" s="150" t="s">
        <v>1715</v>
      </c>
      <c r="Z536" s="150" t="s">
        <v>1752</v>
      </c>
      <c r="AA536" s="150">
        <v>0.32179999999999997</v>
      </c>
      <c r="AB536" s="164">
        <v>1</v>
      </c>
      <c r="AC536" s="152"/>
      <c r="AD536" s="152"/>
    </row>
    <row r="537" spans="1:30" x14ac:dyDescent="0.35">
      <c r="A537" t="str">
        <f t="shared" si="8"/>
        <v>362167060018028</v>
      </c>
      <c r="B537" s="178"/>
      <c r="D537" s="14"/>
      <c r="E537" s="159">
        <v>5011</v>
      </c>
      <c r="F537" s="160" t="s">
        <v>1994</v>
      </c>
      <c r="G537" s="161">
        <v>362167060018</v>
      </c>
      <c r="H537" s="159">
        <v>28</v>
      </c>
      <c r="I537" s="162" t="s">
        <v>1733</v>
      </c>
      <c r="J537" s="152"/>
      <c r="K537" s="163" t="s">
        <v>1995</v>
      </c>
      <c r="L537" s="163" t="s">
        <v>1696</v>
      </c>
      <c r="M537" s="163" t="s">
        <v>1713</v>
      </c>
      <c r="N537" s="163" t="s">
        <v>1673</v>
      </c>
      <c r="O537" s="152"/>
      <c r="P537" s="150" t="s">
        <v>1996</v>
      </c>
      <c r="Q537" s="144">
        <v>359.63</v>
      </c>
      <c r="R537" s="145">
        <v>0.6</v>
      </c>
      <c r="S537" s="146">
        <v>1.0707</v>
      </c>
      <c r="T537" s="147" t="s">
        <v>1716</v>
      </c>
      <c r="U537" s="148">
        <v>495.52</v>
      </c>
      <c r="V537" s="149">
        <v>0.255</v>
      </c>
      <c r="W537" s="150">
        <v>1.4999999999999999E-2</v>
      </c>
      <c r="X537" s="150" t="s">
        <v>1712</v>
      </c>
      <c r="Y537" s="150" t="s">
        <v>1715</v>
      </c>
      <c r="Z537" s="150" t="s">
        <v>1752</v>
      </c>
      <c r="AA537" s="150">
        <v>0.32179999999999997</v>
      </c>
      <c r="AB537" s="164">
        <v>1</v>
      </c>
      <c r="AC537" s="152"/>
      <c r="AD537" s="152"/>
    </row>
    <row r="538" spans="1:30" x14ac:dyDescent="0.35">
      <c r="A538" t="str">
        <f t="shared" si="8"/>
        <v>362167060001029</v>
      </c>
      <c r="B538" s="178"/>
      <c r="D538" s="14"/>
      <c r="E538" s="159">
        <v>5011</v>
      </c>
      <c r="F538" s="160" t="s">
        <v>1994</v>
      </c>
      <c r="G538" s="161">
        <v>362167060001</v>
      </c>
      <c r="H538" s="159">
        <v>29</v>
      </c>
      <c r="I538" s="162" t="s">
        <v>1745</v>
      </c>
      <c r="J538" s="152"/>
      <c r="K538" s="163" t="s">
        <v>1995</v>
      </c>
      <c r="L538" s="163" t="s">
        <v>1696</v>
      </c>
      <c r="M538" s="163" t="s">
        <v>1713</v>
      </c>
      <c r="N538" s="163" t="s">
        <v>1673</v>
      </c>
      <c r="O538" s="152"/>
      <c r="P538" s="150" t="s">
        <v>1996</v>
      </c>
      <c r="Q538" s="144">
        <v>1442.57</v>
      </c>
      <c r="R538" s="145">
        <v>0.6</v>
      </c>
      <c r="S538" s="146">
        <v>1.0707</v>
      </c>
      <c r="T538" s="147" t="s">
        <v>1716</v>
      </c>
      <c r="U538" s="148">
        <v>1987.68</v>
      </c>
      <c r="V538" s="149">
        <v>0.255</v>
      </c>
      <c r="W538" s="150">
        <v>1.4999999999999999E-2</v>
      </c>
      <c r="X538" s="150" t="s">
        <v>1712</v>
      </c>
      <c r="Y538" s="150" t="s">
        <v>1715</v>
      </c>
      <c r="Z538" s="150" t="s">
        <v>1752</v>
      </c>
      <c r="AA538" s="150">
        <v>0.32179999999999997</v>
      </c>
      <c r="AB538" s="164">
        <v>1</v>
      </c>
      <c r="AC538" s="152"/>
      <c r="AD538" s="152"/>
    </row>
    <row r="539" spans="1:30" x14ac:dyDescent="0.35">
      <c r="A539" t="str">
        <f t="shared" si="8"/>
        <v>362167060013029</v>
      </c>
      <c r="B539" s="178"/>
      <c r="D539" s="14"/>
      <c r="E539" s="159">
        <v>5011</v>
      </c>
      <c r="F539" s="160" t="s">
        <v>1994</v>
      </c>
      <c r="G539" s="161">
        <v>362167060013</v>
      </c>
      <c r="H539" s="159">
        <v>29</v>
      </c>
      <c r="I539" s="162" t="s">
        <v>1745</v>
      </c>
      <c r="J539" s="152"/>
      <c r="K539" s="163" t="s">
        <v>1995</v>
      </c>
      <c r="L539" s="163" t="s">
        <v>1696</v>
      </c>
      <c r="M539" s="163" t="s">
        <v>1713</v>
      </c>
      <c r="N539" s="163" t="s">
        <v>1673</v>
      </c>
      <c r="O539" s="152"/>
      <c r="P539" s="150" t="s">
        <v>1996</v>
      </c>
      <c r="Q539" s="144">
        <v>1442.57</v>
      </c>
      <c r="R539" s="145">
        <v>0.6</v>
      </c>
      <c r="S539" s="146">
        <v>1.0707</v>
      </c>
      <c r="T539" s="147" t="s">
        <v>1716</v>
      </c>
      <c r="U539" s="148">
        <v>1987.68</v>
      </c>
      <c r="V539" s="149">
        <v>0.255</v>
      </c>
      <c r="W539" s="150">
        <v>1.4999999999999999E-2</v>
      </c>
      <c r="X539" s="150" t="s">
        <v>1712</v>
      </c>
      <c r="Y539" s="150" t="s">
        <v>1715</v>
      </c>
      <c r="Z539" s="150" t="s">
        <v>1752</v>
      </c>
      <c r="AA539" s="150">
        <v>0.32179999999999997</v>
      </c>
      <c r="AB539" s="164">
        <v>1</v>
      </c>
      <c r="AC539" s="152"/>
      <c r="AD539" s="152"/>
    </row>
    <row r="540" spans="1:30" x14ac:dyDescent="0.35">
      <c r="A540" t="str">
        <f t="shared" si="8"/>
        <v>362167060014029</v>
      </c>
      <c r="B540" s="178"/>
      <c r="D540" s="14"/>
      <c r="E540" s="159">
        <v>5011</v>
      </c>
      <c r="F540" s="160" t="s">
        <v>1994</v>
      </c>
      <c r="G540" s="161">
        <v>362167060014</v>
      </c>
      <c r="H540" s="159">
        <v>29</v>
      </c>
      <c r="I540" s="162" t="s">
        <v>1745</v>
      </c>
      <c r="J540" s="152"/>
      <c r="K540" s="163" t="s">
        <v>1995</v>
      </c>
      <c r="L540" s="163" t="s">
        <v>1696</v>
      </c>
      <c r="M540" s="163" t="s">
        <v>1713</v>
      </c>
      <c r="N540" s="163" t="s">
        <v>1673</v>
      </c>
      <c r="O540" s="152"/>
      <c r="P540" s="150" t="s">
        <v>1996</v>
      </c>
      <c r="Q540" s="144">
        <v>1442.57</v>
      </c>
      <c r="R540" s="145">
        <v>0.6</v>
      </c>
      <c r="S540" s="146">
        <v>1.0707</v>
      </c>
      <c r="T540" s="147" t="s">
        <v>1716</v>
      </c>
      <c r="U540" s="148">
        <v>1987.68</v>
      </c>
      <c r="V540" s="149">
        <v>0.255</v>
      </c>
      <c r="W540" s="150">
        <v>1.4999999999999999E-2</v>
      </c>
      <c r="X540" s="150" t="s">
        <v>1712</v>
      </c>
      <c r="Y540" s="150" t="s">
        <v>1715</v>
      </c>
      <c r="Z540" s="150" t="s">
        <v>1752</v>
      </c>
      <c r="AA540" s="150">
        <v>0.32179999999999997</v>
      </c>
      <c r="AB540" s="164">
        <v>1</v>
      </c>
      <c r="AC540" s="152"/>
      <c r="AD540" s="152"/>
    </row>
    <row r="541" spans="1:30" x14ac:dyDescent="0.35">
      <c r="A541" t="str">
        <f t="shared" si="8"/>
        <v>362167060015029</v>
      </c>
      <c r="B541" s="178"/>
      <c r="D541" s="14"/>
      <c r="E541" s="159">
        <v>5011</v>
      </c>
      <c r="F541" s="160" t="s">
        <v>1994</v>
      </c>
      <c r="G541" s="161">
        <v>362167060015</v>
      </c>
      <c r="H541" s="159">
        <v>29</v>
      </c>
      <c r="I541" s="162" t="s">
        <v>1745</v>
      </c>
      <c r="J541" s="152"/>
      <c r="K541" s="163" t="s">
        <v>1995</v>
      </c>
      <c r="L541" s="163" t="s">
        <v>1696</v>
      </c>
      <c r="M541" s="163" t="s">
        <v>1713</v>
      </c>
      <c r="N541" s="163" t="s">
        <v>1673</v>
      </c>
      <c r="O541" s="152"/>
      <c r="P541" s="150" t="s">
        <v>1996</v>
      </c>
      <c r="Q541" s="144">
        <v>1442.57</v>
      </c>
      <c r="R541" s="145">
        <v>0.6</v>
      </c>
      <c r="S541" s="146">
        <v>1.0707</v>
      </c>
      <c r="T541" s="147" t="s">
        <v>1716</v>
      </c>
      <c r="U541" s="148">
        <v>1987.68</v>
      </c>
      <c r="V541" s="149">
        <v>0.255</v>
      </c>
      <c r="W541" s="150">
        <v>1.4999999999999999E-2</v>
      </c>
      <c r="X541" s="150" t="s">
        <v>1712</v>
      </c>
      <c r="Y541" s="150" t="s">
        <v>1715</v>
      </c>
      <c r="Z541" s="150" t="s">
        <v>1752</v>
      </c>
      <c r="AA541" s="150">
        <v>0.32179999999999997</v>
      </c>
      <c r="AB541" s="164">
        <v>1</v>
      </c>
      <c r="AC541" s="152"/>
      <c r="AD541" s="152"/>
    </row>
    <row r="542" spans="1:30" x14ac:dyDescent="0.35">
      <c r="A542" t="str">
        <f t="shared" si="8"/>
        <v>362167800001020</v>
      </c>
      <c r="B542" s="178"/>
      <c r="D542" s="14"/>
      <c r="E542" s="159">
        <v>5012</v>
      </c>
      <c r="F542" s="160" t="s">
        <v>1997</v>
      </c>
      <c r="G542" s="161">
        <v>362167800001</v>
      </c>
      <c r="H542" s="159">
        <v>20</v>
      </c>
      <c r="I542" s="162" t="s">
        <v>1711</v>
      </c>
      <c r="J542" s="152"/>
      <c r="K542" s="163" t="s">
        <v>1998</v>
      </c>
      <c r="L542" s="163" t="s">
        <v>1696</v>
      </c>
      <c r="M542" s="163" t="s">
        <v>1713</v>
      </c>
      <c r="N542" s="163" t="s">
        <v>1673</v>
      </c>
      <c r="O542" s="152"/>
      <c r="P542" s="150" t="s">
        <v>1999</v>
      </c>
      <c r="Q542" s="144">
        <v>3967.73</v>
      </c>
      <c r="R542" s="145">
        <v>0.67600000000000005</v>
      </c>
      <c r="S542" s="146">
        <v>1.0707</v>
      </c>
      <c r="T542" s="147">
        <v>5.8799999999999998E-3</v>
      </c>
      <c r="U542" s="148">
        <v>4181.8100000000004</v>
      </c>
      <c r="V542" s="149">
        <v>0.17699999999999999</v>
      </c>
      <c r="W542" s="150">
        <v>1.0999999999999999E-2</v>
      </c>
      <c r="X542" s="150" t="s">
        <v>1712</v>
      </c>
      <c r="Y542" s="150" t="s">
        <v>1765</v>
      </c>
      <c r="Z542" s="150" t="s">
        <v>1716</v>
      </c>
      <c r="AA542" s="150">
        <v>0</v>
      </c>
      <c r="AB542" s="164">
        <v>1</v>
      </c>
      <c r="AC542" s="152"/>
      <c r="AD542" s="152"/>
    </row>
    <row r="543" spans="1:30" x14ac:dyDescent="0.35">
      <c r="A543" t="str">
        <f t="shared" si="8"/>
        <v>362167800011020</v>
      </c>
      <c r="B543" s="178"/>
      <c r="D543" s="14"/>
      <c r="E543" s="159">
        <v>5012</v>
      </c>
      <c r="F543" s="160" t="s">
        <v>1997</v>
      </c>
      <c r="G543" s="161">
        <v>362167800011</v>
      </c>
      <c r="H543" s="159">
        <v>20</v>
      </c>
      <c r="I543" s="162" t="s">
        <v>1711</v>
      </c>
      <c r="J543" s="152"/>
      <c r="K543" s="163" t="s">
        <v>1998</v>
      </c>
      <c r="L543" s="163" t="s">
        <v>1696</v>
      </c>
      <c r="M543" s="163" t="s">
        <v>1713</v>
      </c>
      <c r="N543" s="163" t="s">
        <v>1673</v>
      </c>
      <c r="O543" s="152"/>
      <c r="P543" s="150" t="s">
        <v>1999</v>
      </c>
      <c r="Q543" s="144">
        <v>3967.73</v>
      </c>
      <c r="R543" s="145">
        <v>0.67600000000000005</v>
      </c>
      <c r="S543" s="146">
        <v>1.0707</v>
      </c>
      <c r="T543" s="147">
        <v>5.8799999999999998E-3</v>
      </c>
      <c r="U543" s="148">
        <v>4181.8100000000004</v>
      </c>
      <c r="V543" s="149">
        <v>0.17699999999999999</v>
      </c>
      <c r="W543" s="150">
        <v>1.0999999999999999E-2</v>
      </c>
      <c r="X543" s="150" t="s">
        <v>1712</v>
      </c>
      <c r="Y543" s="150" t="s">
        <v>1765</v>
      </c>
      <c r="Z543" s="150" t="s">
        <v>1716</v>
      </c>
      <c r="AA543" s="150">
        <v>0</v>
      </c>
      <c r="AB543" s="164">
        <v>1</v>
      </c>
      <c r="AC543" s="152"/>
      <c r="AD543" s="152"/>
    </row>
    <row r="544" spans="1:30" x14ac:dyDescent="0.35">
      <c r="A544" t="str">
        <f t="shared" si="8"/>
        <v>362235165014020</v>
      </c>
      <c r="B544" s="178"/>
      <c r="D544" s="14"/>
      <c r="E544" s="159">
        <v>5012</v>
      </c>
      <c r="F544" s="160" t="s">
        <v>1997</v>
      </c>
      <c r="G544" s="161">
        <v>362235165014</v>
      </c>
      <c r="H544" s="159">
        <v>20</v>
      </c>
      <c r="I544" s="162" t="s">
        <v>1711</v>
      </c>
      <c r="J544" s="152"/>
      <c r="K544" s="163" t="s">
        <v>1998</v>
      </c>
      <c r="L544" s="163" t="s">
        <v>1696</v>
      </c>
      <c r="M544" s="163" t="s">
        <v>1713</v>
      </c>
      <c r="N544" s="163" t="s">
        <v>1673</v>
      </c>
      <c r="O544" s="152"/>
      <c r="P544" s="150" t="s">
        <v>1999</v>
      </c>
      <c r="Q544" s="144">
        <v>3967.73</v>
      </c>
      <c r="R544" s="145">
        <v>0.67600000000000005</v>
      </c>
      <c r="S544" s="146">
        <v>1.0707</v>
      </c>
      <c r="T544" s="147">
        <v>5.8799999999999998E-3</v>
      </c>
      <c r="U544" s="148">
        <v>4181.8100000000004</v>
      </c>
      <c r="V544" s="149">
        <v>0.17699999999999999</v>
      </c>
      <c r="W544" s="150">
        <v>1.0999999999999999E-2</v>
      </c>
      <c r="X544" s="150" t="s">
        <v>1712</v>
      </c>
      <c r="Y544" s="150" t="s">
        <v>1765</v>
      </c>
      <c r="Z544" s="150" t="s">
        <v>1716</v>
      </c>
      <c r="AA544" s="150">
        <v>0</v>
      </c>
      <c r="AB544" s="164">
        <v>1</v>
      </c>
      <c r="AC544" s="152"/>
      <c r="AD544" s="152"/>
    </row>
    <row r="545" spans="1:30" x14ac:dyDescent="0.35">
      <c r="A545" t="str">
        <f t="shared" si="8"/>
        <v>362167800001024</v>
      </c>
      <c r="B545" s="178"/>
      <c r="D545" s="14"/>
      <c r="E545" s="159">
        <v>5012</v>
      </c>
      <c r="F545" s="160" t="s">
        <v>1997</v>
      </c>
      <c r="G545" s="161">
        <v>362167800001</v>
      </c>
      <c r="H545" s="159">
        <v>24</v>
      </c>
      <c r="I545" s="162" t="s">
        <v>1719</v>
      </c>
      <c r="J545" s="152"/>
      <c r="K545" s="163" t="s">
        <v>1998</v>
      </c>
      <c r="L545" s="163" t="s">
        <v>1696</v>
      </c>
      <c r="M545" s="163" t="s">
        <v>1713</v>
      </c>
      <c r="N545" s="163" t="s">
        <v>1673</v>
      </c>
      <c r="O545" s="152"/>
      <c r="P545" s="150" t="s">
        <v>1999</v>
      </c>
      <c r="Q545" s="144">
        <v>597.41</v>
      </c>
      <c r="R545" s="145">
        <v>0.6</v>
      </c>
      <c r="S545" s="146">
        <v>1.0707</v>
      </c>
      <c r="T545" s="147" t="s">
        <v>1716</v>
      </c>
      <c r="U545" s="148">
        <v>901.81</v>
      </c>
      <c r="V545" s="149">
        <v>0.17699999999999999</v>
      </c>
      <c r="W545" s="150">
        <v>1.0999999999999999E-2</v>
      </c>
      <c r="X545" s="150" t="s">
        <v>1712</v>
      </c>
      <c r="Y545" s="150" t="s">
        <v>1765</v>
      </c>
      <c r="Z545" s="150" t="s">
        <v>1752</v>
      </c>
      <c r="AA545" s="150">
        <v>0.4481</v>
      </c>
      <c r="AB545" s="164">
        <v>1</v>
      </c>
      <c r="AC545" s="152"/>
      <c r="AD545" s="152" t="s">
        <v>2878</v>
      </c>
    </row>
    <row r="546" spans="1:30" x14ac:dyDescent="0.35">
      <c r="A546" t="str">
        <f t="shared" si="8"/>
        <v>362167800011024</v>
      </c>
      <c r="B546" s="178"/>
      <c r="D546" s="14"/>
      <c r="E546" s="159">
        <v>5012</v>
      </c>
      <c r="F546" s="160" t="s">
        <v>1997</v>
      </c>
      <c r="G546" s="161">
        <v>362167800011</v>
      </c>
      <c r="H546" s="159">
        <v>24</v>
      </c>
      <c r="I546" s="162" t="s">
        <v>1719</v>
      </c>
      <c r="J546" s="152"/>
      <c r="K546" s="163" t="s">
        <v>1998</v>
      </c>
      <c r="L546" s="163" t="s">
        <v>1696</v>
      </c>
      <c r="M546" s="163" t="s">
        <v>1713</v>
      </c>
      <c r="N546" s="163" t="s">
        <v>1673</v>
      </c>
      <c r="O546" s="152"/>
      <c r="P546" s="150" t="s">
        <v>1999</v>
      </c>
      <c r="Q546" s="144">
        <v>597.41</v>
      </c>
      <c r="R546" s="145">
        <v>0.6</v>
      </c>
      <c r="S546" s="146">
        <v>1.0707</v>
      </c>
      <c r="T546" s="147" t="s">
        <v>1716</v>
      </c>
      <c r="U546" s="148">
        <v>901.81</v>
      </c>
      <c r="V546" s="149">
        <v>0.17699999999999999</v>
      </c>
      <c r="W546" s="150">
        <v>1.0999999999999999E-2</v>
      </c>
      <c r="X546" s="150" t="s">
        <v>1712</v>
      </c>
      <c r="Y546" s="150" t="s">
        <v>1765</v>
      </c>
      <c r="Z546" s="150" t="s">
        <v>1752</v>
      </c>
      <c r="AA546" s="150">
        <v>0.4481</v>
      </c>
      <c r="AB546" s="164">
        <v>1</v>
      </c>
      <c r="AC546" s="152"/>
      <c r="AD546" s="152" t="s">
        <v>2878</v>
      </c>
    </row>
    <row r="547" spans="1:30" x14ac:dyDescent="0.35">
      <c r="A547" t="str">
        <f t="shared" si="8"/>
        <v>362235165014024</v>
      </c>
      <c r="B547" s="178"/>
      <c r="D547" s="14"/>
      <c r="E547" s="159">
        <v>5012</v>
      </c>
      <c r="F547" s="160" t="s">
        <v>1997</v>
      </c>
      <c r="G547" s="161">
        <v>362235165014</v>
      </c>
      <c r="H547" s="159">
        <v>24</v>
      </c>
      <c r="I547" s="162" t="s">
        <v>1719</v>
      </c>
      <c r="J547" s="152"/>
      <c r="K547" s="163" t="s">
        <v>1998</v>
      </c>
      <c r="L547" s="163" t="s">
        <v>1696</v>
      </c>
      <c r="M547" s="163" t="s">
        <v>1713</v>
      </c>
      <c r="N547" s="163" t="s">
        <v>1673</v>
      </c>
      <c r="O547" s="152"/>
      <c r="P547" s="150" t="s">
        <v>1999</v>
      </c>
      <c r="Q547" s="144">
        <v>597.41</v>
      </c>
      <c r="R547" s="145">
        <v>0.6</v>
      </c>
      <c r="S547" s="146">
        <v>1.0707</v>
      </c>
      <c r="T547" s="147" t="s">
        <v>1716</v>
      </c>
      <c r="U547" s="148">
        <v>901.81</v>
      </c>
      <c r="V547" s="149">
        <v>0.17699999999999999</v>
      </c>
      <c r="W547" s="150">
        <v>1.0999999999999999E-2</v>
      </c>
      <c r="X547" s="150" t="s">
        <v>1712</v>
      </c>
      <c r="Y547" s="150" t="s">
        <v>1765</v>
      </c>
      <c r="Z547" s="150" t="s">
        <v>1752</v>
      </c>
      <c r="AA547" s="150">
        <v>0.4481</v>
      </c>
      <c r="AB547" s="164">
        <v>1</v>
      </c>
      <c r="AC547" s="152"/>
      <c r="AD547" s="152" t="s">
        <v>2878</v>
      </c>
    </row>
    <row r="548" spans="1:30" x14ac:dyDescent="0.35">
      <c r="A548" t="str">
        <f t="shared" si="8"/>
        <v>371305510001020</v>
      </c>
      <c r="B548" s="178"/>
      <c r="D548" s="14"/>
      <c r="E548" s="159">
        <v>5013</v>
      </c>
      <c r="F548" s="160" t="s">
        <v>2000</v>
      </c>
      <c r="G548" s="161">
        <v>371305510001</v>
      </c>
      <c r="H548" s="159">
        <v>20</v>
      </c>
      <c r="I548" s="162" t="s">
        <v>1711</v>
      </c>
      <c r="J548" s="152"/>
      <c r="K548" s="163" t="s">
        <v>2001</v>
      </c>
      <c r="L548" s="163" t="s">
        <v>1696</v>
      </c>
      <c r="M548" s="163" t="s">
        <v>1713</v>
      </c>
      <c r="N548" s="163" t="s">
        <v>1673</v>
      </c>
      <c r="O548" s="152"/>
      <c r="P548" s="150" t="s">
        <v>2002</v>
      </c>
      <c r="Q548" s="144">
        <v>3967.73</v>
      </c>
      <c r="R548" s="145">
        <v>0.67600000000000005</v>
      </c>
      <c r="S548" s="146">
        <v>1.0707</v>
      </c>
      <c r="T548" s="147">
        <v>0</v>
      </c>
      <c r="U548" s="148">
        <v>4157.3599999999997</v>
      </c>
      <c r="V548" s="149">
        <v>0.22900000000000001</v>
      </c>
      <c r="W548" s="150">
        <v>6.6000000000000003E-2</v>
      </c>
      <c r="X548" s="150" t="s">
        <v>1723</v>
      </c>
      <c r="Y548" s="150" t="s">
        <v>2855</v>
      </c>
      <c r="Z548" s="150" t="s">
        <v>1716</v>
      </c>
      <c r="AA548" s="150">
        <v>0</v>
      </c>
      <c r="AB548" s="164">
        <v>1</v>
      </c>
      <c r="AC548" s="152"/>
      <c r="AD548" s="152"/>
    </row>
    <row r="549" spans="1:30" x14ac:dyDescent="0.35">
      <c r="A549" t="str">
        <f t="shared" si="8"/>
        <v>371305510001021</v>
      </c>
      <c r="B549" s="178"/>
      <c r="D549" s="14"/>
      <c r="E549" s="159">
        <v>5013</v>
      </c>
      <c r="F549" s="160" t="s">
        <v>2000</v>
      </c>
      <c r="G549" s="161">
        <v>371305510001</v>
      </c>
      <c r="H549" s="159">
        <v>21</v>
      </c>
      <c r="I549" s="162" t="s">
        <v>1732</v>
      </c>
      <c r="J549" s="152"/>
      <c r="K549" s="163" t="s">
        <v>2001</v>
      </c>
      <c r="L549" s="163" t="s">
        <v>1696</v>
      </c>
      <c r="M549" s="163" t="s">
        <v>1713</v>
      </c>
      <c r="N549" s="163" t="s">
        <v>1673</v>
      </c>
      <c r="O549" s="152"/>
      <c r="P549" s="150" t="s">
        <v>2002</v>
      </c>
      <c r="Q549" s="144" t="s">
        <v>1716</v>
      </c>
      <c r="R549" s="145" t="s">
        <v>1716</v>
      </c>
      <c r="S549" s="146" t="s">
        <v>1716</v>
      </c>
      <c r="T549" s="147" t="s">
        <v>1716</v>
      </c>
      <c r="U549" s="148">
        <v>988.03100000000018</v>
      </c>
      <c r="V549" s="149" t="s">
        <v>1716</v>
      </c>
      <c r="W549" s="150" t="s">
        <v>1716</v>
      </c>
      <c r="X549" s="150" t="s">
        <v>1723</v>
      </c>
      <c r="Y549" s="150" t="s">
        <v>2855</v>
      </c>
      <c r="Z549" s="150" t="s">
        <v>1716</v>
      </c>
      <c r="AA549" s="150">
        <v>0</v>
      </c>
      <c r="AB549" s="164">
        <v>1</v>
      </c>
      <c r="AC549" s="152"/>
      <c r="AD549" s="152"/>
    </row>
    <row r="550" spans="1:30" x14ac:dyDescent="0.35">
      <c r="A550" t="str">
        <f t="shared" si="8"/>
        <v>371305510001024</v>
      </c>
      <c r="B550" s="178"/>
      <c r="D550" s="14"/>
      <c r="E550" s="159">
        <v>5013</v>
      </c>
      <c r="F550" s="160" t="s">
        <v>2000</v>
      </c>
      <c r="G550" s="161">
        <v>371305510001</v>
      </c>
      <c r="H550" s="159">
        <v>24</v>
      </c>
      <c r="I550" s="162" t="s">
        <v>1719</v>
      </c>
      <c r="J550" s="152"/>
      <c r="K550" s="163" t="s">
        <v>2001</v>
      </c>
      <c r="L550" s="163" t="s">
        <v>1696</v>
      </c>
      <c r="M550" s="163" t="s">
        <v>1713</v>
      </c>
      <c r="N550" s="163" t="s">
        <v>1673</v>
      </c>
      <c r="O550" s="152"/>
      <c r="P550" s="150" t="s">
        <v>2002</v>
      </c>
      <c r="Q550" s="144">
        <v>597.41</v>
      </c>
      <c r="R550" s="145">
        <v>0.6</v>
      </c>
      <c r="S550" s="146">
        <v>1.0707</v>
      </c>
      <c r="T550" s="147" t="s">
        <v>1716</v>
      </c>
      <c r="U550" s="148">
        <v>901.81</v>
      </c>
      <c r="V550" s="149">
        <v>0.22900000000000001</v>
      </c>
      <c r="W550" s="150">
        <v>6.6000000000000003E-2</v>
      </c>
      <c r="X550" s="150" t="s">
        <v>1723</v>
      </c>
      <c r="Y550" s="150" t="s">
        <v>2855</v>
      </c>
      <c r="Z550" s="150" t="s">
        <v>1752</v>
      </c>
      <c r="AA550" s="150">
        <v>0.4481</v>
      </c>
      <c r="AB550" s="164">
        <v>1</v>
      </c>
      <c r="AC550" s="152"/>
      <c r="AD550" s="152"/>
    </row>
    <row r="551" spans="1:30" x14ac:dyDescent="0.35">
      <c r="A551" t="str">
        <f t="shared" si="8"/>
        <v>371305510001027</v>
      </c>
      <c r="B551" s="178"/>
      <c r="D551" s="14"/>
      <c r="E551" s="159">
        <v>5013</v>
      </c>
      <c r="F551" s="160" t="s">
        <v>2000</v>
      </c>
      <c r="G551" s="161">
        <v>371305510001</v>
      </c>
      <c r="H551" s="159">
        <v>27</v>
      </c>
      <c r="I551" s="162" t="s">
        <v>1733</v>
      </c>
      <c r="J551" s="152"/>
      <c r="K551" s="163" t="s">
        <v>2001</v>
      </c>
      <c r="L551" s="163" t="s">
        <v>1696</v>
      </c>
      <c r="M551" s="163" t="s">
        <v>1713</v>
      </c>
      <c r="N551" s="163" t="s">
        <v>1673</v>
      </c>
      <c r="O551" s="152"/>
      <c r="P551" s="150" t="s">
        <v>2002</v>
      </c>
      <c r="Q551" s="144">
        <v>359.63</v>
      </c>
      <c r="R551" s="145">
        <v>0.6</v>
      </c>
      <c r="S551" s="146">
        <v>1.0707</v>
      </c>
      <c r="T551" s="147" t="s">
        <v>1716</v>
      </c>
      <c r="U551" s="148">
        <v>495.52</v>
      </c>
      <c r="V551" s="149">
        <v>0.22900000000000001</v>
      </c>
      <c r="W551" s="150">
        <v>6.6000000000000003E-2</v>
      </c>
      <c r="X551" s="150" t="s">
        <v>1723</v>
      </c>
      <c r="Y551" s="150" t="s">
        <v>2855</v>
      </c>
      <c r="Z551" s="150" t="s">
        <v>1752</v>
      </c>
      <c r="AA551" s="150">
        <v>0.32179999999999997</v>
      </c>
      <c r="AB551" s="164">
        <v>1</v>
      </c>
      <c r="AC551" s="152"/>
      <c r="AD551" s="152"/>
    </row>
    <row r="552" spans="1:30" x14ac:dyDescent="0.35">
      <c r="A552" t="str">
        <f t="shared" si="8"/>
        <v>371305510001028</v>
      </c>
      <c r="B552" s="178"/>
      <c r="D552" s="14"/>
      <c r="E552" s="159">
        <v>5013</v>
      </c>
      <c r="F552" s="160" t="s">
        <v>2000</v>
      </c>
      <c r="G552" s="161">
        <v>371305510001</v>
      </c>
      <c r="H552" s="159">
        <v>28</v>
      </c>
      <c r="I552" s="162" t="s">
        <v>1733</v>
      </c>
      <c r="J552" s="152"/>
      <c r="K552" s="163" t="s">
        <v>2001</v>
      </c>
      <c r="L552" s="163" t="s">
        <v>1696</v>
      </c>
      <c r="M552" s="163" t="s">
        <v>1713</v>
      </c>
      <c r="N552" s="163" t="s">
        <v>1673</v>
      </c>
      <c r="O552" s="152"/>
      <c r="P552" s="150" t="s">
        <v>2002</v>
      </c>
      <c r="Q552" s="144">
        <v>359.63</v>
      </c>
      <c r="R552" s="145">
        <v>0.6</v>
      </c>
      <c r="S552" s="146">
        <v>1.0707</v>
      </c>
      <c r="T552" s="147" t="s">
        <v>1716</v>
      </c>
      <c r="U552" s="148">
        <v>495.52</v>
      </c>
      <c r="V552" s="149">
        <v>0.22900000000000001</v>
      </c>
      <c r="W552" s="150">
        <v>6.6000000000000003E-2</v>
      </c>
      <c r="X552" s="150" t="s">
        <v>1723</v>
      </c>
      <c r="Y552" s="150" t="s">
        <v>2855</v>
      </c>
      <c r="Z552" s="150" t="s">
        <v>1752</v>
      </c>
      <c r="AA552" s="150">
        <v>0.32179999999999997</v>
      </c>
      <c r="AB552" s="164">
        <v>1</v>
      </c>
      <c r="AC552" s="152"/>
      <c r="AD552" s="152"/>
    </row>
    <row r="553" spans="1:30" x14ac:dyDescent="0.35">
      <c r="A553" t="str">
        <f t="shared" si="8"/>
        <v>362596381001020</v>
      </c>
      <c r="B553" s="178"/>
      <c r="D553" s="14"/>
      <c r="E553" s="159">
        <v>5014</v>
      </c>
      <c r="F553" s="160" t="s">
        <v>2003</v>
      </c>
      <c r="G553" s="161">
        <v>362596381001</v>
      </c>
      <c r="H553" s="159">
        <v>20</v>
      </c>
      <c r="I553" s="162" t="s">
        <v>1711</v>
      </c>
      <c r="J553" s="152"/>
      <c r="K553" s="163" t="s">
        <v>2004</v>
      </c>
      <c r="L553" s="163" t="s">
        <v>1696</v>
      </c>
      <c r="M553" s="163" t="s">
        <v>1713</v>
      </c>
      <c r="N553" s="163" t="s">
        <v>1673</v>
      </c>
      <c r="O553" s="152"/>
      <c r="P553" s="150" t="s">
        <v>2005</v>
      </c>
      <c r="Q553" s="144">
        <v>3967.73</v>
      </c>
      <c r="R553" s="145">
        <v>0.67600000000000005</v>
      </c>
      <c r="S553" s="146">
        <v>1.0707</v>
      </c>
      <c r="T553" s="147">
        <v>0</v>
      </c>
      <c r="U553" s="148">
        <v>4157.3599999999997</v>
      </c>
      <c r="V553" s="149">
        <v>0.218</v>
      </c>
      <c r="W553" s="150">
        <v>1.4E-2</v>
      </c>
      <c r="X553" s="150" t="s">
        <v>1744</v>
      </c>
      <c r="Y553" s="150" t="s">
        <v>1765</v>
      </c>
      <c r="Z553" s="150" t="s">
        <v>1716</v>
      </c>
      <c r="AA553" s="150">
        <v>0</v>
      </c>
      <c r="AB553" s="164">
        <v>1</v>
      </c>
      <c r="AC553" s="152"/>
      <c r="AD553" s="152"/>
    </row>
    <row r="554" spans="1:30" x14ac:dyDescent="0.35">
      <c r="A554" t="str">
        <f t="shared" si="8"/>
        <v>362596381005020</v>
      </c>
      <c r="B554" s="178"/>
      <c r="D554" s="14"/>
      <c r="E554" s="159">
        <v>5014</v>
      </c>
      <c r="F554" s="160" t="s">
        <v>2003</v>
      </c>
      <c r="G554" s="161">
        <v>362596381005</v>
      </c>
      <c r="H554" s="159">
        <v>20</v>
      </c>
      <c r="I554" s="162" t="s">
        <v>1711</v>
      </c>
      <c r="J554" s="152"/>
      <c r="K554" s="163" t="s">
        <v>2004</v>
      </c>
      <c r="L554" s="163" t="s">
        <v>1696</v>
      </c>
      <c r="M554" s="163" t="s">
        <v>1713</v>
      </c>
      <c r="N554" s="163" t="s">
        <v>1673</v>
      </c>
      <c r="O554" s="152"/>
      <c r="P554" s="150" t="s">
        <v>2005</v>
      </c>
      <c r="Q554" s="144">
        <v>3967.73</v>
      </c>
      <c r="R554" s="145">
        <v>0.67600000000000005</v>
      </c>
      <c r="S554" s="146">
        <v>1.0707</v>
      </c>
      <c r="T554" s="147">
        <v>0</v>
      </c>
      <c r="U554" s="148">
        <v>4157.3599999999997</v>
      </c>
      <c r="V554" s="149">
        <v>0.218</v>
      </c>
      <c r="W554" s="150">
        <v>1.4E-2</v>
      </c>
      <c r="X554" s="150" t="s">
        <v>1744</v>
      </c>
      <c r="Y554" s="150" t="s">
        <v>1765</v>
      </c>
      <c r="Z554" s="150" t="s">
        <v>1716</v>
      </c>
      <c r="AA554" s="150">
        <v>0</v>
      </c>
      <c r="AB554" s="164">
        <v>1</v>
      </c>
      <c r="AC554" s="152"/>
      <c r="AD554" s="152"/>
    </row>
    <row r="555" spans="1:30" x14ac:dyDescent="0.35">
      <c r="A555" t="str">
        <f t="shared" si="8"/>
        <v>362596381006021</v>
      </c>
      <c r="B555" s="178"/>
      <c r="D555" s="14"/>
      <c r="E555" s="159">
        <v>5014</v>
      </c>
      <c r="F555" s="160" t="s">
        <v>2003</v>
      </c>
      <c r="G555" s="161">
        <v>362596381006</v>
      </c>
      <c r="H555" s="159">
        <v>21</v>
      </c>
      <c r="I555" s="162" t="s">
        <v>1732</v>
      </c>
      <c r="J555" s="152"/>
      <c r="K555" s="163" t="s">
        <v>2004</v>
      </c>
      <c r="L555" s="163" t="s">
        <v>1696</v>
      </c>
      <c r="M555" s="163" t="s">
        <v>1713</v>
      </c>
      <c r="N555" s="163" t="s">
        <v>1673</v>
      </c>
      <c r="O555" s="152"/>
      <c r="P555" s="150" t="s">
        <v>2005</v>
      </c>
      <c r="Q555" s="144" t="s">
        <v>1716</v>
      </c>
      <c r="R555" s="145" t="s">
        <v>1716</v>
      </c>
      <c r="S555" s="146" t="s">
        <v>1716</v>
      </c>
      <c r="T555" s="147" t="s">
        <v>1716</v>
      </c>
      <c r="U555" s="148">
        <v>623.70000000000005</v>
      </c>
      <c r="V555" s="149" t="s">
        <v>1716</v>
      </c>
      <c r="W555" s="150" t="s">
        <v>1716</v>
      </c>
      <c r="X555" s="150" t="s">
        <v>1744</v>
      </c>
      <c r="Y555" s="150" t="s">
        <v>1765</v>
      </c>
      <c r="Z555" s="150" t="s">
        <v>1716</v>
      </c>
      <c r="AA555" s="150">
        <v>0</v>
      </c>
      <c r="AB555" s="164">
        <v>1</v>
      </c>
      <c r="AC555" s="152"/>
      <c r="AD555" s="152"/>
    </row>
    <row r="556" spans="1:30" x14ac:dyDescent="0.35">
      <c r="A556" t="str">
        <f t="shared" si="8"/>
        <v>362596381005022</v>
      </c>
      <c r="B556" s="178"/>
      <c r="D556" s="14"/>
      <c r="E556" s="159">
        <v>5014</v>
      </c>
      <c r="F556" s="160" t="s">
        <v>2003</v>
      </c>
      <c r="G556" s="161">
        <v>362596381005</v>
      </c>
      <c r="H556" s="159">
        <v>22</v>
      </c>
      <c r="I556" s="162" t="s">
        <v>1718</v>
      </c>
      <c r="J556" s="152"/>
      <c r="K556" s="163" t="s">
        <v>2004</v>
      </c>
      <c r="L556" s="163" t="s">
        <v>1696</v>
      </c>
      <c r="M556" s="163" t="s">
        <v>1713</v>
      </c>
      <c r="N556" s="163" t="s">
        <v>1673</v>
      </c>
      <c r="O556" s="152"/>
      <c r="P556" s="150" t="s">
        <v>2005</v>
      </c>
      <c r="Q556" s="144" t="s">
        <v>1716</v>
      </c>
      <c r="R556" s="145" t="s">
        <v>1716</v>
      </c>
      <c r="S556" s="146" t="s">
        <v>1716</v>
      </c>
      <c r="T556" s="147" t="s">
        <v>1716</v>
      </c>
      <c r="U556" s="148">
        <v>654.64300000000003</v>
      </c>
      <c r="V556" s="149" t="s">
        <v>1716</v>
      </c>
      <c r="W556" s="150" t="s">
        <v>1716</v>
      </c>
      <c r="X556" s="150" t="s">
        <v>1744</v>
      </c>
      <c r="Y556" s="150" t="s">
        <v>1765</v>
      </c>
      <c r="Z556" s="150" t="s">
        <v>1716</v>
      </c>
      <c r="AA556" s="150">
        <v>0</v>
      </c>
      <c r="AB556" s="164">
        <v>1</v>
      </c>
      <c r="AC556" s="152"/>
      <c r="AD556" s="152"/>
    </row>
    <row r="557" spans="1:30" x14ac:dyDescent="0.35">
      <c r="A557" t="str">
        <f t="shared" si="8"/>
        <v>362596381001024</v>
      </c>
      <c r="B557" s="178"/>
      <c r="D557" s="14"/>
      <c r="E557" s="159">
        <v>5014</v>
      </c>
      <c r="F557" s="160" t="s">
        <v>2003</v>
      </c>
      <c r="G557" s="161">
        <v>362596381001</v>
      </c>
      <c r="H557" s="159">
        <v>24</v>
      </c>
      <c r="I557" s="162" t="s">
        <v>1719</v>
      </c>
      <c r="J557" s="152"/>
      <c r="K557" s="163" t="s">
        <v>2004</v>
      </c>
      <c r="L557" s="163" t="s">
        <v>1696</v>
      </c>
      <c r="M557" s="163" t="s">
        <v>1713</v>
      </c>
      <c r="N557" s="163" t="s">
        <v>1673</v>
      </c>
      <c r="O557" s="152"/>
      <c r="P557" s="150" t="s">
        <v>2005</v>
      </c>
      <c r="Q557" s="144">
        <v>597.41</v>
      </c>
      <c r="R557" s="145">
        <v>0.6</v>
      </c>
      <c r="S557" s="146">
        <v>1.0707</v>
      </c>
      <c r="T557" s="147" t="s">
        <v>1716</v>
      </c>
      <c r="U557" s="148">
        <v>622.75</v>
      </c>
      <c r="V557" s="149">
        <v>0.218</v>
      </c>
      <c r="W557" s="150">
        <v>1.4E-2</v>
      </c>
      <c r="X557" s="150" t="s">
        <v>1744</v>
      </c>
      <c r="Y557" s="150" t="s">
        <v>1765</v>
      </c>
      <c r="Z557" s="150" t="s">
        <v>1717</v>
      </c>
      <c r="AA557" s="150">
        <v>0</v>
      </c>
      <c r="AB557" s="164">
        <v>1</v>
      </c>
      <c r="AC557" s="152"/>
      <c r="AD557" s="152"/>
    </row>
    <row r="558" spans="1:30" x14ac:dyDescent="0.35">
      <c r="A558" t="str">
        <f t="shared" si="8"/>
        <v>362596381001029</v>
      </c>
      <c r="B558" s="178"/>
      <c r="D558" s="14"/>
      <c r="E558" s="159">
        <v>5014</v>
      </c>
      <c r="F558" s="160" t="s">
        <v>2003</v>
      </c>
      <c r="G558" s="161">
        <v>362596381001</v>
      </c>
      <c r="H558" s="159">
        <v>29</v>
      </c>
      <c r="I558" s="162" t="s">
        <v>1745</v>
      </c>
      <c r="J558" s="152"/>
      <c r="K558" s="163" t="s">
        <v>2004</v>
      </c>
      <c r="L558" s="163" t="s">
        <v>1696</v>
      </c>
      <c r="M558" s="163" t="s">
        <v>1713</v>
      </c>
      <c r="N558" s="163" t="s">
        <v>1673</v>
      </c>
      <c r="O558" s="152"/>
      <c r="P558" s="150" t="s">
        <v>2005</v>
      </c>
      <c r="Q558" s="144">
        <v>1442.57</v>
      </c>
      <c r="R558" s="145">
        <v>0.6</v>
      </c>
      <c r="S558" s="146">
        <v>1.0707</v>
      </c>
      <c r="T558" s="147" t="s">
        <v>1716</v>
      </c>
      <c r="U558" s="148">
        <v>1503.76</v>
      </c>
      <c r="V558" s="149">
        <v>0.218</v>
      </c>
      <c r="W558" s="150">
        <v>1.4E-2</v>
      </c>
      <c r="X558" s="150" t="s">
        <v>1744</v>
      </c>
      <c r="Y558" s="150" t="s">
        <v>1765</v>
      </c>
      <c r="Z558" s="150" t="s">
        <v>1717</v>
      </c>
      <c r="AA558" s="150">
        <v>0</v>
      </c>
      <c r="AB558" s="164">
        <v>1</v>
      </c>
      <c r="AC558" s="152"/>
      <c r="AD558" s="152"/>
    </row>
    <row r="559" spans="1:30" x14ac:dyDescent="0.35">
      <c r="A559" t="str">
        <f t="shared" si="8"/>
        <v>362596381005029</v>
      </c>
      <c r="B559" s="178"/>
      <c r="D559" s="14"/>
      <c r="E559" s="159">
        <v>5014</v>
      </c>
      <c r="F559" s="160" t="s">
        <v>2003</v>
      </c>
      <c r="G559" s="161">
        <v>362596381005</v>
      </c>
      <c r="H559" s="159">
        <v>29</v>
      </c>
      <c r="I559" s="162" t="s">
        <v>1745</v>
      </c>
      <c r="J559" s="152"/>
      <c r="K559" s="163" t="s">
        <v>2004</v>
      </c>
      <c r="L559" s="163" t="s">
        <v>1696</v>
      </c>
      <c r="M559" s="163" t="s">
        <v>1713</v>
      </c>
      <c r="N559" s="163" t="s">
        <v>1673</v>
      </c>
      <c r="O559" s="152"/>
      <c r="P559" s="150" t="s">
        <v>2005</v>
      </c>
      <c r="Q559" s="144">
        <v>1442.57</v>
      </c>
      <c r="R559" s="145">
        <v>0.6</v>
      </c>
      <c r="S559" s="146">
        <v>1.0707</v>
      </c>
      <c r="T559" s="147" t="s">
        <v>1716</v>
      </c>
      <c r="U559" s="148">
        <v>1503.76</v>
      </c>
      <c r="V559" s="149">
        <v>0.218</v>
      </c>
      <c r="W559" s="150">
        <v>1.4E-2</v>
      </c>
      <c r="X559" s="150" t="s">
        <v>1744</v>
      </c>
      <c r="Y559" s="150" t="s">
        <v>1765</v>
      </c>
      <c r="Z559" s="150" t="s">
        <v>1717</v>
      </c>
      <c r="AA559" s="150">
        <v>0</v>
      </c>
      <c r="AB559" s="164">
        <v>1</v>
      </c>
      <c r="AC559" s="152"/>
      <c r="AD559" s="152"/>
    </row>
    <row r="560" spans="1:30" x14ac:dyDescent="0.35">
      <c r="A560" t="str">
        <f t="shared" si="8"/>
        <v>832844780001022</v>
      </c>
      <c r="B560" s="178"/>
      <c r="D560" s="14"/>
      <c r="E560" s="159">
        <v>5016</v>
      </c>
      <c r="F560" s="160" t="s">
        <v>2848</v>
      </c>
      <c r="G560" s="161">
        <v>832844780001</v>
      </c>
      <c r="H560" s="159">
        <v>22</v>
      </c>
      <c r="I560" s="162" t="s">
        <v>1718</v>
      </c>
      <c r="J560" s="152"/>
      <c r="K560" s="163" t="s">
        <v>2849</v>
      </c>
      <c r="L560" s="163" t="s">
        <v>1696</v>
      </c>
      <c r="M560" s="163" t="s">
        <v>1903</v>
      </c>
      <c r="N560" s="163" t="s">
        <v>1673</v>
      </c>
      <c r="O560" s="152"/>
      <c r="P560" s="150" t="s">
        <v>2850</v>
      </c>
      <c r="Q560" s="144" t="s">
        <v>1716</v>
      </c>
      <c r="R560" s="145" t="s">
        <v>1716</v>
      </c>
      <c r="S560" s="146" t="s">
        <v>1716</v>
      </c>
      <c r="T560" s="147" t="s">
        <v>1716</v>
      </c>
      <c r="U560" s="148">
        <v>1000.6700000000002</v>
      </c>
      <c r="V560" s="149" t="s">
        <v>1716</v>
      </c>
      <c r="W560" s="150" t="s">
        <v>1716</v>
      </c>
      <c r="X560" s="150" t="s">
        <v>1723</v>
      </c>
      <c r="Y560" s="150" t="s">
        <v>1731</v>
      </c>
      <c r="Z560" s="150" t="s">
        <v>1716</v>
      </c>
      <c r="AA560" s="150">
        <v>0</v>
      </c>
      <c r="AB560" s="164">
        <v>1</v>
      </c>
      <c r="AC560" s="152"/>
      <c r="AD560" s="152" t="s">
        <v>2851</v>
      </c>
    </row>
    <row r="561" spans="1:30" x14ac:dyDescent="0.35">
      <c r="A561" t="str">
        <f t="shared" si="8"/>
        <v>350593390001020</v>
      </c>
      <c r="B561" s="178"/>
      <c r="D561" s="14"/>
      <c r="E561" s="159">
        <v>5035</v>
      </c>
      <c r="F561" s="160" t="s">
        <v>2006</v>
      </c>
      <c r="G561" s="161">
        <v>350593390001</v>
      </c>
      <c r="H561" s="159">
        <v>20</v>
      </c>
      <c r="I561" s="162" t="s">
        <v>1711</v>
      </c>
      <c r="J561" s="152"/>
      <c r="K561" s="163" t="s">
        <v>2007</v>
      </c>
      <c r="L561" s="163" t="s">
        <v>1777</v>
      </c>
      <c r="M561" s="163" t="s">
        <v>1713</v>
      </c>
      <c r="N561" s="163" t="s">
        <v>1673</v>
      </c>
      <c r="O561" s="152"/>
      <c r="P561" s="150" t="s">
        <v>2008</v>
      </c>
      <c r="Q561" s="144">
        <v>3730.73</v>
      </c>
      <c r="R561" s="145">
        <v>0.67600000000000005</v>
      </c>
      <c r="S561" s="146">
        <v>1.0792999999999999</v>
      </c>
      <c r="T561" s="147">
        <v>0</v>
      </c>
      <c r="U561" s="148">
        <v>3930.72</v>
      </c>
      <c r="V561" s="149">
        <v>0.24299999999999999</v>
      </c>
      <c r="W561" s="150">
        <v>2.1999999999999999E-2</v>
      </c>
      <c r="X561" s="150" t="s">
        <v>1744</v>
      </c>
      <c r="Y561" s="150">
        <v>0</v>
      </c>
      <c r="Z561" s="150" t="s">
        <v>1716</v>
      </c>
      <c r="AA561" s="150">
        <v>0</v>
      </c>
      <c r="AB561" s="164">
        <v>1</v>
      </c>
      <c r="AC561" s="152"/>
      <c r="AD561" s="152"/>
    </row>
    <row r="562" spans="1:30" x14ac:dyDescent="0.35">
      <c r="A562" t="str">
        <f t="shared" si="8"/>
        <v>350593390001021</v>
      </c>
      <c r="B562" s="178"/>
      <c r="D562" s="14"/>
      <c r="E562" s="159">
        <v>5035</v>
      </c>
      <c r="F562" s="160" t="s">
        <v>2006</v>
      </c>
      <c r="G562" s="161">
        <v>350593390001</v>
      </c>
      <c r="H562" s="159">
        <v>21</v>
      </c>
      <c r="I562" s="162" t="s">
        <v>1732</v>
      </c>
      <c r="J562" s="152"/>
      <c r="K562" s="163" t="s">
        <v>2007</v>
      </c>
      <c r="L562" s="163" t="s">
        <v>1777</v>
      </c>
      <c r="M562" s="163" t="s">
        <v>1713</v>
      </c>
      <c r="N562" s="163" t="s">
        <v>1673</v>
      </c>
      <c r="O562" s="152"/>
      <c r="P562" s="150" t="s">
        <v>2008</v>
      </c>
      <c r="Q562" s="144" t="s">
        <v>1716</v>
      </c>
      <c r="R562" s="145" t="s">
        <v>1716</v>
      </c>
      <c r="S562" s="146" t="s">
        <v>1716</v>
      </c>
      <c r="T562" s="147" t="s">
        <v>1716</v>
      </c>
      <c r="U562" s="148">
        <v>623.70000000000005</v>
      </c>
      <c r="V562" s="149" t="s">
        <v>1716</v>
      </c>
      <c r="W562" s="150" t="s">
        <v>1716</v>
      </c>
      <c r="X562" s="150" t="s">
        <v>1744</v>
      </c>
      <c r="Y562" s="150">
        <v>0</v>
      </c>
      <c r="Z562" s="150" t="s">
        <v>1716</v>
      </c>
      <c r="AA562" s="150">
        <v>0</v>
      </c>
      <c r="AB562" s="164">
        <v>1</v>
      </c>
      <c r="AC562" s="152"/>
      <c r="AD562" s="152"/>
    </row>
    <row r="563" spans="1:30" x14ac:dyDescent="0.35">
      <c r="A563" t="str">
        <f t="shared" si="8"/>
        <v>350593390001022</v>
      </c>
      <c r="B563" s="178"/>
      <c r="D563" s="14"/>
      <c r="E563" s="159">
        <v>5035</v>
      </c>
      <c r="F563" s="160" t="s">
        <v>2006</v>
      </c>
      <c r="G563" s="161">
        <v>350593390001</v>
      </c>
      <c r="H563" s="159">
        <v>22</v>
      </c>
      <c r="I563" s="162" t="s">
        <v>1718</v>
      </c>
      <c r="J563" s="152"/>
      <c r="K563" s="163" t="s">
        <v>2007</v>
      </c>
      <c r="L563" s="163" t="s">
        <v>1777</v>
      </c>
      <c r="M563" s="163" t="s">
        <v>1713</v>
      </c>
      <c r="N563" s="163" t="s">
        <v>1673</v>
      </c>
      <c r="O563" s="152"/>
      <c r="P563" s="150" t="s">
        <v>2008</v>
      </c>
      <c r="Q563" s="144" t="s">
        <v>1716</v>
      </c>
      <c r="R563" s="145" t="s">
        <v>1716</v>
      </c>
      <c r="S563" s="146" t="s">
        <v>1716</v>
      </c>
      <c r="T563" s="147" t="s">
        <v>1716</v>
      </c>
      <c r="U563" s="148">
        <v>593.25</v>
      </c>
      <c r="V563" s="149" t="s">
        <v>1716</v>
      </c>
      <c r="W563" s="150" t="s">
        <v>1716</v>
      </c>
      <c r="X563" s="150" t="s">
        <v>1744</v>
      </c>
      <c r="Y563" s="150">
        <v>0</v>
      </c>
      <c r="Z563" s="150" t="s">
        <v>1716</v>
      </c>
      <c r="AA563" s="150">
        <v>0</v>
      </c>
      <c r="AB563" s="164">
        <v>1</v>
      </c>
      <c r="AC563" s="152"/>
      <c r="AD563" s="152"/>
    </row>
    <row r="564" spans="1:30" x14ac:dyDescent="0.35">
      <c r="A564" t="str">
        <f t="shared" si="8"/>
        <v>350593390001024</v>
      </c>
      <c r="B564" s="178"/>
      <c r="D564" s="14"/>
      <c r="E564" s="159">
        <v>5035</v>
      </c>
      <c r="F564" s="160" t="s">
        <v>2006</v>
      </c>
      <c r="G564" s="161">
        <v>350593390001</v>
      </c>
      <c r="H564" s="159">
        <v>24</v>
      </c>
      <c r="I564" s="162" t="s">
        <v>1719</v>
      </c>
      <c r="J564" s="152"/>
      <c r="K564" s="163" t="s">
        <v>2007</v>
      </c>
      <c r="L564" s="163" t="s">
        <v>1777</v>
      </c>
      <c r="M564" s="163" t="s">
        <v>1713</v>
      </c>
      <c r="N564" s="163" t="s">
        <v>1673</v>
      </c>
      <c r="O564" s="152"/>
      <c r="P564" s="150" t="s">
        <v>2008</v>
      </c>
      <c r="Q564" s="144">
        <v>471.61</v>
      </c>
      <c r="R564" s="145">
        <v>0.6</v>
      </c>
      <c r="S564" s="146">
        <v>1.0792999999999999</v>
      </c>
      <c r="T564" s="147" t="s">
        <v>1716</v>
      </c>
      <c r="U564" s="148">
        <v>494.05</v>
      </c>
      <c r="V564" s="149" t="s">
        <v>1716</v>
      </c>
      <c r="W564" s="150" t="s">
        <v>1716</v>
      </c>
      <c r="X564" s="150" t="s">
        <v>1744</v>
      </c>
      <c r="Y564" s="150">
        <v>0</v>
      </c>
      <c r="Z564" s="150" t="s">
        <v>1717</v>
      </c>
      <c r="AA564" s="150">
        <v>0</v>
      </c>
      <c r="AB564" s="164">
        <v>1</v>
      </c>
      <c r="AC564" s="152"/>
      <c r="AD564" s="152"/>
    </row>
    <row r="565" spans="1:30" x14ac:dyDescent="0.35">
      <c r="A565" t="str">
        <f t="shared" si="8"/>
        <v>350593390001027</v>
      </c>
      <c r="B565" s="178"/>
      <c r="D565" s="14"/>
      <c r="E565" s="159">
        <v>5035</v>
      </c>
      <c r="F565" s="160" t="s">
        <v>2006</v>
      </c>
      <c r="G565" s="161">
        <v>350593390001</v>
      </c>
      <c r="H565" s="159">
        <v>27</v>
      </c>
      <c r="I565" s="162" t="s">
        <v>1733</v>
      </c>
      <c r="J565" s="152"/>
      <c r="K565" s="163" t="s">
        <v>2007</v>
      </c>
      <c r="L565" s="163" t="s">
        <v>1777</v>
      </c>
      <c r="M565" s="163" t="s">
        <v>1713</v>
      </c>
      <c r="N565" s="163" t="s">
        <v>1673</v>
      </c>
      <c r="O565" s="152"/>
      <c r="P565" s="150" t="s">
        <v>2008</v>
      </c>
      <c r="Q565" s="144">
        <v>203.9</v>
      </c>
      <c r="R565" s="145">
        <v>0.6</v>
      </c>
      <c r="S565" s="146">
        <v>1.0792999999999999</v>
      </c>
      <c r="T565" s="147" t="s">
        <v>1716</v>
      </c>
      <c r="U565" s="148">
        <v>213.6</v>
      </c>
      <c r="V565" s="149" t="s">
        <v>1716</v>
      </c>
      <c r="W565" s="150" t="s">
        <v>1716</v>
      </c>
      <c r="X565" s="150" t="s">
        <v>1744</v>
      </c>
      <c r="Y565" s="150">
        <v>0</v>
      </c>
      <c r="Z565" s="150" t="s">
        <v>1717</v>
      </c>
      <c r="AA565" s="150">
        <v>0</v>
      </c>
      <c r="AB565" s="164">
        <v>1</v>
      </c>
      <c r="AC565" s="152"/>
      <c r="AD565" s="152"/>
    </row>
    <row r="566" spans="1:30" x14ac:dyDescent="0.35">
      <c r="A566" t="str">
        <f t="shared" si="8"/>
        <v>350593390001028</v>
      </c>
      <c r="B566" s="178"/>
      <c r="D566" s="14"/>
      <c r="E566" s="159">
        <v>5035</v>
      </c>
      <c r="F566" s="160" t="s">
        <v>2006</v>
      </c>
      <c r="G566" s="161">
        <v>350593390001</v>
      </c>
      <c r="H566" s="159">
        <v>28</v>
      </c>
      <c r="I566" s="162" t="s">
        <v>1733</v>
      </c>
      <c r="J566" s="152"/>
      <c r="K566" s="163" t="s">
        <v>2007</v>
      </c>
      <c r="L566" s="163" t="s">
        <v>1777</v>
      </c>
      <c r="M566" s="163" t="s">
        <v>1713</v>
      </c>
      <c r="N566" s="163" t="s">
        <v>1673</v>
      </c>
      <c r="O566" s="152"/>
      <c r="P566" s="150" t="s">
        <v>2008</v>
      </c>
      <c r="Q566" s="144">
        <v>203.9</v>
      </c>
      <c r="R566" s="145">
        <v>0.6</v>
      </c>
      <c r="S566" s="146">
        <v>1.0792999999999999</v>
      </c>
      <c r="T566" s="147" t="s">
        <v>1716</v>
      </c>
      <c r="U566" s="148">
        <v>213.6</v>
      </c>
      <c r="V566" s="149" t="s">
        <v>1716</v>
      </c>
      <c r="W566" s="150" t="s">
        <v>1716</v>
      </c>
      <c r="X566" s="150" t="s">
        <v>1744</v>
      </c>
      <c r="Y566" s="150">
        <v>0</v>
      </c>
      <c r="Z566" s="150" t="s">
        <v>1717</v>
      </c>
      <c r="AA566" s="150">
        <v>0</v>
      </c>
      <c r="AB566" s="164">
        <v>1</v>
      </c>
      <c r="AC566" s="152"/>
      <c r="AD566" s="152"/>
    </row>
    <row r="567" spans="1:30" x14ac:dyDescent="0.35">
      <c r="A567" t="str">
        <f t="shared" si="8"/>
        <v>350593390001029</v>
      </c>
      <c r="B567" s="178"/>
      <c r="D567" s="14"/>
      <c r="E567" s="159">
        <v>5035</v>
      </c>
      <c r="F567" s="160" t="s">
        <v>2006</v>
      </c>
      <c r="G567" s="161">
        <v>350593390001</v>
      </c>
      <c r="H567" s="159">
        <v>29</v>
      </c>
      <c r="I567" s="162" t="s">
        <v>1745</v>
      </c>
      <c r="J567" s="152"/>
      <c r="K567" s="163" t="s">
        <v>2007</v>
      </c>
      <c r="L567" s="163" t="s">
        <v>1777</v>
      </c>
      <c r="M567" s="163" t="s">
        <v>1713</v>
      </c>
      <c r="N567" s="163" t="s">
        <v>1673</v>
      </c>
      <c r="O567" s="152"/>
      <c r="P567" s="150" t="s">
        <v>2008</v>
      </c>
      <c r="Q567" s="144">
        <v>93.31</v>
      </c>
      <c r="R567" s="145">
        <v>0.6</v>
      </c>
      <c r="S567" s="146">
        <v>1.0792999999999999</v>
      </c>
      <c r="T567" s="147" t="s">
        <v>1716</v>
      </c>
      <c r="U567" s="148">
        <v>97.75</v>
      </c>
      <c r="V567" s="149" t="s">
        <v>1716</v>
      </c>
      <c r="W567" s="150" t="s">
        <v>1716</v>
      </c>
      <c r="X567" s="150" t="s">
        <v>1744</v>
      </c>
      <c r="Y567" s="150">
        <v>0</v>
      </c>
      <c r="Z567" s="150" t="s">
        <v>1717</v>
      </c>
      <c r="AA567" s="150">
        <v>0</v>
      </c>
      <c r="AB567" s="164">
        <v>1</v>
      </c>
      <c r="AC567" s="152"/>
      <c r="AD567" s="152"/>
    </row>
    <row r="568" spans="1:30" x14ac:dyDescent="0.35">
      <c r="A568" t="str">
        <f t="shared" si="8"/>
        <v>350869065001020</v>
      </c>
      <c r="B568" s="178"/>
      <c r="D568" s="14"/>
      <c r="E568" s="159">
        <v>5038</v>
      </c>
      <c r="F568" s="160" t="s">
        <v>2009</v>
      </c>
      <c r="G568" s="161">
        <v>350869065001</v>
      </c>
      <c r="H568" s="159">
        <v>20</v>
      </c>
      <c r="I568" s="162" t="s">
        <v>1711</v>
      </c>
      <c r="J568" s="152"/>
      <c r="K568" s="163" t="s">
        <v>2010</v>
      </c>
      <c r="L568" s="163" t="s">
        <v>1777</v>
      </c>
      <c r="M568" s="163" t="s">
        <v>1713</v>
      </c>
      <c r="N568" s="163" t="s">
        <v>1673</v>
      </c>
      <c r="O568" s="152"/>
      <c r="P568" s="150" t="s">
        <v>2011</v>
      </c>
      <c r="Q568" s="144">
        <v>3730.73</v>
      </c>
      <c r="R568" s="145">
        <v>0.67600000000000005</v>
      </c>
      <c r="S568" s="146">
        <v>1.0792999999999999</v>
      </c>
      <c r="T568" s="147">
        <v>0</v>
      </c>
      <c r="U568" s="148">
        <v>3930.72</v>
      </c>
      <c r="V568" s="149">
        <v>0.25</v>
      </c>
      <c r="W568" s="150">
        <v>1.9E-2</v>
      </c>
      <c r="X568" s="150" t="s">
        <v>1744</v>
      </c>
      <c r="Y568" s="150">
        <v>0</v>
      </c>
      <c r="Z568" s="150" t="s">
        <v>1716</v>
      </c>
      <c r="AA568" s="150">
        <v>0</v>
      </c>
      <c r="AB568" s="164">
        <v>1</v>
      </c>
      <c r="AC568" s="152"/>
      <c r="AD568" s="152"/>
    </row>
    <row r="569" spans="1:30" x14ac:dyDescent="0.35">
      <c r="A569" t="str">
        <f t="shared" si="8"/>
        <v>350869065001021</v>
      </c>
      <c r="B569" s="178"/>
      <c r="D569" s="14"/>
      <c r="E569" s="159">
        <v>5038</v>
      </c>
      <c r="F569" s="160" t="s">
        <v>2009</v>
      </c>
      <c r="G569" s="161">
        <v>350869065001</v>
      </c>
      <c r="H569" s="159">
        <v>21</v>
      </c>
      <c r="I569" s="162" t="s">
        <v>1732</v>
      </c>
      <c r="J569" s="152"/>
      <c r="K569" s="163" t="s">
        <v>2010</v>
      </c>
      <c r="L569" s="163" t="s">
        <v>1777</v>
      </c>
      <c r="M569" s="163" t="s">
        <v>1713</v>
      </c>
      <c r="N569" s="163" t="s">
        <v>1673</v>
      </c>
      <c r="O569" s="152"/>
      <c r="P569" s="150" t="s">
        <v>2011</v>
      </c>
      <c r="Q569" s="144" t="s">
        <v>1716</v>
      </c>
      <c r="R569" s="145" t="s">
        <v>1716</v>
      </c>
      <c r="S569" s="146" t="s">
        <v>1716</v>
      </c>
      <c r="T569" s="147" t="s">
        <v>1716</v>
      </c>
      <c r="U569" s="148">
        <v>623.70000000000005</v>
      </c>
      <c r="V569" s="149" t="s">
        <v>1716</v>
      </c>
      <c r="W569" s="150" t="s">
        <v>1716</v>
      </c>
      <c r="X569" s="150" t="s">
        <v>1744</v>
      </c>
      <c r="Y569" s="150">
        <v>0</v>
      </c>
      <c r="Z569" s="150" t="s">
        <v>1716</v>
      </c>
      <c r="AA569" s="150">
        <v>0</v>
      </c>
      <c r="AB569" s="164">
        <v>1</v>
      </c>
      <c r="AC569" s="152"/>
      <c r="AD569" s="152"/>
    </row>
    <row r="570" spans="1:30" x14ac:dyDescent="0.35">
      <c r="A570" t="str">
        <f t="shared" si="8"/>
        <v>350869065001022</v>
      </c>
      <c r="B570" s="178"/>
      <c r="D570" s="14"/>
      <c r="E570" s="159">
        <v>5038</v>
      </c>
      <c r="F570" s="160" t="s">
        <v>2009</v>
      </c>
      <c r="G570" s="161">
        <v>350869065001</v>
      </c>
      <c r="H570" s="159">
        <v>22</v>
      </c>
      <c r="I570" s="162" t="s">
        <v>1718</v>
      </c>
      <c r="J570" s="152"/>
      <c r="K570" s="163" t="s">
        <v>2010</v>
      </c>
      <c r="L570" s="163" t="s">
        <v>1777</v>
      </c>
      <c r="M570" s="163" t="s">
        <v>1713</v>
      </c>
      <c r="N570" s="163" t="s">
        <v>1673</v>
      </c>
      <c r="O570" s="152"/>
      <c r="P570" s="150" t="s">
        <v>2011</v>
      </c>
      <c r="Q570" s="144" t="s">
        <v>1716</v>
      </c>
      <c r="R570" s="145" t="s">
        <v>1716</v>
      </c>
      <c r="S570" s="146" t="s">
        <v>1716</v>
      </c>
      <c r="T570" s="147" t="s">
        <v>1716</v>
      </c>
      <c r="U570" s="148">
        <v>593.25</v>
      </c>
      <c r="V570" s="149" t="s">
        <v>1716</v>
      </c>
      <c r="W570" s="150" t="s">
        <v>1716</v>
      </c>
      <c r="X570" s="150" t="s">
        <v>1744</v>
      </c>
      <c r="Y570" s="150">
        <v>0</v>
      </c>
      <c r="Z570" s="150" t="s">
        <v>1716</v>
      </c>
      <c r="AA570" s="150">
        <v>0</v>
      </c>
      <c r="AB570" s="164">
        <v>1</v>
      </c>
      <c r="AC570" s="152"/>
      <c r="AD570" s="152"/>
    </row>
    <row r="571" spans="1:30" x14ac:dyDescent="0.35">
      <c r="A571" t="str">
        <f t="shared" si="8"/>
        <v>350869065001024</v>
      </c>
      <c r="B571" s="178"/>
      <c r="D571" s="14"/>
      <c r="E571" s="159">
        <v>5038</v>
      </c>
      <c r="F571" s="160" t="s">
        <v>2009</v>
      </c>
      <c r="G571" s="161">
        <v>350869065001</v>
      </c>
      <c r="H571" s="159">
        <v>24</v>
      </c>
      <c r="I571" s="162" t="s">
        <v>1719</v>
      </c>
      <c r="J571" s="152"/>
      <c r="K571" s="163" t="s">
        <v>2010</v>
      </c>
      <c r="L571" s="163" t="s">
        <v>1777</v>
      </c>
      <c r="M571" s="163" t="s">
        <v>1713</v>
      </c>
      <c r="N571" s="163" t="s">
        <v>1673</v>
      </c>
      <c r="O571" s="152"/>
      <c r="P571" s="150" t="s">
        <v>2011</v>
      </c>
      <c r="Q571" s="144">
        <v>471.61</v>
      </c>
      <c r="R571" s="145">
        <v>0.6</v>
      </c>
      <c r="S571" s="146">
        <v>1.0792999999999999</v>
      </c>
      <c r="T571" s="147" t="s">
        <v>1716</v>
      </c>
      <c r="U571" s="148">
        <v>494.05</v>
      </c>
      <c r="V571" s="149" t="s">
        <v>1716</v>
      </c>
      <c r="W571" s="150" t="s">
        <v>1716</v>
      </c>
      <c r="X571" s="150" t="s">
        <v>1744</v>
      </c>
      <c r="Y571" s="150">
        <v>0</v>
      </c>
      <c r="Z571" s="150" t="s">
        <v>1717</v>
      </c>
      <c r="AA571" s="150">
        <v>0</v>
      </c>
      <c r="AB571" s="164">
        <v>1</v>
      </c>
      <c r="AC571" s="152"/>
      <c r="AD571" s="152"/>
    </row>
    <row r="572" spans="1:30" x14ac:dyDescent="0.35">
      <c r="A572" t="str">
        <f t="shared" si="8"/>
        <v>351738708002020</v>
      </c>
      <c r="B572" s="178"/>
      <c r="D572" s="14"/>
      <c r="E572" s="159">
        <v>5058</v>
      </c>
      <c r="F572" s="160" t="s">
        <v>2012</v>
      </c>
      <c r="G572" s="161">
        <v>351738708002</v>
      </c>
      <c r="H572" s="159">
        <v>20</v>
      </c>
      <c r="I572" s="162" t="s">
        <v>1711</v>
      </c>
      <c r="J572" s="152"/>
      <c r="K572" s="163" t="s">
        <v>2013</v>
      </c>
      <c r="L572" s="163" t="s">
        <v>1777</v>
      </c>
      <c r="M572" s="163" t="s">
        <v>1713</v>
      </c>
      <c r="N572" s="163" t="s">
        <v>1673</v>
      </c>
      <c r="O572" s="152"/>
      <c r="P572" s="150" t="s">
        <v>2014</v>
      </c>
      <c r="Q572" s="144">
        <v>3730.73</v>
      </c>
      <c r="R572" s="145">
        <v>0.67600000000000005</v>
      </c>
      <c r="S572" s="146">
        <v>1.0792999999999999</v>
      </c>
      <c r="T572" s="147">
        <v>0</v>
      </c>
      <c r="U572" s="148">
        <v>3930.72</v>
      </c>
      <c r="V572" s="149">
        <v>0.28000000000000003</v>
      </c>
      <c r="W572" s="150">
        <v>1.2E-2</v>
      </c>
      <c r="X572" s="150" t="s">
        <v>1723</v>
      </c>
      <c r="Y572" s="150">
        <v>0</v>
      </c>
      <c r="Z572" s="150" t="s">
        <v>1716</v>
      </c>
      <c r="AA572" s="150">
        <v>0</v>
      </c>
      <c r="AB572" s="164">
        <v>1</v>
      </c>
      <c r="AC572" s="152"/>
      <c r="AD572" s="152"/>
    </row>
    <row r="573" spans="1:30" x14ac:dyDescent="0.35">
      <c r="A573" t="str">
        <f t="shared" si="8"/>
        <v>351738708002021</v>
      </c>
      <c r="B573" s="178"/>
      <c r="D573" s="14"/>
      <c r="E573" s="159">
        <v>5058</v>
      </c>
      <c r="F573" s="160" t="s">
        <v>2012</v>
      </c>
      <c r="G573" s="161">
        <v>351738708002</v>
      </c>
      <c r="H573" s="159">
        <v>21</v>
      </c>
      <c r="I573" s="162" t="s">
        <v>1732</v>
      </c>
      <c r="J573" s="152"/>
      <c r="K573" s="163" t="s">
        <v>2013</v>
      </c>
      <c r="L573" s="163" t="s">
        <v>1777</v>
      </c>
      <c r="M573" s="163" t="s">
        <v>1713</v>
      </c>
      <c r="N573" s="163" t="s">
        <v>1673</v>
      </c>
      <c r="O573" s="152"/>
      <c r="P573" s="150" t="s">
        <v>2014</v>
      </c>
      <c r="Q573" s="144" t="s">
        <v>1716</v>
      </c>
      <c r="R573" s="145" t="s">
        <v>1716</v>
      </c>
      <c r="S573" s="146" t="s">
        <v>1716</v>
      </c>
      <c r="T573" s="147" t="s">
        <v>1716</v>
      </c>
      <c r="U573" s="148">
        <v>623.70000000000005</v>
      </c>
      <c r="V573" s="149" t="s">
        <v>1716</v>
      </c>
      <c r="W573" s="150" t="s">
        <v>1716</v>
      </c>
      <c r="X573" s="150" t="s">
        <v>1723</v>
      </c>
      <c r="Y573" s="150">
        <v>0</v>
      </c>
      <c r="Z573" s="150" t="s">
        <v>1716</v>
      </c>
      <c r="AA573" s="150">
        <v>0</v>
      </c>
      <c r="AB573" s="164">
        <v>1</v>
      </c>
      <c r="AC573" s="152"/>
      <c r="AD573" s="152"/>
    </row>
    <row r="574" spans="1:30" x14ac:dyDescent="0.35">
      <c r="A574" t="str">
        <f t="shared" si="8"/>
        <v>351738708004021</v>
      </c>
      <c r="B574" s="178"/>
      <c r="D574" s="14"/>
      <c r="E574" s="159">
        <v>5058</v>
      </c>
      <c r="F574" s="160" t="s">
        <v>2012</v>
      </c>
      <c r="G574" s="161">
        <v>351738708004</v>
      </c>
      <c r="H574" s="159">
        <v>21</v>
      </c>
      <c r="I574" s="162" t="s">
        <v>1732</v>
      </c>
      <c r="J574" s="152"/>
      <c r="K574" s="163" t="s">
        <v>2013</v>
      </c>
      <c r="L574" s="163" t="s">
        <v>1777</v>
      </c>
      <c r="M574" s="163" t="s">
        <v>1713</v>
      </c>
      <c r="N574" s="163" t="s">
        <v>1673</v>
      </c>
      <c r="O574" s="152"/>
      <c r="P574" s="150" t="s">
        <v>2014</v>
      </c>
      <c r="Q574" s="144" t="s">
        <v>1716</v>
      </c>
      <c r="R574" s="145" t="s">
        <v>1716</v>
      </c>
      <c r="S574" s="146" t="s">
        <v>1716</v>
      </c>
      <c r="T574" s="147" t="s">
        <v>1716</v>
      </c>
      <c r="U574" s="148">
        <v>623.70000000000005</v>
      </c>
      <c r="V574" s="149" t="s">
        <v>1716</v>
      </c>
      <c r="W574" s="150" t="s">
        <v>1716</v>
      </c>
      <c r="X574" s="150" t="s">
        <v>1723</v>
      </c>
      <c r="Y574" s="150">
        <v>0</v>
      </c>
      <c r="Z574" s="150" t="s">
        <v>1716</v>
      </c>
      <c r="AA574" s="150">
        <v>0</v>
      </c>
      <c r="AB574" s="164">
        <v>1</v>
      </c>
      <c r="AC574" s="152"/>
      <c r="AD574" s="152"/>
    </row>
    <row r="575" spans="1:30" x14ac:dyDescent="0.35">
      <c r="A575" t="str">
        <f t="shared" si="8"/>
        <v>351738708002022</v>
      </c>
      <c r="B575" s="178"/>
      <c r="D575" s="14"/>
      <c r="E575" s="159">
        <v>5058</v>
      </c>
      <c r="F575" s="160" t="s">
        <v>2012</v>
      </c>
      <c r="G575" s="161">
        <v>351738708002</v>
      </c>
      <c r="H575" s="159">
        <v>22</v>
      </c>
      <c r="I575" s="162" t="s">
        <v>1718</v>
      </c>
      <c r="J575" s="152"/>
      <c r="K575" s="163" t="s">
        <v>2013</v>
      </c>
      <c r="L575" s="163" t="s">
        <v>1777</v>
      </c>
      <c r="M575" s="163" t="s">
        <v>1713</v>
      </c>
      <c r="N575" s="163" t="s">
        <v>1673</v>
      </c>
      <c r="O575" s="152"/>
      <c r="P575" s="150" t="s">
        <v>2014</v>
      </c>
      <c r="Q575" s="144" t="s">
        <v>1716</v>
      </c>
      <c r="R575" s="145" t="s">
        <v>1716</v>
      </c>
      <c r="S575" s="146" t="s">
        <v>1716</v>
      </c>
      <c r="T575" s="147" t="s">
        <v>1716</v>
      </c>
      <c r="U575" s="148">
        <v>593.25</v>
      </c>
      <c r="V575" s="149" t="s">
        <v>1716</v>
      </c>
      <c r="W575" s="150" t="s">
        <v>1716</v>
      </c>
      <c r="X575" s="150" t="s">
        <v>1723</v>
      </c>
      <c r="Y575" s="150">
        <v>0</v>
      </c>
      <c r="Z575" s="150" t="s">
        <v>1716</v>
      </c>
      <c r="AA575" s="150">
        <v>0</v>
      </c>
      <c r="AB575" s="164">
        <v>1</v>
      </c>
      <c r="AC575" s="152"/>
      <c r="AD575" s="152"/>
    </row>
    <row r="576" spans="1:30" x14ac:dyDescent="0.35">
      <c r="A576" t="str">
        <f t="shared" si="8"/>
        <v>351738708003022</v>
      </c>
      <c r="B576" s="178"/>
      <c r="D576" s="14"/>
      <c r="E576" s="159">
        <v>5058</v>
      </c>
      <c r="F576" s="160" t="s">
        <v>2012</v>
      </c>
      <c r="G576" s="161">
        <v>351738708003</v>
      </c>
      <c r="H576" s="159">
        <v>22</v>
      </c>
      <c r="I576" s="162" t="s">
        <v>1718</v>
      </c>
      <c r="J576" s="152"/>
      <c r="K576" s="163" t="s">
        <v>2013</v>
      </c>
      <c r="L576" s="163" t="s">
        <v>1777</v>
      </c>
      <c r="M576" s="163" t="s">
        <v>1713</v>
      </c>
      <c r="N576" s="163" t="s">
        <v>1673</v>
      </c>
      <c r="O576" s="152"/>
      <c r="P576" s="150" t="s">
        <v>2014</v>
      </c>
      <c r="Q576" s="144" t="s">
        <v>1716</v>
      </c>
      <c r="R576" s="145" t="s">
        <v>1716</v>
      </c>
      <c r="S576" s="146" t="s">
        <v>1716</v>
      </c>
      <c r="T576" s="147" t="s">
        <v>1716</v>
      </c>
      <c r="U576" s="148">
        <v>593.25</v>
      </c>
      <c r="V576" s="149" t="s">
        <v>1716</v>
      </c>
      <c r="W576" s="150" t="s">
        <v>1716</v>
      </c>
      <c r="X576" s="150" t="s">
        <v>1723</v>
      </c>
      <c r="Y576" s="150">
        <v>0</v>
      </c>
      <c r="Z576" s="150" t="s">
        <v>1716</v>
      </c>
      <c r="AA576" s="150">
        <v>0</v>
      </c>
      <c r="AB576" s="164">
        <v>1</v>
      </c>
      <c r="AC576" s="152"/>
      <c r="AD576" s="152"/>
    </row>
    <row r="577" spans="1:30" x14ac:dyDescent="0.35">
      <c r="A577" t="str">
        <f t="shared" si="8"/>
        <v>351738708002024</v>
      </c>
      <c r="B577" s="178"/>
      <c r="D577" s="14"/>
      <c r="E577" s="159">
        <v>5058</v>
      </c>
      <c r="F577" s="160" t="s">
        <v>2012</v>
      </c>
      <c r="G577" s="161">
        <v>351738708002</v>
      </c>
      <c r="H577" s="159">
        <v>24</v>
      </c>
      <c r="I577" s="162" t="s">
        <v>1719</v>
      </c>
      <c r="J577" s="152"/>
      <c r="K577" s="163" t="s">
        <v>2013</v>
      </c>
      <c r="L577" s="163" t="s">
        <v>1777</v>
      </c>
      <c r="M577" s="163" t="s">
        <v>1713</v>
      </c>
      <c r="N577" s="163" t="s">
        <v>1673</v>
      </c>
      <c r="O577" s="152"/>
      <c r="P577" s="150" t="s">
        <v>2014</v>
      </c>
      <c r="Q577" s="144">
        <v>471.61</v>
      </c>
      <c r="R577" s="145">
        <v>0.6</v>
      </c>
      <c r="S577" s="146">
        <v>1.0792999999999999</v>
      </c>
      <c r="T577" s="147" t="s">
        <v>1716</v>
      </c>
      <c r="U577" s="148">
        <v>494.05</v>
      </c>
      <c r="V577" s="149" t="s">
        <v>1716</v>
      </c>
      <c r="W577" s="150" t="s">
        <v>1716</v>
      </c>
      <c r="X577" s="150" t="s">
        <v>1723</v>
      </c>
      <c r="Y577" s="150">
        <v>0</v>
      </c>
      <c r="Z577" s="150" t="s">
        <v>1717</v>
      </c>
      <c r="AA577" s="150">
        <v>0</v>
      </c>
      <c r="AB577" s="164">
        <v>1</v>
      </c>
      <c r="AC577" s="152"/>
      <c r="AD577" s="152"/>
    </row>
    <row r="578" spans="1:30" x14ac:dyDescent="0.35">
      <c r="A578" t="str">
        <f t="shared" si="8"/>
        <v>721375246002022</v>
      </c>
      <c r="B578" s="178"/>
      <c r="D578" s="14"/>
      <c r="E578" s="159">
        <v>5109</v>
      </c>
      <c r="F578" s="160" t="s">
        <v>2015</v>
      </c>
      <c r="G578" s="161">
        <v>721375246002</v>
      </c>
      <c r="H578" s="159">
        <v>22</v>
      </c>
      <c r="I578" s="162" t="s">
        <v>1718</v>
      </c>
      <c r="J578" s="152"/>
      <c r="K578" s="163" t="s">
        <v>2016</v>
      </c>
      <c r="L578" s="163" t="s">
        <v>1777</v>
      </c>
      <c r="M578" s="163" t="s">
        <v>1903</v>
      </c>
      <c r="N578" s="163" t="s">
        <v>1673</v>
      </c>
      <c r="O578" s="152"/>
      <c r="P578" s="150" t="s">
        <v>2017</v>
      </c>
      <c r="Q578" s="144" t="s">
        <v>1716</v>
      </c>
      <c r="R578" s="145" t="s">
        <v>1716</v>
      </c>
      <c r="S578" s="146" t="s">
        <v>1716</v>
      </c>
      <c r="T578" s="147" t="s">
        <v>1716</v>
      </c>
      <c r="U578" s="148">
        <v>1000.6700000000002</v>
      </c>
      <c r="V578" s="149" t="s">
        <v>1716</v>
      </c>
      <c r="W578" s="150" t="s">
        <v>1716</v>
      </c>
      <c r="X578" s="150" t="s">
        <v>1723</v>
      </c>
      <c r="Y578" s="150">
        <v>0</v>
      </c>
      <c r="Z578" s="150" t="s">
        <v>1716</v>
      </c>
      <c r="AA578" s="150">
        <v>0</v>
      </c>
      <c r="AB578" s="164">
        <v>1</v>
      </c>
      <c r="AC578" s="152"/>
      <c r="AD578" s="152"/>
    </row>
    <row r="579" spans="1:30" x14ac:dyDescent="0.35">
      <c r="A579" t="str">
        <f t="shared" ref="A579:A642" si="9">G579&amp;"0"&amp;H579</f>
        <v>721375246002029</v>
      </c>
      <c r="B579" s="178"/>
      <c r="D579" s="14"/>
      <c r="E579" s="159">
        <v>5109</v>
      </c>
      <c r="F579" s="160" t="s">
        <v>2015</v>
      </c>
      <c r="G579" s="161">
        <v>721375246002</v>
      </c>
      <c r="H579" s="159">
        <v>29</v>
      </c>
      <c r="I579" s="162" t="s">
        <v>1745</v>
      </c>
      <c r="J579" s="152"/>
      <c r="K579" s="163" t="s">
        <v>2016</v>
      </c>
      <c r="L579" s="163" t="s">
        <v>1777</v>
      </c>
      <c r="M579" s="163" t="s">
        <v>1903</v>
      </c>
      <c r="N579" s="163" t="s">
        <v>1673</v>
      </c>
      <c r="O579" s="152"/>
      <c r="P579" s="150" t="s">
        <v>2017</v>
      </c>
      <c r="Q579" s="144">
        <v>93.31</v>
      </c>
      <c r="R579" s="145">
        <v>0.6</v>
      </c>
      <c r="S579" s="146">
        <v>1.0792999999999999</v>
      </c>
      <c r="T579" s="147" t="s">
        <v>1716</v>
      </c>
      <c r="U579" s="148">
        <v>97.75</v>
      </c>
      <c r="V579" s="149" t="s">
        <v>1716</v>
      </c>
      <c r="W579" s="150" t="s">
        <v>1716</v>
      </c>
      <c r="X579" s="150" t="s">
        <v>1723</v>
      </c>
      <c r="Y579" s="150">
        <v>0</v>
      </c>
      <c r="Z579" s="150" t="s">
        <v>1717</v>
      </c>
      <c r="AA579" s="150">
        <v>0</v>
      </c>
      <c r="AB579" s="164">
        <v>1</v>
      </c>
      <c r="AC579" s="152"/>
      <c r="AD579" s="152"/>
    </row>
    <row r="580" spans="1:30" x14ac:dyDescent="0.35">
      <c r="A580" t="str">
        <f t="shared" si="9"/>
        <v>370661202001020</v>
      </c>
      <c r="B580" s="178"/>
      <c r="D580" s="14"/>
      <c r="E580" s="159">
        <v>6002</v>
      </c>
      <c r="F580" s="160" t="s">
        <v>2018</v>
      </c>
      <c r="G580" s="161">
        <v>370661202001</v>
      </c>
      <c r="H580" s="159">
        <v>20</v>
      </c>
      <c r="I580" s="162" t="s">
        <v>1711</v>
      </c>
      <c r="J580" s="152"/>
      <c r="K580" s="163" t="s">
        <v>2019</v>
      </c>
      <c r="L580" s="163" t="s">
        <v>1696</v>
      </c>
      <c r="M580" s="163" t="s">
        <v>1726</v>
      </c>
      <c r="N580" s="163" t="s">
        <v>1673</v>
      </c>
      <c r="O580" s="152"/>
      <c r="P580" s="150" t="s">
        <v>2020</v>
      </c>
      <c r="Q580" s="144">
        <v>3967.73</v>
      </c>
      <c r="R580" s="145">
        <v>0.67600000000000005</v>
      </c>
      <c r="S580" s="146">
        <v>1.0707</v>
      </c>
      <c r="T580" s="147">
        <v>0</v>
      </c>
      <c r="U580" s="148">
        <v>4157.3599999999997</v>
      </c>
      <c r="V580" s="149">
        <v>0.22900000000000001</v>
      </c>
      <c r="W580" s="150">
        <v>1.7000000000000001E-2</v>
      </c>
      <c r="X580" s="150" t="s">
        <v>1723</v>
      </c>
      <c r="Y580" s="150">
        <v>0</v>
      </c>
      <c r="Z580" s="150" t="s">
        <v>1716</v>
      </c>
      <c r="AA580" s="150">
        <v>0</v>
      </c>
      <c r="AB580" s="164">
        <v>1</v>
      </c>
      <c r="AC580" s="152"/>
      <c r="AD580" s="152"/>
    </row>
    <row r="581" spans="1:30" x14ac:dyDescent="0.35">
      <c r="A581" t="str">
        <f t="shared" si="9"/>
        <v>370661202001024</v>
      </c>
      <c r="B581" s="178"/>
      <c r="D581" s="14"/>
      <c r="E581" s="159">
        <v>6002</v>
      </c>
      <c r="F581" s="160" t="s">
        <v>2018</v>
      </c>
      <c r="G581" s="161">
        <v>370661202001</v>
      </c>
      <c r="H581" s="159">
        <v>24</v>
      </c>
      <c r="I581" s="162" t="s">
        <v>1719</v>
      </c>
      <c r="J581" s="152"/>
      <c r="K581" s="163" t="s">
        <v>2019</v>
      </c>
      <c r="L581" s="163" t="s">
        <v>1696</v>
      </c>
      <c r="M581" s="163" t="s">
        <v>1726</v>
      </c>
      <c r="N581" s="163" t="s">
        <v>1673</v>
      </c>
      <c r="O581" s="152"/>
      <c r="P581" s="150" t="s">
        <v>2020</v>
      </c>
      <c r="Q581" s="144">
        <v>489.08</v>
      </c>
      <c r="R581" s="145">
        <v>0.6</v>
      </c>
      <c r="S581" s="146">
        <v>1</v>
      </c>
      <c r="T581" s="147" t="s">
        <v>1716</v>
      </c>
      <c r="U581" s="148">
        <v>489.08</v>
      </c>
      <c r="V581" s="149">
        <v>0.22900000000000001</v>
      </c>
      <c r="W581" s="150">
        <v>1.7000000000000001E-2</v>
      </c>
      <c r="X581" s="150" t="s">
        <v>1723</v>
      </c>
      <c r="Y581" s="150">
        <v>0</v>
      </c>
      <c r="Z581" s="150" t="s">
        <v>1717</v>
      </c>
      <c r="AA581" s="150">
        <v>0</v>
      </c>
      <c r="AB581" s="164">
        <v>1</v>
      </c>
      <c r="AC581" s="152"/>
      <c r="AD581" s="152"/>
    </row>
    <row r="582" spans="1:30" x14ac:dyDescent="0.35">
      <c r="A582" t="str">
        <f t="shared" si="9"/>
        <v>376000605001020</v>
      </c>
      <c r="B582" s="178"/>
      <c r="D582" s="14"/>
      <c r="E582" s="159">
        <v>6003</v>
      </c>
      <c r="F582" s="160" t="s">
        <v>2021</v>
      </c>
      <c r="G582" s="161">
        <v>376000605001</v>
      </c>
      <c r="H582" s="159">
        <v>20</v>
      </c>
      <c r="I582" s="162" t="s">
        <v>1711</v>
      </c>
      <c r="J582" s="152"/>
      <c r="K582" s="163" t="s">
        <v>2022</v>
      </c>
      <c r="L582" s="163" t="s">
        <v>1696</v>
      </c>
      <c r="M582" s="163" t="s">
        <v>1726</v>
      </c>
      <c r="N582" s="163" t="s">
        <v>1673</v>
      </c>
      <c r="O582" s="152"/>
      <c r="P582" s="150" t="s">
        <v>2023</v>
      </c>
      <c r="Q582" s="144">
        <v>3967.73</v>
      </c>
      <c r="R582" s="145">
        <v>0.67600000000000005</v>
      </c>
      <c r="S582" s="146">
        <v>1.0707</v>
      </c>
      <c r="T582" s="147">
        <v>0</v>
      </c>
      <c r="U582" s="148">
        <v>4157.3599999999997</v>
      </c>
      <c r="V582" s="149">
        <v>0.22900000000000001</v>
      </c>
      <c r="W582" s="150">
        <v>1.7000000000000001E-2</v>
      </c>
      <c r="X582" s="150" t="s">
        <v>1723</v>
      </c>
      <c r="Y582" s="150">
        <v>0</v>
      </c>
      <c r="Z582" s="150" t="s">
        <v>1716</v>
      </c>
      <c r="AA582" s="150">
        <v>0</v>
      </c>
      <c r="AB582" s="164">
        <v>1</v>
      </c>
      <c r="AC582" s="152"/>
      <c r="AD582" s="152"/>
    </row>
    <row r="583" spans="1:30" x14ac:dyDescent="0.35">
      <c r="A583" t="str">
        <f t="shared" si="9"/>
        <v>376000605001024</v>
      </c>
      <c r="B583" s="178"/>
      <c r="D583" s="14"/>
      <c r="E583" s="159">
        <v>6003</v>
      </c>
      <c r="F583" s="160" t="s">
        <v>2021</v>
      </c>
      <c r="G583" s="161">
        <v>376000605001</v>
      </c>
      <c r="H583" s="159">
        <v>24</v>
      </c>
      <c r="I583" s="162" t="s">
        <v>1719</v>
      </c>
      <c r="J583" s="152"/>
      <c r="K583" s="163" t="s">
        <v>2022</v>
      </c>
      <c r="L583" s="163" t="s">
        <v>1696</v>
      </c>
      <c r="M583" s="163" t="s">
        <v>1726</v>
      </c>
      <c r="N583" s="163" t="s">
        <v>1673</v>
      </c>
      <c r="O583" s="152"/>
      <c r="P583" s="150" t="s">
        <v>2023</v>
      </c>
      <c r="Q583" s="144">
        <v>1009.42</v>
      </c>
      <c r="R583" s="145">
        <v>0.6</v>
      </c>
      <c r="S583" s="146">
        <v>1</v>
      </c>
      <c r="T583" s="147" t="s">
        <v>1716</v>
      </c>
      <c r="U583" s="148">
        <v>1461.74</v>
      </c>
      <c r="V583" s="149">
        <v>0.22900000000000001</v>
      </c>
      <c r="W583" s="150">
        <v>1.7000000000000001E-2</v>
      </c>
      <c r="X583" s="150" t="s">
        <v>1723</v>
      </c>
      <c r="Y583" s="150">
        <v>0</v>
      </c>
      <c r="Z583" s="150" t="s">
        <v>1752</v>
      </c>
      <c r="AA583" s="150">
        <v>0.4481</v>
      </c>
      <c r="AB583" s="164">
        <v>1</v>
      </c>
      <c r="AC583" s="152"/>
      <c r="AD583" s="152" t="s">
        <v>2857</v>
      </c>
    </row>
    <row r="584" spans="1:30" x14ac:dyDescent="0.35">
      <c r="A584" t="str">
        <f t="shared" si="9"/>
        <v>362181997001020</v>
      </c>
      <c r="B584" s="178"/>
      <c r="D584" s="14"/>
      <c r="E584" s="159">
        <v>6005</v>
      </c>
      <c r="F584" s="160" t="s">
        <v>2024</v>
      </c>
      <c r="G584" s="161">
        <v>362181997001</v>
      </c>
      <c r="H584" s="159">
        <v>20</v>
      </c>
      <c r="I584" s="162" t="s">
        <v>1711</v>
      </c>
      <c r="J584" s="152"/>
      <c r="K584" s="163" t="s">
        <v>2025</v>
      </c>
      <c r="L584" s="163" t="s">
        <v>1696</v>
      </c>
      <c r="M584" s="163" t="s">
        <v>1713</v>
      </c>
      <c r="N584" s="163" t="s">
        <v>1673</v>
      </c>
      <c r="O584" s="152"/>
      <c r="P584" s="150" t="s">
        <v>2026</v>
      </c>
      <c r="Q584" s="144">
        <v>3967.73</v>
      </c>
      <c r="R584" s="145">
        <v>0.67600000000000005</v>
      </c>
      <c r="S584" s="146">
        <v>1.0707</v>
      </c>
      <c r="T584" s="147">
        <v>0</v>
      </c>
      <c r="U584" s="148">
        <v>4157.3599999999997</v>
      </c>
      <c r="V584" s="149">
        <v>0.22900000000000001</v>
      </c>
      <c r="W584" s="150">
        <v>8.9999999999999993E-3</v>
      </c>
      <c r="X584" s="150" t="s">
        <v>1723</v>
      </c>
      <c r="Y584" s="150" t="s">
        <v>1731</v>
      </c>
      <c r="Z584" s="150" t="s">
        <v>1716</v>
      </c>
      <c r="AA584" s="150">
        <v>0</v>
      </c>
      <c r="AB584" s="164">
        <v>1</v>
      </c>
      <c r="AC584" s="152"/>
      <c r="AD584" s="152"/>
    </row>
    <row r="585" spans="1:30" x14ac:dyDescent="0.35">
      <c r="A585" t="str">
        <f t="shared" si="9"/>
        <v>362181997001024</v>
      </c>
      <c r="B585" s="178"/>
      <c r="D585" s="14"/>
      <c r="E585" s="159">
        <v>6005</v>
      </c>
      <c r="F585" s="160" t="s">
        <v>2024</v>
      </c>
      <c r="G585" s="161">
        <v>362181997001</v>
      </c>
      <c r="H585" s="159">
        <v>24</v>
      </c>
      <c r="I585" s="162" t="s">
        <v>1719</v>
      </c>
      <c r="J585" s="152"/>
      <c r="K585" s="163" t="s">
        <v>2025</v>
      </c>
      <c r="L585" s="163" t="s">
        <v>1696</v>
      </c>
      <c r="M585" s="163" t="s">
        <v>1713</v>
      </c>
      <c r="N585" s="163" t="s">
        <v>1673</v>
      </c>
      <c r="O585" s="152"/>
      <c r="P585" s="150" t="s">
        <v>2026</v>
      </c>
      <c r="Q585" s="144">
        <v>597.41</v>
      </c>
      <c r="R585" s="145">
        <v>0.6</v>
      </c>
      <c r="S585" s="146">
        <v>1.0707</v>
      </c>
      <c r="T585" s="147" t="s">
        <v>1716</v>
      </c>
      <c r="U585" s="148">
        <v>622.75</v>
      </c>
      <c r="V585" s="149">
        <v>0.22900000000000001</v>
      </c>
      <c r="W585" s="150">
        <v>8.9999999999999993E-3</v>
      </c>
      <c r="X585" s="150" t="s">
        <v>1723</v>
      </c>
      <c r="Y585" s="150" t="s">
        <v>1731</v>
      </c>
      <c r="Z585" s="150" t="s">
        <v>1717</v>
      </c>
      <c r="AA585" s="150">
        <v>0</v>
      </c>
      <c r="AB585" s="164">
        <v>1</v>
      </c>
      <c r="AC585" s="152"/>
      <c r="AD585" s="152"/>
    </row>
    <row r="586" spans="1:30" x14ac:dyDescent="0.35">
      <c r="A586" t="str">
        <f t="shared" si="9"/>
        <v>223682760001021</v>
      </c>
      <c r="B586" s="178"/>
      <c r="D586" s="14"/>
      <c r="E586" s="159">
        <v>6036</v>
      </c>
      <c r="F586" s="160" t="s">
        <v>2027</v>
      </c>
      <c r="G586" s="161">
        <v>223682760001</v>
      </c>
      <c r="H586" s="159">
        <v>21</v>
      </c>
      <c r="I586" s="162" t="s">
        <v>1732</v>
      </c>
      <c r="J586" s="152"/>
      <c r="K586" s="163" t="s">
        <v>2028</v>
      </c>
      <c r="L586" s="163" t="s">
        <v>1696</v>
      </c>
      <c r="M586" s="163" t="s">
        <v>1784</v>
      </c>
      <c r="N586" s="163" t="s">
        <v>1673</v>
      </c>
      <c r="O586" s="152"/>
      <c r="P586" s="150" t="s">
        <v>2029</v>
      </c>
      <c r="Q586" s="144" t="s">
        <v>1716</v>
      </c>
      <c r="R586" s="145" t="s">
        <v>1716</v>
      </c>
      <c r="S586" s="146" t="s">
        <v>1716</v>
      </c>
      <c r="T586" s="147" t="s">
        <v>1716</v>
      </c>
      <c r="U586" s="148">
        <v>623.70000000000005</v>
      </c>
      <c r="V586" s="149" t="s">
        <v>1716</v>
      </c>
      <c r="W586" s="150" t="s">
        <v>1716</v>
      </c>
      <c r="X586" s="150" t="s">
        <v>1723</v>
      </c>
      <c r="Y586" s="150">
        <v>0</v>
      </c>
      <c r="Z586" s="150" t="s">
        <v>1716</v>
      </c>
      <c r="AA586" s="150">
        <v>0</v>
      </c>
      <c r="AB586" s="164">
        <v>1</v>
      </c>
      <c r="AC586" s="152"/>
      <c r="AD586" s="152"/>
    </row>
    <row r="587" spans="1:30" x14ac:dyDescent="0.35">
      <c r="A587" t="str">
        <f t="shared" si="9"/>
        <v>223682760001027</v>
      </c>
      <c r="B587" s="178"/>
      <c r="D587" s="14"/>
      <c r="E587" s="159">
        <v>6036</v>
      </c>
      <c r="F587" s="160" t="s">
        <v>2027</v>
      </c>
      <c r="G587" s="161">
        <v>223682760001</v>
      </c>
      <c r="H587" s="159">
        <v>27</v>
      </c>
      <c r="I587" s="162" t="s">
        <v>1733</v>
      </c>
      <c r="J587" s="152"/>
      <c r="K587" s="163" t="s">
        <v>2028</v>
      </c>
      <c r="L587" s="163" t="s">
        <v>1696</v>
      </c>
      <c r="M587" s="163" t="s">
        <v>1784</v>
      </c>
      <c r="N587" s="163" t="s">
        <v>1673</v>
      </c>
      <c r="O587" s="152"/>
      <c r="P587" s="150" t="s">
        <v>2029</v>
      </c>
      <c r="Q587" s="144">
        <v>359.63</v>
      </c>
      <c r="R587" s="145">
        <v>0.6</v>
      </c>
      <c r="S587" s="146">
        <v>1.0707</v>
      </c>
      <c r="T587" s="147" t="s">
        <v>1716</v>
      </c>
      <c r="U587" s="148">
        <v>374.89</v>
      </c>
      <c r="V587" s="149">
        <v>0.22900000000000001</v>
      </c>
      <c r="W587" s="150">
        <v>1.7000000000000001E-2</v>
      </c>
      <c r="X587" s="150" t="s">
        <v>1723</v>
      </c>
      <c r="Y587" s="150">
        <v>0</v>
      </c>
      <c r="Z587" s="150" t="s">
        <v>1717</v>
      </c>
      <c r="AA587" s="150">
        <v>0</v>
      </c>
      <c r="AB587" s="164">
        <v>1</v>
      </c>
      <c r="AC587" s="152"/>
      <c r="AD587" s="152"/>
    </row>
    <row r="588" spans="1:30" x14ac:dyDescent="0.35">
      <c r="A588" t="str">
        <f t="shared" si="9"/>
        <v>223682760001028</v>
      </c>
      <c r="B588" s="178"/>
      <c r="D588" s="14"/>
      <c r="E588" s="159">
        <v>6036</v>
      </c>
      <c r="F588" s="160" t="s">
        <v>2027</v>
      </c>
      <c r="G588" s="161">
        <v>223682760001</v>
      </c>
      <c r="H588" s="159">
        <v>28</v>
      </c>
      <c r="I588" s="162" t="s">
        <v>1733</v>
      </c>
      <c r="J588" s="152"/>
      <c r="K588" s="163" t="s">
        <v>2028</v>
      </c>
      <c r="L588" s="163" t="s">
        <v>1696</v>
      </c>
      <c r="M588" s="163" t="s">
        <v>1784</v>
      </c>
      <c r="N588" s="163" t="s">
        <v>1673</v>
      </c>
      <c r="O588" s="152"/>
      <c r="P588" s="150" t="s">
        <v>2029</v>
      </c>
      <c r="Q588" s="144">
        <v>359.63</v>
      </c>
      <c r="R588" s="145">
        <v>0.6</v>
      </c>
      <c r="S588" s="146">
        <v>1.0707</v>
      </c>
      <c r="T588" s="147" t="s">
        <v>1716</v>
      </c>
      <c r="U588" s="148">
        <v>374.89</v>
      </c>
      <c r="V588" s="149">
        <v>0.22900000000000001</v>
      </c>
      <c r="W588" s="150">
        <v>1.7000000000000001E-2</v>
      </c>
      <c r="X588" s="150" t="s">
        <v>1723</v>
      </c>
      <c r="Y588" s="150">
        <v>0</v>
      </c>
      <c r="Z588" s="150" t="s">
        <v>1717</v>
      </c>
      <c r="AA588" s="150">
        <v>0</v>
      </c>
      <c r="AB588" s="164">
        <v>1</v>
      </c>
      <c r="AC588" s="152"/>
      <c r="AD588" s="152"/>
    </row>
    <row r="589" spans="1:30" x14ac:dyDescent="0.35">
      <c r="A589" t="str">
        <f t="shared" si="9"/>
        <v>371485782001020</v>
      </c>
      <c r="B589" s="178"/>
      <c r="D589" s="14"/>
      <c r="E589" s="159">
        <v>7001</v>
      </c>
      <c r="F589" s="160" t="s">
        <v>2030</v>
      </c>
      <c r="G589" s="161">
        <v>371485782001</v>
      </c>
      <c r="H589" s="159">
        <v>20</v>
      </c>
      <c r="I589" s="162" t="s">
        <v>1711</v>
      </c>
      <c r="J589" s="152"/>
      <c r="K589" s="163" t="s">
        <v>2031</v>
      </c>
      <c r="L589" s="163" t="s">
        <v>1696</v>
      </c>
      <c r="M589" s="163" t="s">
        <v>1713</v>
      </c>
      <c r="N589" s="163" t="s">
        <v>1673</v>
      </c>
      <c r="O589" s="152"/>
      <c r="P589" s="150" t="s">
        <v>2032</v>
      </c>
      <c r="Q589" s="144">
        <v>3967.73</v>
      </c>
      <c r="R589" s="145">
        <v>0.67600000000000005</v>
      </c>
      <c r="S589" s="146">
        <v>1.0707</v>
      </c>
      <c r="T589" s="147">
        <v>0</v>
      </c>
      <c r="U589" s="148">
        <v>4157.3599999999997</v>
      </c>
      <c r="V589" s="149">
        <v>0.17899999999999999</v>
      </c>
      <c r="W589" s="150">
        <v>0.02</v>
      </c>
      <c r="X589" s="150" t="s">
        <v>1723</v>
      </c>
      <c r="Y589" s="150" t="s">
        <v>1731</v>
      </c>
      <c r="Z589" s="150" t="s">
        <v>1716</v>
      </c>
      <c r="AA589" s="150">
        <v>0</v>
      </c>
      <c r="AB589" s="164">
        <v>1</v>
      </c>
      <c r="AC589" s="152"/>
      <c r="AD589" s="152"/>
    </row>
    <row r="590" spans="1:30" x14ac:dyDescent="0.35">
      <c r="A590" t="str">
        <f t="shared" si="9"/>
        <v>371485782001021</v>
      </c>
      <c r="B590" s="178"/>
      <c r="D590" s="14"/>
      <c r="E590" s="159">
        <v>7001</v>
      </c>
      <c r="F590" s="160" t="s">
        <v>2030</v>
      </c>
      <c r="G590" s="161">
        <v>371485782001</v>
      </c>
      <c r="H590" s="159">
        <v>21</v>
      </c>
      <c r="I590" s="162" t="s">
        <v>1732</v>
      </c>
      <c r="J590" s="152"/>
      <c r="K590" s="163" t="s">
        <v>2031</v>
      </c>
      <c r="L590" s="163" t="s">
        <v>1696</v>
      </c>
      <c r="M590" s="163" t="s">
        <v>1713</v>
      </c>
      <c r="N590" s="163" t="s">
        <v>1673</v>
      </c>
      <c r="O590" s="152"/>
      <c r="P590" s="150" t="s">
        <v>2032</v>
      </c>
      <c r="Q590" s="144" t="s">
        <v>1716</v>
      </c>
      <c r="R590" s="145" t="s">
        <v>1716</v>
      </c>
      <c r="S590" s="146" t="s">
        <v>1716</v>
      </c>
      <c r="T590" s="147" t="s">
        <v>1716</v>
      </c>
      <c r="U590" s="148">
        <v>623.70000000000005</v>
      </c>
      <c r="V590" s="149" t="s">
        <v>1716</v>
      </c>
      <c r="W590" s="150" t="s">
        <v>1716</v>
      </c>
      <c r="X590" s="150" t="s">
        <v>1723</v>
      </c>
      <c r="Y590" s="150" t="s">
        <v>1731</v>
      </c>
      <c r="Z590" s="150" t="s">
        <v>1716</v>
      </c>
      <c r="AA590" s="150">
        <v>0</v>
      </c>
      <c r="AB590" s="164">
        <v>1</v>
      </c>
      <c r="AC590" s="152"/>
      <c r="AD590" s="152"/>
    </row>
    <row r="591" spans="1:30" x14ac:dyDescent="0.35">
      <c r="A591" t="str">
        <f t="shared" si="9"/>
        <v>371485782002021</v>
      </c>
      <c r="B591" s="178"/>
      <c r="D591" s="14"/>
      <c r="E591" s="159">
        <v>7001</v>
      </c>
      <c r="F591" s="160" t="s">
        <v>2030</v>
      </c>
      <c r="G591" s="161">
        <v>371485782002</v>
      </c>
      <c r="H591" s="159">
        <v>21</v>
      </c>
      <c r="I591" s="162" t="s">
        <v>1732</v>
      </c>
      <c r="J591" s="152"/>
      <c r="K591" s="163" t="s">
        <v>2031</v>
      </c>
      <c r="L591" s="163" t="s">
        <v>1696</v>
      </c>
      <c r="M591" s="163" t="s">
        <v>1713</v>
      </c>
      <c r="N591" s="163" t="s">
        <v>1673</v>
      </c>
      <c r="O591" s="152"/>
      <c r="P591" s="150" t="s">
        <v>2032</v>
      </c>
      <c r="Q591" s="144" t="s">
        <v>1716</v>
      </c>
      <c r="R591" s="145" t="s">
        <v>1716</v>
      </c>
      <c r="S591" s="146" t="s">
        <v>1716</v>
      </c>
      <c r="T591" s="147" t="s">
        <v>1716</v>
      </c>
      <c r="U591" s="148">
        <v>623.70000000000005</v>
      </c>
      <c r="V591" s="149" t="s">
        <v>1716</v>
      </c>
      <c r="W591" s="150" t="s">
        <v>1716</v>
      </c>
      <c r="X591" s="150" t="s">
        <v>1723</v>
      </c>
      <c r="Y591" s="150" t="s">
        <v>1731</v>
      </c>
      <c r="Z591" s="150" t="s">
        <v>1716</v>
      </c>
      <c r="AA591" s="150">
        <v>0</v>
      </c>
      <c r="AB591" s="164">
        <v>1</v>
      </c>
      <c r="AC591" s="152"/>
      <c r="AD591" s="152"/>
    </row>
    <row r="592" spans="1:30" x14ac:dyDescent="0.35">
      <c r="A592" t="str">
        <f t="shared" si="9"/>
        <v>371485782001024</v>
      </c>
      <c r="B592" s="178"/>
      <c r="D592" s="14"/>
      <c r="E592" s="159">
        <v>7001</v>
      </c>
      <c r="F592" s="160" t="s">
        <v>2030</v>
      </c>
      <c r="G592" s="161">
        <v>371485782001</v>
      </c>
      <c r="H592" s="159">
        <v>24</v>
      </c>
      <c r="I592" s="162" t="s">
        <v>1719</v>
      </c>
      <c r="J592" s="152"/>
      <c r="K592" s="163" t="s">
        <v>2031</v>
      </c>
      <c r="L592" s="163" t="s">
        <v>1696</v>
      </c>
      <c r="M592" s="163" t="s">
        <v>1713</v>
      </c>
      <c r="N592" s="163" t="s">
        <v>1673</v>
      </c>
      <c r="O592" s="152"/>
      <c r="P592" s="150" t="s">
        <v>2032</v>
      </c>
      <c r="Q592" s="144">
        <v>597.41</v>
      </c>
      <c r="R592" s="145">
        <v>0.6</v>
      </c>
      <c r="S592" s="146">
        <v>1.0707</v>
      </c>
      <c r="T592" s="147" t="s">
        <v>1716</v>
      </c>
      <c r="U592" s="148">
        <v>622.75</v>
      </c>
      <c r="V592" s="149">
        <v>0.17899999999999999</v>
      </c>
      <c r="W592" s="150">
        <v>0.02</v>
      </c>
      <c r="X592" s="150" t="s">
        <v>1723</v>
      </c>
      <c r="Y592" s="150" t="s">
        <v>1731</v>
      </c>
      <c r="Z592" s="150" t="s">
        <v>1717</v>
      </c>
      <c r="AA592" s="150">
        <v>0</v>
      </c>
      <c r="AB592" s="164">
        <v>1</v>
      </c>
      <c r="AC592" s="152"/>
      <c r="AD592" s="152"/>
    </row>
    <row r="593" spans="1:30" x14ac:dyDescent="0.35">
      <c r="A593" t="str">
        <f t="shared" si="9"/>
        <v>370662581001020</v>
      </c>
      <c r="B593" s="178"/>
      <c r="D593" s="14"/>
      <c r="E593" s="159">
        <v>7002</v>
      </c>
      <c r="F593" s="160" t="s">
        <v>2033</v>
      </c>
      <c r="G593" s="161">
        <v>370662581001</v>
      </c>
      <c r="H593" s="159">
        <v>20</v>
      </c>
      <c r="I593" s="162" t="s">
        <v>1711</v>
      </c>
      <c r="J593" s="152"/>
      <c r="K593" s="163" t="s">
        <v>2034</v>
      </c>
      <c r="L593" s="163" t="s">
        <v>1696</v>
      </c>
      <c r="M593" s="163" t="s">
        <v>1713</v>
      </c>
      <c r="N593" s="163" t="s">
        <v>1673</v>
      </c>
      <c r="O593" s="152"/>
      <c r="P593" s="150" t="s">
        <v>2035</v>
      </c>
      <c r="Q593" s="144">
        <v>3967.73</v>
      </c>
      <c r="R593" s="145">
        <v>0.67600000000000005</v>
      </c>
      <c r="S593" s="146">
        <v>1.0707</v>
      </c>
      <c r="T593" s="147">
        <v>0</v>
      </c>
      <c r="U593" s="148">
        <v>4157.3599999999997</v>
      </c>
      <c r="V593" s="149">
        <v>0.22500000000000001</v>
      </c>
      <c r="W593" s="150">
        <v>1.7999999999999999E-2</v>
      </c>
      <c r="X593" s="150" t="s">
        <v>1723</v>
      </c>
      <c r="Y593" s="150" t="s">
        <v>1731</v>
      </c>
      <c r="Z593" s="150" t="s">
        <v>1716</v>
      </c>
      <c r="AA593" s="150">
        <v>0</v>
      </c>
      <c r="AB593" s="164">
        <v>1</v>
      </c>
      <c r="AC593" s="152"/>
      <c r="AD593" s="152"/>
    </row>
    <row r="594" spans="1:30" x14ac:dyDescent="0.35">
      <c r="A594" t="str">
        <f t="shared" si="9"/>
        <v>370662581001024</v>
      </c>
      <c r="B594" s="178"/>
      <c r="D594" s="14"/>
      <c r="E594" s="159">
        <v>7002</v>
      </c>
      <c r="F594" s="160" t="s">
        <v>2033</v>
      </c>
      <c r="G594" s="161">
        <v>370662581001</v>
      </c>
      <c r="H594" s="159">
        <v>24</v>
      </c>
      <c r="I594" s="162" t="s">
        <v>1719</v>
      </c>
      <c r="J594" s="152"/>
      <c r="K594" s="163" t="s">
        <v>2034</v>
      </c>
      <c r="L594" s="163" t="s">
        <v>1696</v>
      </c>
      <c r="M594" s="163" t="s">
        <v>1713</v>
      </c>
      <c r="N594" s="163" t="s">
        <v>1673</v>
      </c>
      <c r="O594" s="152"/>
      <c r="P594" s="150" t="s">
        <v>2035</v>
      </c>
      <c r="Q594" s="144">
        <v>597.41</v>
      </c>
      <c r="R594" s="145">
        <v>0.6</v>
      </c>
      <c r="S594" s="146">
        <v>1.0707</v>
      </c>
      <c r="T594" s="147" t="s">
        <v>1716</v>
      </c>
      <c r="U594" s="148">
        <v>622.75</v>
      </c>
      <c r="V594" s="149">
        <v>0.22500000000000001</v>
      </c>
      <c r="W594" s="150">
        <v>1.7999999999999999E-2</v>
      </c>
      <c r="X594" s="150" t="s">
        <v>1723</v>
      </c>
      <c r="Y594" s="150" t="s">
        <v>1731</v>
      </c>
      <c r="Z594" s="150" t="s">
        <v>1717</v>
      </c>
      <c r="AA594" s="150">
        <v>0</v>
      </c>
      <c r="AB594" s="164">
        <v>1</v>
      </c>
      <c r="AC594" s="152"/>
      <c r="AD594" s="152"/>
    </row>
    <row r="595" spans="1:30" x14ac:dyDescent="0.35">
      <c r="A595" t="str">
        <f t="shared" si="9"/>
        <v>366008003001020</v>
      </c>
      <c r="B595" s="178"/>
      <c r="D595" s="14"/>
      <c r="E595" s="159">
        <v>7004</v>
      </c>
      <c r="F595" s="160" t="s">
        <v>2036</v>
      </c>
      <c r="G595" s="161">
        <v>366008003001</v>
      </c>
      <c r="H595" s="159">
        <v>20</v>
      </c>
      <c r="I595" s="162" t="s">
        <v>1711</v>
      </c>
      <c r="J595" s="152"/>
      <c r="K595" s="163" t="s">
        <v>2037</v>
      </c>
      <c r="L595" s="163" t="s">
        <v>1696</v>
      </c>
      <c r="M595" s="163" t="s">
        <v>1726</v>
      </c>
      <c r="N595" s="163" t="s">
        <v>1673</v>
      </c>
      <c r="O595" s="152"/>
      <c r="P595" s="150" t="s">
        <v>2038</v>
      </c>
      <c r="Q595" s="144">
        <v>3967.73</v>
      </c>
      <c r="R595" s="145">
        <v>0.67600000000000005</v>
      </c>
      <c r="S595" s="146">
        <v>1.0707</v>
      </c>
      <c r="T595" s="147">
        <v>0</v>
      </c>
      <c r="U595" s="148">
        <v>4157.3599999999997</v>
      </c>
      <c r="V595" s="149">
        <v>0.22900000000000001</v>
      </c>
      <c r="W595" s="150">
        <v>1.7000000000000001E-2</v>
      </c>
      <c r="X595" s="150" t="s">
        <v>1723</v>
      </c>
      <c r="Y595" s="150">
        <v>0</v>
      </c>
      <c r="Z595" s="150" t="s">
        <v>1716</v>
      </c>
      <c r="AA595" s="150">
        <v>0</v>
      </c>
      <c r="AB595" s="164">
        <v>1</v>
      </c>
      <c r="AC595" s="152"/>
      <c r="AD595" s="152"/>
    </row>
    <row r="596" spans="1:30" x14ac:dyDescent="0.35">
      <c r="A596" t="str">
        <f t="shared" si="9"/>
        <v>366008003001024</v>
      </c>
      <c r="B596" s="178"/>
      <c r="D596" s="14"/>
      <c r="E596" s="159">
        <v>7004</v>
      </c>
      <c r="F596" s="160" t="s">
        <v>2036</v>
      </c>
      <c r="G596" s="161">
        <v>366008003001</v>
      </c>
      <c r="H596" s="159">
        <v>24</v>
      </c>
      <c r="I596" s="162" t="s">
        <v>1719</v>
      </c>
      <c r="J596" s="152"/>
      <c r="K596" s="163" t="s">
        <v>2037</v>
      </c>
      <c r="L596" s="163" t="s">
        <v>1696</v>
      </c>
      <c r="M596" s="163" t="s">
        <v>1726</v>
      </c>
      <c r="N596" s="163" t="s">
        <v>1673</v>
      </c>
      <c r="O596" s="152"/>
      <c r="P596" s="150" t="s">
        <v>2038</v>
      </c>
      <c r="Q596" s="144">
        <v>1075.46</v>
      </c>
      <c r="R596" s="145">
        <v>0.6</v>
      </c>
      <c r="S596" s="146">
        <v>1</v>
      </c>
      <c r="T596" s="147" t="s">
        <v>1716</v>
      </c>
      <c r="U596" s="148">
        <v>1557.37</v>
      </c>
      <c r="V596" s="149">
        <v>0.22900000000000001</v>
      </c>
      <c r="W596" s="150">
        <v>1.7000000000000001E-2</v>
      </c>
      <c r="X596" s="150" t="s">
        <v>1723</v>
      </c>
      <c r="Y596" s="150">
        <v>0</v>
      </c>
      <c r="Z596" s="150" t="s">
        <v>1752</v>
      </c>
      <c r="AA596" s="150">
        <v>0.4481</v>
      </c>
      <c r="AB596" s="164">
        <v>1</v>
      </c>
      <c r="AC596" s="152"/>
      <c r="AD596" s="152" t="s">
        <v>2857</v>
      </c>
    </row>
    <row r="597" spans="1:30" x14ac:dyDescent="0.35">
      <c r="A597" t="str">
        <f t="shared" si="9"/>
        <v>366008003001029</v>
      </c>
      <c r="B597" s="178"/>
      <c r="D597" s="14"/>
      <c r="E597" s="159">
        <v>7004</v>
      </c>
      <c r="F597" s="160" t="s">
        <v>2036</v>
      </c>
      <c r="G597" s="161">
        <v>366008003001</v>
      </c>
      <c r="H597" s="159">
        <v>29</v>
      </c>
      <c r="I597" s="162" t="s">
        <v>1745</v>
      </c>
      <c r="J597" s="152"/>
      <c r="K597" s="163" t="s">
        <v>2037</v>
      </c>
      <c r="L597" s="163" t="s">
        <v>1696</v>
      </c>
      <c r="M597" s="163" t="s">
        <v>1726</v>
      </c>
      <c r="N597" s="163" t="s">
        <v>1673</v>
      </c>
      <c r="O597" s="152"/>
      <c r="P597" s="150" t="s">
        <v>2038</v>
      </c>
      <c r="Q597" s="144">
        <v>627.1</v>
      </c>
      <c r="R597" s="145">
        <v>0.6</v>
      </c>
      <c r="S597" s="146">
        <v>1</v>
      </c>
      <c r="T597" s="147" t="s">
        <v>1716</v>
      </c>
      <c r="U597" s="148">
        <v>828.9</v>
      </c>
      <c r="V597" s="149">
        <v>0.22900000000000001</v>
      </c>
      <c r="W597" s="150">
        <v>1.7000000000000001E-2</v>
      </c>
      <c r="X597" s="150" t="s">
        <v>1723</v>
      </c>
      <c r="Y597" s="150">
        <v>0</v>
      </c>
      <c r="Z597" s="150" t="s">
        <v>1752</v>
      </c>
      <c r="AA597" s="150">
        <v>0.32179999999999997</v>
      </c>
      <c r="AB597" s="164">
        <v>1</v>
      </c>
      <c r="AC597" s="152"/>
      <c r="AD597" s="152" t="s">
        <v>2857</v>
      </c>
    </row>
    <row r="598" spans="1:30" x14ac:dyDescent="0.35">
      <c r="A598" t="str">
        <f t="shared" si="9"/>
        <v>363484281003020</v>
      </c>
      <c r="B598" s="178"/>
      <c r="D598" s="14"/>
      <c r="E598" s="159">
        <v>7005</v>
      </c>
      <c r="F598" s="160" t="s">
        <v>2039</v>
      </c>
      <c r="G598" s="161">
        <v>363484281003</v>
      </c>
      <c r="H598" s="159">
        <v>20</v>
      </c>
      <c r="I598" s="162" t="s">
        <v>1711</v>
      </c>
      <c r="J598" s="152"/>
      <c r="K598" s="163" t="s">
        <v>2040</v>
      </c>
      <c r="L598" s="163" t="s">
        <v>1696</v>
      </c>
      <c r="M598" s="163" t="s">
        <v>1713</v>
      </c>
      <c r="N598" s="163" t="s">
        <v>1673</v>
      </c>
      <c r="O598" s="152"/>
      <c r="P598" s="150" t="s">
        <v>2041</v>
      </c>
      <c r="Q598" s="144">
        <v>3967.73</v>
      </c>
      <c r="R598" s="145">
        <v>0.67600000000000005</v>
      </c>
      <c r="S598" s="146">
        <v>1.0707</v>
      </c>
      <c r="T598" s="147">
        <v>0</v>
      </c>
      <c r="U598" s="148">
        <v>4157.3599999999997</v>
      </c>
      <c r="V598" s="149">
        <v>0.17699999999999999</v>
      </c>
      <c r="W598" s="150">
        <v>2.1000000000000001E-2</v>
      </c>
      <c r="X598" s="150" t="s">
        <v>1744</v>
      </c>
      <c r="Y598" s="150" t="s">
        <v>1765</v>
      </c>
      <c r="Z598" s="150" t="s">
        <v>1716</v>
      </c>
      <c r="AA598" s="150">
        <v>0</v>
      </c>
      <c r="AB598" s="164">
        <v>1</v>
      </c>
      <c r="AC598" s="152"/>
      <c r="AD598" s="152"/>
    </row>
    <row r="599" spans="1:30" x14ac:dyDescent="0.35">
      <c r="A599" t="str">
        <f t="shared" si="9"/>
        <v>363484281003024</v>
      </c>
      <c r="B599" s="178"/>
      <c r="D599" s="14"/>
      <c r="E599" s="159">
        <v>7005</v>
      </c>
      <c r="F599" s="160" t="s">
        <v>2039</v>
      </c>
      <c r="G599" s="161">
        <v>363484281003</v>
      </c>
      <c r="H599" s="159">
        <v>24</v>
      </c>
      <c r="I599" s="162" t="s">
        <v>1719</v>
      </c>
      <c r="J599" s="152"/>
      <c r="K599" s="163" t="s">
        <v>2040</v>
      </c>
      <c r="L599" s="163" t="s">
        <v>1696</v>
      </c>
      <c r="M599" s="163" t="s">
        <v>1713</v>
      </c>
      <c r="N599" s="163" t="s">
        <v>1673</v>
      </c>
      <c r="O599" s="152"/>
      <c r="P599" s="150" t="s">
        <v>2041</v>
      </c>
      <c r="Q599" s="144">
        <v>597.41</v>
      </c>
      <c r="R599" s="145">
        <v>0.6</v>
      </c>
      <c r="S599" s="146">
        <v>1.0707</v>
      </c>
      <c r="T599" s="147" t="s">
        <v>1716</v>
      </c>
      <c r="U599" s="148">
        <v>622.75</v>
      </c>
      <c r="V599" s="149">
        <v>0.17699999999999999</v>
      </c>
      <c r="W599" s="150">
        <v>2.1000000000000001E-2</v>
      </c>
      <c r="X599" s="150" t="s">
        <v>1744</v>
      </c>
      <c r="Y599" s="150" t="s">
        <v>1765</v>
      </c>
      <c r="Z599" s="150" t="s">
        <v>1717</v>
      </c>
      <c r="AA599" s="150">
        <v>0</v>
      </c>
      <c r="AB599" s="164">
        <v>1</v>
      </c>
      <c r="AC599" s="152"/>
      <c r="AD599" s="152"/>
    </row>
    <row r="600" spans="1:30" x14ac:dyDescent="0.35">
      <c r="A600" t="str">
        <f t="shared" si="9"/>
        <v>370647938001020</v>
      </c>
      <c r="B600" s="178"/>
      <c r="D600" s="14"/>
      <c r="E600" s="159">
        <v>7006</v>
      </c>
      <c r="F600" s="160" t="s">
        <v>2042</v>
      </c>
      <c r="G600" s="161">
        <v>370647938001</v>
      </c>
      <c r="H600" s="159">
        <v>20</v>
      </c>
      <c r="I600" s="162" t="s">
        <v>1711</v>
      </c>
      <c r="J600" s="152"/>
      <c r="K600" s="163" t="s">
        <v>2043</v>
      </c>
      <c r="L600" s="163" t="s">
        <v>1696</v>
      </c>
      <c r="M600" s="163" t="s">
        <v>1726</v>
      </c>
      <c r="N600" s="163" t="s">
        <v>1673</v>
      </c>
      <c r="O600" s="152"/>
      <c r="P600" s="150" t="s">
        <v>2044</v>
      </c>
      <c r="Q600" s="144">
        <v>3967.73</v>
      </c>
      <c r="R600" s="145">
        <v>0.67600000000000005</v>
      </c>
      <c r="S600" s="146">
        <v>1.0707</v>
      </c>
      <c r="T600" s="147">
        <v>0</v>
      </c>
      <c r="U600" s="148">
        <v>4157.3599999999997</v>
      </c>
      <c r="V600" s="149">
        <v>0.22900000000000001</v>
      </c>
      <c r="W600" s="150">
        <v>1.7000000000000001E-2</v>
      </c>
      <c r="X600" s="150" t="s">
        <v>1723</v>
      </c>
      <c r="Y600" s="150" t="s">
        <v>2855</v>
      </c>
      <c r="Z600" s="150" t="s">
        <v>1716</v>
      </c>
      <c r="AA600" s="150">
        <v>0</v>
      </c>
      <c r="AB600" s="164">
        <v>1</v>
      </c>
      <c r="AC600" s="152"/>
      <c r="AD600" s="152"/>
    </row>
    <row r="601" spans="1:30" x14ac:dyDescent="0.35">
      <c r="A601" t="str">
        <f t="shared" si="9"/>
        <v>370647938001024</v>
      </c>
      <c r="B601" s="178"/>
      <c r="D601" s="14"/>
      <c r="E601" s="159">
        <v>7006</v>
      </c>
      <c r="F601" s="160" t="s">
        <v>2042</v>
      </c>
      <c r="G601" s="161">
        <v>370647938001</v>
      </c>
      <c r="H601" s="159">
        <v>24</v>
      </c>
      <c r="I601" s="162" t="s">
        <v>1719</v>
      </c>
      <c r="J601" s="152"/>
      <c r="K601" s="163" t="s">
        <v>2043</v>
      </c>
      <c r="L601" s="163" t="s">
        <v>1696</v>
      </c>
      <c r="M601" s="163" t="s">
        <v>1726</v>
      </c>
      <c r="N601" s="163" t="s">
        <v>1673</v>
      </c>
      <c r="O601" s="152"/>
      <c r="P601" s="150" t="s">
        <v>2044</v>
      </c>
      <c r="Q601" s="144">
        <v>1935.54</v>
      </c>
      <c r="R601" s="145">
        <v>0.6</v>
      </c>
      <c r="S601" s="146">
        <v>1</v>
      </c>
      <c r="T601" s="147" t="s">
        <v>1716</v>
      </c>
      <c r="U601" s="148">
        <v>1935.54</v>
      </c>
      <c r="V601" s="149">
        <v>0.22900000000000001</v>
      </c>
      <c r="W601" s="150">
        <v>1.7000000000000001E-2</v>
      </c>
      <c r="X601" s="150" t="s">
        <v>1723</v>
      </c>
      <c r="Y601" s="150" t="s">
        <v>2855</v>
      </c>
      <c r="Z601" s="150" t="s">
        <v>1717</v>
      </c>
      <c r="AA601" s="150">
        <v>0</v>
      </c>
      <c r="AB601" s="164">
        <v>1</v>
      </c>
      <c r="AC601" s="152"/>
      <c r="AD601" s="152"/>
    </row>
    <row r="602" spans="1:30" x14ac:dyDescent="0.35">
      <c r="A602" t="str">
        <f t="shared" si="9"/>
        <v>364460628001020</v>
      </c>
      <c r="B602" s="178"/>
      <c r="D602" s="14"/>
      <c r="E602" s="159">
        <v>7007</v>
      </c>
      <c r="F602" s="160" t="s">
        <v>2045</v>
      </c>
      <c r="G602" s="161">
        <v>364460628001</v>
      </c>
      <c r="H602" s="159">
        <v>20</v>
      </c>
      <c r="I602" s="162" t="s">
        <v>1711</v>
      </c>
      <c r="J602" s="152"/>
      <c r="K602" s="163" t="s">
        <v>2046</v>
      </c>
      <c r="L602" s="163" t="s">
        <v>1696</v>
      </c>
      <c r="M602" s="163" t="s">
        <v>1713</v>
      </c>
      <c r="N602" s="163" t="s">
        <v>1673</v>
      </c>
      <c r="O602" s="152"/>
      <c r="P602" s="150" t="s">
        <v>2047</v>
      </c>
      <c r="Q602" s="144">
        <v>3967.73</v>
      </c>
      <c r="R602" s="145">
        <v>0.67600000000000005</v>
      </c>
      <c r="S602" s="146">
        <v>1.0707</v>
      </c>
      <c r="T602" s="147">
        <v>0</v>
      </c>
      <c r="U602" s="148">
        <v>4157.3599999999997</v>
      </c>
      <c r="V602" s="149">
        <v>0.11600000000000001</v>
      </c>
      <c r="W602" s="150">
        <v>8.0000000000000002E-3</v>
      </c>
      <c r="X602" s="150" t="s">
        <v>1723</v>
      </c>
      <c r="Y602" s="150" t="s">
        <v>1731</v>
      </c>
      <c r="Z602" s="150" t="s">
        <v>1716</v>
      </c>
      <c r="AA602" s="150">
        <v>0</v>
      </c>
      <c r="AB602" s="164">
        <v>1</v>
      </c>
      <c r="AC602" s="152"/>
      <c r="AD602" s="152"/>
    </row>
    <row r="603" spans="1:30" x14ac:dyDescent="0.35">
      <c r="A603" t="str">
        <f t="shared" si="9"/>
        <v>364460628005020</v>
      </c>
      <c r="B603" s="178"/>
      <c r="D603" s="14"/>
      <c r="E603" s="159">
        <v>7007</v>
      </c>
      <c r="F603" s="160" t="s">
        <v>2045</v>
      </c>
      <c r="G603" s="161">
        <v>364460628005</v>
      </c>
      <c r="H603" s="159">
        <v>20</v>
      </c>
      <c r="I603" s="162" t="s">
        <v>1711</v>
      </c>
      <c r="J603" s="152"/>
      <c r="K603" s="163" t="s">
        <v>2046</v>
      </c>
      <c r="L603" s="163" t="s">
        <v>1696</v>
      </c>
      <c r="M603" s="163" t="s">
        <v>1713</v>
      </c>
      <c r="N603" s="163" t="s">
        <v>1673</v>
      </c>
      <c r="O603" s="152"/>
      <c r="P603" s="150" t="s">
        <v>2047</v>
      </c>
      <c r="Q603" s="144">
        <v>3967.73</v>
      </c>
      <c r="R603" s="145">
        <v>0.67600000000000005</v>
      </c>
      <c r="S603" s="146">
        <v>1.0707</v>
      </c>
      <c r="T603" s="147">
        <v>0</v>
      </c>
      <c r="U603" s="148">
        <v>4157.3599999999997</v>
      </c>
      <c r="V603" s="149">
        <v>0.11600000000000001</v>
      </c>
      <c r="W603" s="150">
        <v>8.0000000000000002E-3</v>
      </c>
      <c r="X603" s="150" t="s">
        <v>1723</v>
      </c>
      <c r="Y603" s="150" t="s">
        <v>1731</v>
      </c>
      <c r="Z603" s="150" t="s">
        <v>1716</v>
      </c>
      <c r="AA603" s="150">
        <v>0</v>
      </c>
      <c r="AB603" s="164">
        <v>1</v>
      </c>
      <c r="AC603" s="152"/>
      <c r="AD603" s="152"/>
    </row>
    <row r="604" spans="1:30" x14ac:dyDescent="0.35">
      <c r="A604" t="str">
        <f t="shared" si="9"/>
        <v>883850676001020</v>
      </c>
      <c r="B604" s="178"/>
      <c r="D604" s="14"/>
      <c r="E604" s="159">
        <v>7007</v>
      </c>
      <c r="F604" s="160" t="s">
        <v>2045</v>
      </c>
      <c r="G604" s="161">
        <v>883850676001</v>
      </c>
      <c r="H604" s="159">
        <v>20</v>
      </c>
      <c r="I604" s="162" t="s">
        <v>1711</v>
      </c>
      <c r="J604" s="152"/>
      <c r="K604" s="163" t="s">
        <v>2046</v>
      </c>
      <c r="L604" s="163" t="s">
        <v>1696</v>
      </c>
      <c r="M604" s="163" t="s">
        <v>1713</v>
      </c>
      <c r="N604" s="163" t="s">
        <v>1673</v>
      </c>
      <c r="O604" s="152"/>
      <c r="P604" s="150" t="s">
        <v>2047</v>
      </c>
      <c r="Q604" s="144">
        <v>3967.73</v>
      </c>
      <c r="R604" s="145">
        <v>0.67600000000000005</v>
      </c>
      <c r="S604" s="146">
        <v>1.0707</v>
      </c>
      <c r="T604" s="147">
        <v>0</v>
      </c>
      <c r="U604" s="148">
        <v>4157.3599999999997</v>
      </c>
      <c r="V604" s="149">
        <v>0.11600000000000001</v>
      </c>
      <c r="W604" s="150">
        <v>8.0000000000000002E-3</v>
      </c>
      <c r="X604" s="150" t="s">
        <v>1723</v>
      </c>
      <c r="Y604" s="150" t="s">
        <v>1731</v>
      </c>
      <c r="Z604" s="150" t="s">
        <v>1716</v>
      </c>
      <c r="AA604" s="150">
        <v>0</v>
      </c>
      <c r="AB604" s="164">
        <v>1</v>
      </c>
      <c r="AC604" s="152"/>
      <c r="AD604" s="152" t="s">
        <v>2843</v>
      </c>
    </row>
    <row r="605" spans="1:30" x14ac:dyDescent="0.35">
      <c r="A605" t="str">
        <f t="shared" si="9"/>
        <v>364460628001021</v>
      </c>
      <c r="B605" s="178"/>
      <c r="D605" s="14"/>
      <c r="E605" s="159">
        <v>7007</v>
      </c>
      <c r="F605" s="160" t="s">
        <v>2045</v>
      </c>
      <c r="G605" s="161">
        <v>364460628001</v>
      </c>
      <c r="H605" s="159">
        <v>21</v>
      </c>
      <c r="I605" s="162" t="s">
        <v>1732</v>
      </c>
      <c r="J605" s="152"/>
      <c r="K605" s="163" t="s">
        <v>2046</v>
      </c>
      <c r="L605" s="163" t="s">
        <v>1696</v>
      </c>
      <c r="M605" s="163" t="s">
        <v>1713</v>
      </c>
      <c r="N605" s="163" t="s">
        <v>1673</v>
      </c>
      <c r="O605" s="152"/>
      <c r="P605" s="150" t="s">
        <v>2047</v>
      </c>
      <c r="Q605" s="144" t="s">
        <v>1716</v>
      </c>
      <c r="R605" s="145" t="s">
        <v>1716</v>
      </c>
      <c r="S605" s="146" t="s">
        <v>1716</v>
      </c>
      <c r="T605" s="147" t="s">
        <v>1716</v>
      </c>
      <c r="U605" s="148">
        <v>693</v>
      </c>
      <c r="V605" s="149" t="s">
        <v>1716</v>
      </c>
      <c r="W605" s="150" t="s">
        <v>1716</v>
      </c>
      <c r="X605" s="150" t="s">
        <v>1723</v>
      </c>
      <c r="Y605" s="150" t="s">
        <v>1731</v>
      </c>
      <c r="Z605" s="150" t="s">
        <v>1716</v>
      </c>
      <c r="AA605" s="150">
        <v>0</v>
      </c>
      <c r="AB605" s="164">
        <v>1</v>
      </c>
      <c r="AC605" s="152"/>
      <c r="AD605" s="152"/>
    </row>
    <row r="606" spans="1:30" x14ac:dyDescent="0.35">
      <c r="A606" t="str">
        <f t="shared" si="9"/>
        <v>364460628005021</v>
      </c>
      <c r="B606" s="178"/>
      <c r="D606" s="14"/>
      <c r="E606" s="159">
        <v>7007</v>
      </c>
      <c r="F606" s="160" t="s">
        <v>2045</v>
      </c>
      <c r="G606" s="161">
        <v>364460628005</v>
      </c>
      <c r="H606" s="159">
        <v>21</v>
      </c>
      <c r="I606" s="162" t="s">
        <v>1732</v>
      </c>
      <c r="J606" s="152"/>
      <c r="K606" s="163" t="s">
        <v>2046</v>
      </c>
      <c r="L606" s="163" t="s">
        <v>1696</v>
      </c>
      <c r="M606" s="163" t="s">
        <v>1713</v>
      </c>
      <c r="N606" s="163" t="s">
        <v>1673</v>
      </c>
      <c r="O606" s="152"/>
      <c r="P606" s="150" t="s">
        <v>2047</v>
      </c>
      <c r="Q606" s="144" t="s">
        <v>1716</v>
      </c>
      <c r="R606" s="145" t="s">
        <v>1716</v>
      </c>
      <c r="S606" s="146" t="s">
        <v>1716</v>
      </c>
      <c r="T606" s="147" t="s">
        <v>1716</v>
      </c>
      <c r="U606" s="148">
        <v>693</v>
      </c>
      <c r="V606" s="149" t="s">
        <v>1716</v>
      </c>
      <c r="W606" s="150" t="s">
        <v>1716</v>
      </c>
      <c r="X606" s="150" t="s">
        <v>1723</v>
      </c>
      <c r="Y606" s="150" t="s">
        <v>1731</v>
      </c>
      <c r="Z606" s="150" t="s">
        <v>1716</v>
      </c>
      <c r="AA606" s="150">
        <v>0</v>
      </c>
      <c r="AB606" s="164">
        <v>1</v>
      </c>
      <c r="AC606" s="152"/>
      <c r="AD606" s="152"/>
    </row>
    <row r="607" spans="1:30" x14ac:dyDescent="0.35">
      <c r="A607" t="str">
        <f t="shared" si="9"/>
        <v>364460628006021</v>
      </c>
      <c r="B607" s="178"/>
      <c r="D607" s="14"/>
      <c r="E607" s="159">
        <v>7007</v>
      </c>
      <c r="F607" s="160" t="s">
        <v>2045</v>
      </c>
      <c r="G607" s="161">
        <v>364460628006</v>
      </c>
      <c r="H607" s="159">
        <v>21</v>
      </c>
      <c r="I607" s="162" t="s">
        <v>1732</v>
      </c>
      <c r="J607" s="152"/>
      <c r="K607" s="163" t="s">
        <v>2046</v>
      </c>
      <c r="L607" s="163" t="s">
        <v>1696</v>
      </c>
      <c r="M607" s="163" t="s">
        <v>1713</v>
      </c>
      <c r="N607" s="163" t="s">
        <v>1673</v>
      </c>
      <c r="O607" s="152"/>
      <c r="P607" s="150" t="s">
        <v>2047</v>
      </c>
      <c r="Q607" s="144" t="s">
        <v>1716</v>
      </c>
      <c r="R607" s="145" t="s">
        <v>1716</v>
      </c>
      <c r="S607" s="146" t="s">
        <v>1716</v>
      </c>
      <c r="T607" s="147" t="s">
        <v>1716</v>
      </c>
      <c r="U607" s="148">
        <v>693</v>
      </c>
      <c r="V607" s="149" t="s">
        <v>1716</v>
      </c>
      <c r="W607" s="150" t="s">
        <v>1716</v>
      </c>
      <c r="X607" s="150" t="s">
        <v>1723</v>
      </c>
      <c r="Y607" s="150" t="s">
        <v>1731</v>
      </c>
      <c r="Z607" s="150" t="s">
        <v>1716</v>
      </c>
      <c r="AA607" s="150">
        <v>0</v>
      </c>
      <c r="AB607" s="164">
        <v>1</v>
      </c>
      <c r="AC607" s="152"/>
      <c r="AD607" s="152"/>
    </row>
    <row r="608" spans="1:30" x14ac:dyDescent="0.35">
      <c r="A608" t="str">
        <f t="shared" si="9"/>
        <v>883850676001021</v>
      </c>
      <c r="B608" s="178"/>
      <c r="D608" s="14"/>
      <c r="E608" s="159">
        <v>7007</v>
      </c>
      <c r="F608" s="160" t="s">
        <v>2045</v>
      </c>
      <c r="G608" s="161">
        <v>883850676001</v>
      </c>
      <c r="H608" s="159">
        <v>21</v>
      </c>
      <c r="I608" s="162" t="s">
        <v>1732</v>
      </c>
      <c r="J608" s="152"/>
      <c r="K608" s="163" t="s">
        <v>2046</v>
      </c>
      <c r="L608" s="163" t="s">
        <v>1696</v>
      </c>
      <c r="M608" s="163" t="s">
        <v>1713</v>
      </c>
      <c r="N608" s="163" t="s">
        <v>1673</v>
      </c>
      <c r="O608" s="152"/>
      <c r="P608" s="150" t="s">
        <v>2047</v>
      </c>
      <c r="Q608" s="144" t="s">
        <v>1716</v>
      </c>
      <c r="R608" s="145" t="s">
        <v>1716</v>
      </c>
      <c r="S608" s="146" t="s">
        <v>1716</v>
      </c>
      <c r="T608" s="147" t="s">
        <v>1716</v>
      </c>
      <c r="U608" s="148">
        <v>693</v>
      </c>
      <c r="V608" s="149" t="s">
        <v>1716</v>
      </c>
      <c r="W608" s="150" t="s">
        <v>1716</v>
      </c>
      <c r="X608" s="150" t="s">
        <v>1723</v>
      </c>
      <c r="Y608" s="150" t="s">
        <v>1731</v>
      </c>
      <c r="Z608" s="150" t="s">
        <v>1716</v>
      </c>
      <c r="AA608" s="150">
        <v>0</v>
      </c>
      <c r="AB608" s="164">
        <v>1</v>
      </c>
      <c r="AC608" s="152"/>
      <c r="AD608" s="152" t="s">
        <v>2843</v>
      </c>
    </row>
    <row r="609" spans="1:30" x14ac:dyDescent="0.35">
      <c r="A609" t="str">
        <f t="shared" si="9"/>
        <v>883850676003021</v>
      </c>
      <c r="B609" s="178"/>
      <c r="D609" s="14"/>
      <c r="E609" s="159">
        <v>7007</v>
      </c>
      <c r="F609" s="160" t="s">
        <v>2045</v>
      </c>
      <c r="G609" s="161">
        <v>883850676003</v>
      </c>
      <c r="H609" s="159">
        <v>21</v>
      </c>
      <c r="I609" s="162" t="s">
        <v>1732</v>
      </c>
      <c r="J609" s="152"/>
      <c r="K609" s="163" t="s">
        <v>2046</v>
      </c>
      <c r="L609" s="163" t="s">
        <v>1696</v>
      </c>
      <c r="M609" s="163" t="s">
        <v>1713</v>
      </c>
      <c r="N609" s="163" t="s">
        <v>1673</v>
      </c>
      <c r="O609" s="152"/>
      <c r="P609" s="150" t="s">
        <v>2047</v>
      </c>
      <c r="Q609" s="144" t="s">
        <v>1716</v>
      </c>
      <c r="R609" s="145" t="s">
        <v>1716</v>
      </c>
      <c r="S609" s="146" t="s">
        <v>1716</v>
      </c>
      <c r="T609" s="147" t="s">
        <v>1716</v>
      </c>
      <c r="U609" s="148">
        <v>693</v>
      </c>
      <c r="V609" s="149" t="s">
        <v>1716</v>
      </c>
      <c r="W609" s="150" t="s">
        <v>1716</v>
      </c>
      <c r="X609" s="150" t="s">
        <v>1723</v>
      </c>
      <c r="Y609" s="150" t="s">
        <v>1731</v>
      </c>
      <c r="Z609" s="150" t="s">
        <v>1716</v>
      </c>
      <c r="AA609" s="150">
        <v>0</v>
      </c>
      <c r="AB609" s="164">
        <v>1</v>
      </c>
      <c r="AC609" s="152"/>
      <c r="AD609" s="152" t="s">
        <v>2844</v>
      </c>
    </row>
    <row r="610" spans="1:30" x14ac:dyDescent="0.35">
      <c r="A610" t="str">
        <f t="shared" si="9"/>
        <v>364460628001022</v>
      </c>
      <c r="B610" s="178"/>
      <c r="D610" s="14"/>
      <c r="E610" s="159">
        <v>7007</v>
      </c>
      <c r="F610" s="160" t="s">
        <v>2045</v>
      </c>
      <c r="G610" s="161">
        <v>364460628001</v>
      </c>
      <c r="H610" s="159">
        <v>22</v>
      </c>
      <c r="I610" s="162" t="s">
        <v>1718</v>
      </c>
      <c r="J610" s="152"/>
      <c r="K610" s="163" t="s">
        <v>2046</v>
      </c>
      <c r="L610" s="163" t="s">
        <v>1696</v>
      </c>
      <c r="M610" s="163" t="s">
        <v>1713</v>
      </c>
      <c r="N610" s="163" t="s">
        <v>1673</v>
      </c>
      <c r="O610" s="152"/>
      <c r="P610" s="150" t="s">
        <v>2047</v>
      </c>
      <c r="Q610" s="144" t="s">
        <v>1716</v>
      </c>
      <c r="R610" s="145" t="s">
        <v>1716</v>
      </c>
      <c r="S610" s="146" t="s">
        <v>1716</v>
      </c>
      <c r="T610" s="147" t="s">
        <v>1716</v>
      </c>
      <c r="U610" s="148">
        <v>782.3420000000001</v>
      </c>
      <c r="V610" s="149" t="s">
        <v>1716</v>
      </c>
      <c r="W610" s="150" t="s">
        <v>1716</v>
      </c>
      <c r="X610" s="150" t="s">
        <v>1723</v>
      </c>
      <c r="Y610" s="150" t="s">
        <v>1731</v>
      </c>
      <c r="Z610" s="150" t="s">
        <v>1716</v>
      </c>
      <c r="AA610" s="150">
        <v>0</v>
      </c>
      <c r="AB610" s="164">
        <v>1</v>
      </c>
      <c r="AC610" s="152"/>
      <c r="AD610" s="152"/>
    </row>
    <row r="611" spans="1:30" x14ac:dyDescent="0.35">
      <c r="A611" t="str">
        <f t="shared" si="9"/>
        <v>364460628005022</v>
      </c>
      <c r="B611" s="178"/>
      <c r="D611" s="14"/>
      <c r="E611" s="159">
        <v>7007</v>
      </c>
      <c r="F611" s="160" t="s">
        <v>2045</v>
      </c>
      <c r="G611" s="161">
        <v>364460628005</v>
      </c>
      <c r="H611" s="159">
        <v>22</v>
      </c>
      <c r="I611" s="162" t="s">
        <v>1718</v>
      </c>
      <c r="J611" s="152"/>
      <c r="K611" s="163" t="s">
        <v>2046</v>
      </c>
      <c r="L611" s="163" t="s">
        <v>1696</v>
      </c>
      <c r="M611" s="163" t="s">
        <v>1713</v>
      </c>
      <c r="N611" s="163" t="s">
        <v>1673</v>
      </c>
      <c r="O611" s="152"/>
      <c r="P611" s="150" t="s">
        <v>2047</v>
      </c>
      <c r="Q611" s="144" t="s">
        <v>1716</v>
      </c>
      <c r="R611" s="145" t="s">
        <v>1716</v>
      </c>
      <c r="S611" s="146" t="s">
        <v>1716</v>
      </c>
      <c r="T611" s="147" t="s">
        <v>1716</v>
      </c>
      <c r="U611" s="148">
        <v>782.3420000000001</v>
      </c>
      <c r="V611" s="149" t="s">
        <v>1716</v>
      </c>
      <c r="W611" s="150" t="s">
        <v>1716</v>
      </c>
      <c r="X611" s="150" t="s">
        <v>1723</v>
      </c>
      <c r="Y611" s="150" t="s">
        <v>1731</v>
      </c>
      <c r="Z611" s="150" t="s">
        <v>1716</v>
      </c>
      <c r="AA611" s="150">
        <v>0</v>
      </c>
      <c r="AB611" s="164">
        <v>1</v>
      </c>
      <c r="AC611" s="152"/>
      <c r="AD611" s="152"/>
    </row>
    <row r="612" spans="1:30" x14ac:dyDescent="0.35">
      <c r="A612" t="str">
        <f t="shared" si="9"/>
        <v>883850676001022</v>
      </c>
      <c r="B612" s="178"/>
      <c r="D612" s="14"/>
      <c r="E612" s="159">
        <v>7007</v>
      </c>
      <c r="F612" s="160" t="s">
        <v>2045</v>
      </c>
      <c r="G612" s="161">
        <v>883850676001</v>
      </c>
      <c r="H612" s="159">
        <v>22</v>
      </c>
      <c r="I612" s="162" t="s">
        <v>1718</v>
      </c>
      <c r="J612" s="152"/>
      <c r="K612" s="163" t="s">
        <v>2046</v>
      </c>
      <c r="L612" s="163" t="s">
        <v>1696</v>
      </c>
      <c r="M612" s="163" t="s">
        <v>1713</v>
      </c>
      <c r="N612" s="163" t="s">
        <v>1673</v>
      </c>
      <c r="O612" s="152"/>
      <c r="P612" s="150" t="s">
        <v>2047</v>
      </c>
      <c r="Q612" s="144" t="s">
        <v>1716</v>
      </c>
      <c r="R612" s="145" t="s">
        <v>1716</v>
      </c>
      <c r="S612" s="146" t="s">
        <v>1716</v>
      </c>
      <c r="T612" s="147" t="s">
        <v>1716</v>
      </c>
      <c r="U612" s="148">
        <v>782.3420000000001</v>
      </c>
      <c r="V612" s="149" t="s">
        <v>1716</v>
      </c>
      <c r="W612" s="150" t="s">
        <v>1716</v>
      </c>
      <c r="X612" s="150" t="s">
        <v>1723</v>
      </c>
      <c r="Y612" s="150" t="s">
        <v>1731</v>
      </c>
      <c r="Z612" s="150" t="s">
        <v>1716</v>
      </c>
      <c r="AA612" s="150">
        <v>0</v>
      </c>
      <c r="AB612" s="164">
        <v>1</v>
      </c>
      <c r="AC612" s="152"/>
      <c r="AD612" s="152" t="s">
        <v>2843</v>
      </c>
    </row>
    <row r="613" spans="1:30" x14ac:dyDescent="0.35">
      <c r="A613" t="str">
        <f t="shared" si="9"/>
        <v>364460628001024</v>
      </c>
      <c r="B613" s="178"/>
      <c r="D613" s="14"/>
      <c r="E613" s="159">
        <v>7007</v>
      </c>
      <c r="F613" s="160" t="s">
        <v>2045</v>
      </c>
      <c r="G613" s="161">
        <v>364460628001</v>
      </c>
      <c r="H613" s="159">
        <v>24</v>
      </c>
      <c r="I613" s="162" t="s">
        <v>1719</v>
      </c>
      <c r="J613" s="152"/>
      <c r="K613" s="163" t="s">
        <v>2046</v>
      </c>
      <c r="L613" s="163" t="s">
        <v>1696</v>
      </c>
      <c r="M613" s="163" t="s">
        <v>1713</v>
      </c>
      <c r="N613" s="163" t="s">
        <v>1673</v>
      </c>
      <c r="O613" s="152"/>
      <c r="P613" s="150" t="s">
        <v>2047</v>
      </c>
      <c r="Q613" s="144">
        <v>597.41</v>
      </c>
      <c r="R613" s="145">
        <v>0.6</v>
      </c>
      <c r="S613" s="146">
        <v>1.0707</v>
      </c>
      <c r="T613" s="147" t="s">
        <v>1716</v>
      </c>
      <c r="U613" s="148">
        <v>901.81</v>
      </c>
      <c r="V613" s="149">
        <v>0.11600000000000001</v>
      </c>
      <c r="W613" s="150">
        <v>8.0000000000000002E-3</v>
      </c>
      <c r="X613" s="150" t="s">
        <v>1723</v>
      </c>
      <c r="Y613" s="150" t="s">
        <v>1731</v>
      </c>
      <c r="Z613" s="150" t="s">
        <v>1752</v>
      </c>
      <c r="AA613" s="150">
        <v>0.4481</v>
      </c>
      <c r="AB613" s="164">
        <v>1</v>
      </c>
      <c r="AC613" s="152"/>
      <c r="AD613" s="152"/>
    </row>
    <row r="614" spans="1:30" x14ac:dyDescent="0.35">
      <c r="A614" t="str">
        <f t="shared" si="9"/>
        <v>364460628005024</v>
      </c>
      <c r="B614" s="178"/>
      <c r="D614" s="14"/>
      <c r="E614" s="159">
        <v>7007</v>
      </c>
      <c r="F614" s="160" t="s">
        <v>2045</v>
      </c>
      <c r="G614" s="161">
        <v>364460628005</v>
      </c>
      <c r="H614" s="159">
        <v>24</v>
      </c>
      <c r="I614" s="162" t="s">
        <v>1719</v>
      </c>
      <c r="J614" s="152"/>
      <c r="K614" s="163" t="s">
        <v>2046</v>
      </c>
      <c r="L614" s="163" t="s">
        <v>1696</v>
      </c>
      <c r="M614" s="163" t="s">
        <v>1713</v>
      </c>
      <c r="N614" s="163" t="s">
        <v>1673</v>
      </c>
      <c r="O614" s="152"/>
      <c r="P614" s="150" t="s">
        <v>2047</v>
      </c>
      <c r="Q614" s="144">
        <v>597.41</v>
      </c>
      <c r="R614" s="145">
        <v>0.6</v>
      </c>
      <c r="S614" s="146">
        <v>1.0707</v>
      </c>
      <c r="T614" s="147" t="s">
        <v>1716</v>
      </c>
      <c r="U614" s="148">
        <v>901.81</v>
      </c>
      <c r="V614" s="149">
        <v>0.11600000000000001</v>
      </c>
      <c r="W614" s="150">
        <v>8.0000000000000002E-3</v>
      </c>
      <c r="X614" s="150" t="s">
        <v>1723</v>
      </c>
      <c r="Y614" s="150" t="s">
        <v>1731</v>
      </c>
      <c r="Z614" s="150" t="s">
        <v>1752</v>
      </c>
      <c r="AA614" s="150">
        <v>0.4481</v>
      </c>
      <c r="AB614" s="164">
        <v>1</v>
      </c>
      <c r="AC614" s="152"/>
      <c r="AD614" s="152"/>
    </row>
    <row r="615" spans="1:30" x14ac:dyDescent="0.35">
      <c r="A615" t="str">
        <f t="shared" si="9"/>
        <v>883850676001024</v>
      </c>
      <c r="B615" s="178"/>
      <c r="D615" s="14"/>
      <c r="E615" s="159">
        <v>7007</v>
      </c>
      <c r="F615" s="160" t="s">
        <v>2045</v>
      </c>
      <c r="G615" s="161">
        <v>883850676001</v>
      </c>
      <c r="H615" s="159">
        <v>24</v>
      </c>
      <c r="I615" s="162" t="s">
        <v>1719</v>
      </c>
      <c r="J615" s="152"/>
      <c r="K615" s="163" t="s">
        <v>2046</v>
      </c>
      <c r="L615" s="163" t="s">
        <v>1696</v>
      </c>
      <c r="M615" s="163" t="s">
        <v>1713</v>
      </c>
      <c r="N615" s="163" t="s">
        <v>1673</v>
      </c>
      <c r="O615" s="152"/>
      <c r="P615" s="150" t="s">
        <v>2047</v>
      </c>
      <c r="Q615" s="144">
        <v>597.41</v>
      </c>
      <c r="R615" s="145">
        <v>0.6</v>
      </c>
      <c r="S615" s="146">
        <v>1.0707</v>
      </c>
      <c r="T615" s="147" t="s">
        <v>1716</v>
      </c>
      <c r="U615" s="148">
        <v>901.81</v>
      </c>
      <c r="V615" s="149">
        <v>0.11600000000000001</v>
      </c>
      <c r="W615" s="150">
        <v>8.0000000000000002E-3</v>
      </c>
      <c r="X615" s="150" t="s">
        <v>1723</v>
      </c>
      <c r="Y615" s="150" t="s">
        <v>1731</v>
      </c>
      <c r="Z615" s="150" t="s">
        <v>1752</v>
      </c>
      <c r="AA615" s="150">
        <v>0.4481</v>
      </c>
      <c r="AB615" s="164">
        <v>1</v>
      </c>
      <c r="AC615" s="152"/>
      <c r="AD615" s="152" t="s">
        <v>2843</v>
      </c>
    </row>
    <row r="616" spans="1:30" x14ac:dyDescent="0.35">
      <c r="A616" t="str">
        <f t="shared" si="9"/>
        <v>364460628001027</v>
      </c>
      <c r="B616" s="178"/>
      <c r="D616" s="14"/>
      <c r="E616" s="159">
        <v>7007</v>
      </c>
      <c r="F616" s="160" t="s">
        <v>2045</v>
      </c>
      <c r="G616" s="161">
        <v>364460628001</v>
      </c>
      <c r="H616" s="159">
        <v>27</v>
      </c>
      <c r="I616" s="162" t="s">
        <v>1733</v>
      </c>
      <c r="J616" s="152"/>
      <c r="K616" s="163" t="s">
        <v>2046</v>
      </c>
      <c r="L616" s="163" t="s">
        <v>1696</v>
      </c>
      <c r="M616" s="163" t="s">
        <v>1713</v>
      </c>
      <c r="N616" s="163" t="s">
        <v>1673</v>
      </c>
      <c r="O616" s="152"/>
      <c r="P616" s="150" t="s">
        <v>2047</v>
      </c>
      <c r="Q616" s="144">
        <v>359.63</v>
      </c>
      <c r="R616" s="145">
        <v>0.6</v>
      </c>
      <c r="S616" s="146">
        <v>1.0707</v>
      </c>
      <c r="T616" s="147" t="s">
        <v>1716</v>
      </c>
      <c r="U616" s="148">
        <v>495.52</v>
      </c>
      <c r="V616" s="149">
        <v>0.11600000000000001</v>
      </c>
      <c r="W616" s="150">
        <v>8.0000000000000002E-3</v>
      </c>
      <c r="X616" s="150" t="s">
        <v>1723</v>
      </c>
      <c r="Y616" s="150" t="s">
        <v>1731</v>
      </c>
      <c r="Z616" s="150" t="s">
        <v>1752</v>
      </c>
      <c r="AA616" s="150">
        <v>0.32179999999999997</v>
      </c>
      <c r="AB616" s="164">
        <v>1</v>
      </c>
      <c r="AC616" s="152"/>
      <c r="AD616" s="152"/>
    </row>
    <row r="617" spans="1:30" x14ac:dyDescent="0.35">
      <c r="A617" t="str">
        <f t="shared" si="9"/>
        <v>364460628005027</v>
      </c>
      <c r="B617" s="178"/>
      <c r="D617" s="14"/>
      <c r="E617" s="159">
        <v>7007</v>
      </c>
      <c r="F617" s="160" t="s">
        <v>2045</v>
      </c>
      <c r="G617" s="161">
        <v>364460628005</v>
      </c>
      <c r="H617" s="159">
        <v>27</v>
      </c>
      <c r="I617" s="162" t="s">
        <v>1733</v>
      </c>
      <c r="J617" s="152"/>
      <c r="K617" s="163" t="s">
        <v>2046</v>
      </c>
      <c r="L617" s="163" t="s">
        <v>1696</v>
      </c>
      <c r="M617" s="163" t="s">
        <v>1713</v>
      </c>
      <c r="N617" s="163" t="s">
        <v>1673</v>
      </c>
      <c r="O617" s="152"/>
      <c r="P617" s="150" t="s">
        <v>2047</v>
      </c>
      <c r="Q617" s="144">
        <v>359.63</v>
      </c>
      <c r="R617" s="145">
        <v>0.6</v>
      </c>
      <c r="S617" s="146">
        <v>1.0707</v>
      </c>
      <c r="T617" s="147" t="s">
        <v>1716</v>
      </c>
      <c r="U617" s="148">
        <v>495.52</v>
      </c>
      <c r="V617" s="149">
        <v>0.11600000000000001</v>
      </c>
      <c r="W617" s="150">
        <v>8.0000000000000002E-3</v>
      </c>
      <c r="X617" s="150" t="s">
        <v>1723</v>
      </c>
      <c r="Y617" s="150" t="s">
        <v>1731</v>
      </c>
      <c r="Z617" s="150" t="s">
        <v>1752</v>
      </c>
      <c r="AA617" s="150">
        <v>0.32179999999999997</v>
      </c>
      <c r="AB617" s="164">
        <v>1</v>
      </c>
      <c r="AC617" s="152"/>
      <c r="AD617" s="152"/>
    </row>
    <row r="618" spans="1:30" x14ac:dyDescent="0.35">
      <c r="A618" t="str">
        <f t="shared" si="9"/>
        <v>364460628006027</v>
      </c>
      <c r="B618" s="178"/>
      <c r="D618" s="14"/>
      <c r="E618" s="159">
        <v>7007</v>
      </c>
      <c r="F618" s="160" t="s">
        <v>2045</v>
      </c>
      <c r="G618" s="161">
        <v>364460628006</v>
      </c>
      <c r="H618" s="159">
        <v>27</v>
      </c>
      <c r="I618" s="162" t="s">
        <v>1733</v>
      </c>
      <c r="J618" s="152"/>
      <c r="K618" s="163" t="s">
        <v>2046</v>
      </c>
      <c r="L618" s="163" t="s">
        <v>1696</v>
      </c>
      <c r="M618" s="163" t="s">
        <v>1713</v>
      </c>
      <c r="N618" s="163" t="s">
        <v>1673</v>
      </c>
      <c r="O618" s="152"/>
      <c r="P618" s="150" t="s">
        <v>2047</v>
      </c>
      <c r="Q618" s="144">
        <v>359.63</v>
      </c>
      <c r="R618" s="145">
        <v>0.6</v>
      </c>
      <c r="S618" s="146">
        <v>1.0707</v>
      </c>
      <c r="T618" s="147" t="s">
        <v>1716</v>
      </c>
      <c r="U618" s="148">
        <v>495.52</v>
      </c>
      <c r="V618" s="149">
        <v>0.11600000000000001</v>
      </c>
      <c r="W618" s="150">
        <v>8.0000000000000002E-3</v>
      </c>
      <c r="X618" s="150" t="s">
        <v>1723</v>
      </c>
      <c r="Y618" s="150" t="s">
        <v>1731</v>
      </c>
      <c r="Z618" s="150" t="s">
        <v>1752</v>
      </c>
      <c r="AA618" s="150">
        <v>0.32179999999999997</v>
      </c>
      <c r="AB618" s="164">
        <v>1</v>
      </c>
      <c r="AC618" s="152"/>
      <c r="AD618" s="152"/>
    </row>
    <row r="619" spans="1:30" x14ac:dyDescent="0.35">
      <c r="A619" t="str">
        <f t="shared" si="9"/>
        <v>883850676001027</v>
      </c>
      <c r="B619" s="178"/>
      <c r="D619" s="14"/>
      <c r="E619" s="159">
        <v>7007</v>
      </c>
      <c r="F619" s="160" t="s">
        <v>2045</v>
      </c>
      <c r="G619" s="161">
        <v>883850676001</v>
      </c>
      <c r="H619" s="159">
        <v>27</v>
      </c>
      <c r="I619" s="162" t="s">
        <v>1733</v>
      </c>
      <c r="J619" s="152"/>
      <c r="K619" s="163" t="s">
        <v>2046</v>
      </c>
      <c r="L619" s="163" t="s">
        <v>1696</v>
      </c>
      <c r="M619" s="163" t="s">
        <v>1713</v>
      </c>
      <c r="N619" s="163" t="s">
        <v>1673</v>
      </c>
      <c r="O619" s="152"/>
      <c r="P619" s="150" t="s">
        <v>2047</v>
      </c>
      <c r="Q619" s="144">
        <v>359.63</v>
      </c>
      <c r="R619" s="145">
        <v>0.6</v>
      </c>
      <c r="S619" s="146">
        <v>1.0707</v>
      </c>
      <c r="T619" s="147" t="s">
        <v>1716</v>
      </c>
      <c r="U619" s="148">
        <v>495.52</v>
      </c>
      <c r="V619" s="149">
        <v>0.11600000000000001</v>
      </c>
      <c r="W619" s="150">
        <v>8.0000000000000002E-3</v>
      </c>
      <c r="X619" s="150" t="s">
        <v>1723</v>
      </c>
      <c r="Y619" s="150" t="s">
        <v>1731</v>
      </c>
      <c r="Z619" s="150" t="s">
        <v>1752</v>
      </c>
      <c r="AA619" s="150">
        <v>0.32179999999999997</v>
      </c>
      <c r="AB619" s="164">
        <v>1</v>
      </c>
      <c r="AC619" s="152"/>
      <c r="AD619" s="152" t="s">
        <v>2843</v>
      </c>
    </row>
    <row r="620" spans="1:30" x14ac:dyDescent="0.35">
      <c r="A620" t="str">
        <f t="shared" si="9"/>
        <v>883850676003027</v>
      </c>
      <c r="B620" s="178"/>
      <c r="D620" s="14"/>
      <c r="E620" s="159">
        <v>7007</v>
      </c>
      <c r="F620" s="160" t="s">
        <v>2045</v>
      </c>
      <c r="G620" s="161">
        <v>883850676003</v>
      </c>
      <c r="H620" s="159">
        <v>27</v>
      </c>
      <c r="I620" s="162" t="s">
        <v>1733</v>
      </c>
      <c r="J620" s="152"/>
      <c r="K620" s="163" t="s">
        <v>2046</v>
      </c>
      <c r="L620" s="163" t="s">
        <v>1696</v>
      </c>
      <c r="M620" s="163" t="s">
        <v>1713</v>
      </c>
      <c r="N620" s="163" t="s">
        <v>1673</v>
      </c>
      <c r="O620" s="152"/>
      <c r="P620" s="150" t="s">
        <v>2047</v>
      </c>
      <c r="Q620" s="144">
        <v>359.63</v>
      </c>
      <c r="R620" s="145">
        <v>0.6</v>
      </c>
      <c r="S620" s="146">
        <v>1.0707</v>
      </c>
      <c r="T620" s="147" t="s">
        <v>1716</v>
      </c>
      <c r="U620" s="148">
        <v>495.52</v>
      </c>
      <c r="V620" s="149">
        <v>0.11600000000000001</v>
      </c>
      <c r="W620" s="150">
        <v>8.0000000000000002E-3</v>
      </c>
      <c r="X620" s="150" t="s">
        <v>1723</v>
      </c>
      <c r="Y620" s="150" t="s">
        <v>1731</v>
      </c>
      <c r="Z620" s="150" t="s">
        <v>1752</v>
      </c>
      <c r="AA620" s="150">
        <v>0.32179999999999997</v>
      </c>
      <c r="AB620" s="164">
        <v>1</v>
      </c>
      <c r="AC620" s="152"/>
      <c r="AD620" s="152" t="s">
        <v>2844</v>
      </c>
    </row>
    <row r="621" spans="1:30" x14ac:dyDescent="0.35">
      <c r="A621" t="str">
        <f t="shared" si="9"/>
        <v>364460628001028</v>
      </c>
      <c r="B621" s="178"/>
      <c r="D621" s="14"/>
      <c r="E621" s="159">
        <v>7007</v>
      </c>
      <c r="F621" s="160" t="s">
        <v>2045</v>
      </c>
      <c r="G621" s="161">
        <v>364460628001</v>
      </c>
      <c r="H621" s="159">
        <v>28</v>
      </c>
      <c r="I621" s="162" t="s">
        <v>1733</v>
      </c>
      <c r="J621" s="152"/>
      <c r="K621" s="163" t="s">
        <v>2046</v>
      </c>
      <c r="L621" s="163" t="s">
        <v>1696</v>
      </c>
      <c r="M621" s="163" t="s">
        <v>1713</v>
      </c>
      <c r="N621" s="163" t="s">
        <v>1673</v>
      </c>
      <c r="O621" s="152"/>
      <c r="P621" s="150" t="s">
        <v>2047</v>
      </c>
      <c r="Q621" s="144">
        <v>359.63</v>
      </c>
      <c r="R621" s="145">
        <v>0.6</v>
      </c>
      <c r="S621" s="146">
        <v>1.0707</v>
      </c>
      <c r="T621" s="147" t="s">
        <v>1716</v>
      </c>
      <c r="U621" s="148">
        <v>495.52</v>
      </c>
      <c r="V621" s="149">
        <v>0.11600000000000001</v>
      </c>
      <c r="W621" s="150">
        <v>8.0000000000000002E-3</v>
      </c>
      <c r="X621" s="150" t="s">
        <v>1723</v>
      </c>
      <c r="Y621" s="150" t="s">
        <v>1731</v>
      </c>
      <c r="Z621" s="150" t="s">
        <v>1752</v>
      </c>
      <c r="AA621" s="150">
        <v>0.32179999999999997</v>
      </c>
      <c r="AB621" s="164">
        <v>1</v>
      </c>
      <c r="AC621" s="152"/>
      <c r="AD621" s="152"/>
    </row>
    <row r="622" spans="1:30" x14ac:dyDescent="0.35">
      <c r="A622" t="str">
        <f t="shared" si="9"/>
        <v>364460628005028</v>
      </c>
      <c r="B622" s="178"/>
      <c r="D622" s="14"/>
      <c r="E622" s="159">
        <v>7007</v>
      </c>
      <c r="F622" s="160" t="s">
        <v>2045</v>
      </c>
      <c r="G622" s="161">
        <v>364460628005</v>
      </c>
      <c r="H622" s="159">
        <v>28</v>
      </c>
      <c r="I622" s="162" t="s">
        <v>1733</v>
      </c>
      <c r="J622" s="152"/>
      <c r="K622" s="163" t="s">
        <v>2046</v>
      </c>
      <c r="L622" s="163" t="s">
        <v>1696</v>
      </c>
      <c r="M622" s="163" t="s">
        <v>1713</v>
      </c>
      <c r="N622" s="163" t="s">
        <v>1673</v>
      </c>
      <c r="O622" s="152"/>
      <c r="P622" s="150" t="s">
        <v>2047</v>
      </c>
      <c r="Q622" s="144">
        <v>359.63</v>
      </c>
      <c r="R622" s="145">
        <v>0.6</v>
      </c>
      <c r="S622" s="146">
        <v>1.0707</v>
      </c>
      <c r="T622" s="147" t="s">
        <v>1716</v>
      </c>
      <c r="U622" s="148">
        <v>495.52</v>
      </c>
      <c r="V622" s="149">
        <v>0.11600000000000001</v>
      </c>
      <c r="W622" s="150">
        <v>8.0000000000000002E-3</v>
      </c>
      <c r="X622" s="150" t="s">
        <v>1723</v>
      </c>
      <c r="Y622" s="150" t="s">
        <v>1731</v>
      </c>
      <c r="Z622" s="150" t="s">
        <v>1752</v>
      </c>
      <c r="AA622" s="150">
        <v>0.32179999999999997</v>
      </c>
      <c r="AB622" s="164">
        <v>1</v>
      </c>
      <c r="AC622" s="152"/>
      <c r="AD622" s="152"/>
    </row>
    <row r="623" spans="1:30" x14ac:dyDescent="0.35">
      <c r="A623" t="str">
        <f t="shared" si="9"/>
        <v>364460628006028</v>
      </c>
      <c r="B623" s="178"/>
      <c r="D623" s="14"/>
      <c r="E623" s="159">
        <v>7007</v>
      </c>
      <c r="F623" s="160" t="s">
        <v>2045</v>
      </c>
      <c r="G623" s="161">
        <v>364460628006</v>
      </c>
      <c r="H623" s="159">
        <v>28</v>
      </c>
      <c r="I623" s="162" t="s">
        <v>1733</v>
      </c>
      <c r="J623" s="152"/>
      <c r="K623" s="163" t="s">
        <v>2046</v>
      </c>
      <c r="L623" s="163" t="s">
        <v>1696</v>
      </c>
      <c r="M623" s="163" t="s">
        <v>1713</v>
      </c>
      <c r="N623" s="163" t="s">
        <v>1673</v>
      </c>
      <c r="O623" s="152"/>
      <c r="P623" s="150" t="s">
        <v>2047</v>
      </c>
      <c r="Q623" s="144">
        <v>359.63</v>
      </c>
      <c r="R623" s="145">
        <v>0.6</v>
      </c>
      <c r="S623" s="146">
        <v>1.0707</v>
      </c>
      <c r="T623" s="147" t="s">
        <v>1716</v>
      </c>
      <c r="U623" s="148">
        <v>495.52</v>
      </c>
      <c r="V623" s="149">
        <v>0.11600000000000001</v>
      </c>
      <c r="W623" s="150">
        <v>8.0000000000000002E-3</v>
      </c>
      <c r="X623" s="150" t="s">
        <v>1723</v>
      </c>
      <c r="Y623" s="150" t="s">
        <v>1731</v>
      </c>
      <c r="Z623" s="150" t="s">
        <v>1752</v>
      </c>
      <c r="AA623" s="150">
        <v>0.32179999999999997</v>
      </c>
      <c r="AB623" s="164">
        <v>1</v>
      </c>
      <c r="AC623" s="152"/>
      <c r="AD623" s="152"/>
    </row>
    <row r="624" spans="1:30" x14ac:dyDescent="0.35">
      <c r="A624" t="str">
        <f t="shared" si="9"/>
        <v>883850676001028</v>
      </c>
      <c r="B624" s="178"/>
      <c r="D624" s="14"/>
      <c r="E624" s="159">
        <v>7007</v>
      </c>
      <c r="F624" s="160" t="s">
        <v>2045</v>
      </c>
      <c r="G624" s="161">
        <v>883850676001</v>
      </c>
      <c r="H624" s="159">
        <v>28</v>
      </c>
      <c r="I624" s="162" t="s">
        <v>1733</v>
      </c>
      <c r="J624" s="152"/>
      <c r="K624" s="163" t="s">
        <v>2046</v>
      </c>
      <c r="L624" s="163" t="s">
        <v>1696</v>
      </c>
      <c r="M624" s="163" t="s">
        <v>1713</v>
      </c>
      <c r="N624" s="163" t="s">
        <v>1673</v>
      </c>
      <c r="O624" s="152"/>
      <c r="P624" s="150" t="s">
        <v>2047</v>
      </c>
      <c r="Q624" s="144">
        <v>359.63</v>
      </c>
      <c r="R624" s="145">
        <v>0.6</v>
      </c>
      <c r="S624" s="146">
        <v>1.0707</v>
      </c>
      <c r="T624" s="147" t="s">
        <v>1716</v>
      </c>
      <c r="U624" s="148">
        <v>495.52</v>
      </c>
      <c r="V624" s="149">
        <v>0.11600000000000001</v>
      </c>
      <c r="W624" s="150">
        <v>8.0000000000000002E-3</v>
      </c>
      <c r="X624" s="150" t="s">
        <v>1723</v>
      </c>
      <c r="Y624" s="150" t="s">
        <v>1731</v>
      </c>
      <c r="Z624" s="150" t="s">
        <v>1752</v>
      </c>
      <c r="AA624" s="150">
        <v>0.32179999999999997</v>
      </c>
      <c r="AB624" s="164">
        <v>1</v>
      </c>
      <c r="AC624" s="152"/>
      <c r="AD624" s="152" t="s">
        <v>2843</v>
      </c>
    </row>
    <row r="625" spans="1:30" x14ac:dyDescent="0.35">
      <c r="A625" t="str">
        <f t="shared" si="9"/>
        <v>883850676003028</v>
      </c>
      <c r="B625" s="178"/>
      <c r="D625" s="14"/>
      <c r="E625" s="159">
        <v>7007</v>
      </c>
      <c r="F625" s="160" t="s">
        <v>2045</v>
      </c>
      <c r="G625" s="161">
        <v>883850676003</v>
      </c>
      <c r="H625" s="159">
        <v>28</v>
      </c>
      <c r="I625" s="162" t="s">
        <v>1733</v>
      </c>
      <c r="J625" s="152"/>
      <c r="K625" s="163" t="s">
        <v>2046</v>
      </c>
      <c r="L625" s="163" t="s">
        <v>1696</v>
      </c>
      <c r="M625" s="163" t="s">
        <v>1713</v>
      </c>
      <c r="N625" s="163" t="s">
        <v>1673</v>
      </c>
      <c r="O625" s="152"/>
      <c r="P625" s="150" t="s">
        <v>2047</v>
      </c>
      <c r="Q625" s="144">
        <v>359.63</v>
      </c>
      <c r="R625" s="145">
        <v>0.6</v>
      </c>
      <c r="S625" s="146">
        <v>1.0707</v>
      </c>
      <c r="T625" s="147" t="s">
        <v>1716</v>
      </c>
      <c r="U625" s="148">
        <v>495.52</v>
      </c>
      <c r="V625" s="149">
        <v>0.11600000000000001</v>
      </c>
      <c r="W625" s="150">
        <v>8.0000000000000002E-3</v>
      </c>
      <c r="X625" s="150" t="s">
        <v>1723</v>
      </c>
      <c r="Y625" s="150" t="s">
        <v>1731</v>
      </c>
      <c r="Z625" s="150" t="s">
        <v>1752</v>
      </c>
      <c r="AA625" s="150">
        <v>0.32179999999999997</v>
      </c>
      <c r="AB625" s="164">
        <v>1</v>
      </c>
      <c r="AC625" s="152"/>
      <c r="AD625" s="152" t="s">
        <v>2844</v>
      </c>
    </row>
    <row r="626" spans="1:30" x14ac:dyDescent="0.35">
      <c r="A626" t="str">
        <f t="shared" si="9"/>
        <v>364460628001029</v>
      </c>
      <c r="B626" s="178"/>
      <c r="D626" s="14"/>
      <c r="E626" s="159">
        <v>7007</v>
      </c>
      <c r="F626" s="160" t="s">
        <v>2045</v>
      </c>
      <c r="G626" s="161">
        <v>364460628001</v>
      </c>
      <c r="H626" s="159">
        <v>29</v>
      </c>
      <c r="I626" s="162" t="s">
        <v>1745</v>
      </c>
      <c r="J626" s="152"/>
      <c r="K626" s="163" t="s">
        <v>2046</v>
      </c>
      <c r="L626" s="163" t="s">
        <v>1696</v>
      </c>
      <c r="M626" s="163" t="s">
        <v>1713</v>
      </c>
      <c r="N626" s="163" t="s">
        <v>1673</v>
      </c>
      <c r="O626" s="152"/>
      <c r="P626" s="150" t="s">
        <v>2047</v>
      </c>
      <c r="Q626" s="144">
        <v>1442.57</v>
      </c>
      <c r="R626" s="145">
        <v>0.6</v>
      </c>
      <c r="S626" s="146">
        <v>1.0707</v>
      </c>
      <c r="T626" s="147" t="s">
        <v>1716</v>
      </c>
      <c r="U626" s="148">
        <v>1987.68</v>
      </c>
      <c r="V626" s="149">
        <v>0.11600000000000001</v>
      </c>
      <c r="W626" s="150">
        <v>8.0000000000000002E-3</v>
      </c>
      <c r="X626" s="150" t="s">
        <v>1723</v>
      </c>
      <c r="Y626" s="150" t="s">
        <v>1731</v>
      </c>
      <c r="Z626" s="150" t="s">
        <v>1752</v>
      </c>
      <c r="AA626" s="150">
        <v>0.32179999999999997</v>
      </c>
      <c r="AB626" s="164">
        <v>1</v>
      </c>
      <c r="AC626" s="152"/>
      <c r="AD626" s="152"/>
    </row>
    <row r="627" spans="1:30" x14ac:dyDescent="0.35">
      <c r="A627" t="str">
        <f t="shared" si="9"/>
        <v>364460628005029</v>
      </c>
      <c r="B627" s="178"/>
      <c r="D627" s="14"/>
      <c r="E627" s="159">
        <v>7007</v>
      </c>
      <c r="F627" s="160" t="s">
        <v>2045</v>
      </c>
      <c r="G627" s="161">
        <v>364460628005</v>
      </c>
      <c r="H627" s="159">
        <v>29</v>
      </c>
      <c r="I627" s="162" t="s">
        <v>1745</v>
      </c>
      <c r="J627" s="152"/>
      <c r="K627" s="163" t="s">
        <v>2046</v>
      </c>
      <c r="L627" s="163" t="s">
        <v>1696</v>
      </c>
      <c r="M627" s="163" t="s">
        <v>1713</v>
      </c>
      <c r="N627" s="163" t="s">
        <v>1673</v>
      </c>
      <c r="O627" s="152"/>
      <c r="P627" s="150" t="s">
        <v>2047</v>
      </c>
      <c r="Q627" s="144">
        <v>1442.57</v>
      </c>
      <c r="R627" s="145">
        <v>0.6</v>
      </c>
      <c r="S627" s="146">
        <v>1.0707</v>
      </c>
      <c r="T627" s="147" t="s">
        <v>1716</v>
      </c>
      <c r="U627" s="148">
        <v>1987.68</v>
      </c>
      <c r="V627" s="149">
        <v>0.11600000000000001</v>
      </c>
      <c r="W627" s="150">
        <v>8.0000000000000002E-3</v>
      </c>
      <c r="X627" s="150" t="s">
        <v>1723</v>
      </c>
      <c r="Y627" s="150" t="s">
        <v>1731</v>
      </c>
      <c r="Z627" s="150" t="s">
        <v>1752</v>
      </c>
      <c r="AA627" s="150">
        <v>0.32179999999999997</v>
      </c>
      <c r="AB627" s="164">
        <v>1</v>
      </c>
      <c r="AC627" s="152"/>
      <c r="AD627" s="152"/>
    </row>
    <row r="628" spans="1:30" x14ac:dyDescent="0.35">
      <c r="A628" t="str">
        <f t="shared" si="9"/>
        <v>883850676001029</v>
      </c>
      <c r="B628" s="178"/>
      <c r="D628" s="14"/>
      <c r="E628" s="159">
        <v>7007</v>
      </c>
      <c r="F628" s="160" t="s">
        <v>2045</v>
      </c>
      <c r="G628" s="161">
        <v>883850676001</v>
      </c>
      <c r="H628" s="159">
        <v>29</v>
      </c>
      <c r="I628" s="162" t="s">
        <v>1745</v>
      </c>
      <c r="J628" s="152"/>
      <c r="K628" s="163" t="s">
        <v>2046</v>
      </c>
      <c r="L628" s="163" t="s">
        <v>1696</v>
      </c>
      <c r="M628" s="163" t="s">
        <v>1713</v>
      </c>
      <c r="N628" s="163" t="s">
        <v>1673</v>
      </c>
      <c r="O628" s="152"/>
      <c r="P628" s="150" t="s">
        <v>2047</v>
      </c>
      <c r="Q628" s="144">
        <v>1442.57</v>
      </c>
      <c r="R628" s="145">
        <v>0.6</v>
      </c>
      <c r="S628" s="146">
        <v>1.0707</v>
      </c>
      <c r="T628" s="147" t="s">
        <v>1716</v>
      </c>
      <c r="U628" s="148">
        <v>1987.68</v>
      </c>
      <c r="V628" s="149">
        <v>0.11600000000000001</v>
      </c>
      <c r="W628" s="150">
        <v>8.0000000000000002E-3</v>
      </c>
      <c r="X628" s="150" t="s">
        <v>1723</v>
      </c>
      <c r="Y628" s="150" t="s">
        <v>1731</v>
      </c>
      <c r="Z628" s="150" t="s">
        <v>1752</v>
      </c>
      <c r="AA628" s="150">
        <v>0.32179999999999997</v>
      </c>
      <c r="AB628" s="164">
        <v>1</v>
      </c>
      <c r="AC628" s="152"/>
      <c r="AD628" s="152" t="s">
        <v>2843</v>
      </c>
    </row>
    <row r="629" spans="1:30" x14ac:dyDescent="0.35">
      <c r="A629" t="str">
        <f t="shared" si="9"/>
        <v>370792770007020</v>
      </c>
      <c r="B629" s="178"/>
      <c r="D629" s="14"/>
      <c r="E629" s="159">
        <v>7008</v>
      </c>
      <c r="F629" s="160" t="s">
        <v>2048</v>
      </c>
      <c r="G629" s="161">
        <v>370792770007</v>
      </c>
      <c r="H629" s="159">
        <v>20</v>
      </c>
      <c r="I629" s="162" t="s">
        <v>1711</v>
      </c>
      <c r="J629" s="152"/>
      <c r="K629" s="163" t="s">
        <v>2049</v>
      </c>
      <c r="L629" s="163" t="s">
        <v>1696</v>
      </c>
      <c r="M629" s="163" t="s">
        <v>1713</v>
      </c>
      <c r="N629" s="163" t="s">
        <v>1673</v>
      </c>
      <c r="O629" s="152"/>
      <c r="P629" s="150" t="s">
        <v>2050</v>
      </c>
      <c r="Q629" s="144">
        <v>3967.73</v>
      </c>
      <c r="R629" s="145">
        <v>0.67600000000000005</v>
      </c>
      <c r="S629" s="146">
        <v>1.0707</v>
      </c>
      <c r="T629" s="147">
        <v>0</v>
      </c>
      <c r="U629" s="148">
        <v>4157.3599999999997</v>
      </c>
      <c r="V629" s="149">
        <v>0.54100000000000004</v>
      </c>
      <c r="W629" s="150">
        <v>3.2000000000000001E-2</v>
      </c>
      <c r="X629" s="150" t="s">
        <v>1723</v>
      </c>
      <c r="Y629" s="150" t="s">
        <v>2855</v>
      </c>
      <c r="Z629" s="150" t="s">
        <v>1716</v>
      </c>
      <c r="AA629" s="150">
        <v>0</v>
      </c>
      <c r="AB629" s="164">
        <v>1</v>
      </c>
      <c r="AC629" s="152"/>
      <c r="AD629" s="152"/>
    </row>
    <row r="630" spans="1:30" x14ac:dyDescent="0.35">
      <c r="A630" t="str">
        <f t="shared" si="9"/>
        <v>370792770015021</v>
      </c>
      <c r="B630" s="178"/>
      <c r="D630" s="14"/>
      <c r="E630" s="159">
        <v>7008</v>
      </c>
      <c r="F630" s="160" t="s">
        <v>2048</v>
      </c>
      <c r="G630" s="161">
        <v>370792770015</v>
      </c>
      <c r="H630" s="159">
        <v>21</v>
      </c>
      <c r="I630" s="162" t="s">
        <v>1732</v>
      </c>
      <c r="J630" s="152"/>
      <c r="K630" s="163" t="s">
        <v>2049</v>
      </c>
      <c r="L630" s="163" t="s">
        <v>1696</v>
      </c>
      <c r="M630" s="163" t="s">
        <v>1713</v>
      </c>
      <c r="N630" s="163" t="s">
        <v>1673</v>
      </c>
      <c r="O630" s="152"/>
      <c r="P630" s="150" t="s">
        <v>2050</v>
      </c>
      <c r="Q630" s="144" t="s">
        <v>1716</v>
      </c>
      <c r="R630" s="145" t="s">
        <v>1716</v>
      </c>
      <c r="S630" s="146" t="s">
        <v>1716</v>
      </c>
      <c r="T630" s="147" t="s">
        <v>1716</v>
      </c>
      <c r="U630" s="148">
        <v>623.70000000000005</v>
      </c>
      <c r="V630" s="149" t="s">
        <v>1716</v>
      </c>
      <c r="W630" s="150" t="s">
        <v>1716</v>
      </c>
      <c r="X630" s="150" t="s">
        <v>1723</v>
      </c>
      <c r="Y630" s="150" t="s">
        <v>2855</v>
      </c>
      <c r="Z630" s="150" t="s">
        <v>1716</v>
      </c>
      <c r="AA630" s="150">
        <v>0</v>
      </c>
      <c r="AB630" s="164">
        <v>1</v>
      </c>
      <c r="AC630" s="152"/>
      <c r="AD630" s="152"/>
    </row>
    <row r="631" spans="1:30" x14ac:dyDescent="0.35">
      <c r="A631" t="str">
        <f t="shared" si="9"/>
        <v>370792770007024</v>
      </c>
      <c r="B631" s="178"/>
      <c r="D631" s="14"/>
      <c r="E631" s="159">
        <v>7008</v>
      </c>
      <c r="F631" s="160" t="s">
        <v>2048</v>
      </c>
      <c r="G631" s="161">
        <v>370792770007</v>
      </c>
      <c r="H631" s="159">
        <v>24</v>
      </c>
      <c r="I631" s="162" t="s">
        <v>1719</v>
      </c>
      <c r="J631" s="152"/>
      <c r="K631" s="163" t="s">
        <v>2049</v>
      </c>
      <c r="L631" s="163" t="s">
        <v>1696</v>
      </c>
      <c r="M631" s="163" t="s">
        <v>1713</v>
      </c>
      <c r="N631" s="163" t="s">
        <v>1673</v>
      </c>
      <c r="O631" s="152"/>
      <c r="P631" s="150" t="s">
        <v>2050</v>
      </c>
      <c r="Q631" s="144">
        <v>597.41</v>
      </c>
      <c r="R631" s="145">
        <v>0.6</v>
      </c>
      <c r="S631" s="146">
        <v>1.0707</v>
      </c>
      <c r="T631" s="147" t="s">
        <v>1716</v>
      </c>
      <c r="U631" s="148">
        <v>622.75</v>
      </c>
      <c r="V631" s="149">
        <v>0.54100000000000004</v>
      </c>
      <c r="W631" s="150">
        <v>3.2000000000000001E-2</v>
      </c>
      <c r="X631" s="150" t="s">
        <v>1723</v>
      </c>
      <c r="Y631" s="150" t="s">
        <v>2855</v>
      </c>
      <c r="Z631" s="150" t="s">
        <v>1717</v>
      </c>
      <c r="AA631" s="150">
        <v>0</v>
      </c>
      <c r="AB631" s="164">
        <v>1</v>
      </c>
      <c r="AC631" s="152"/>
      <c r="AD631" s="152"/>
    </row>
    <row r="632" spans="1:30" x14ac:dyDescent="0.35">
      <c r="A632" t="str">
        <f t="shared" si="9"/>
        <v>204560540002020</v>
      </c>
      <c r="B632" s="178"/>
      <c r="D632" s="14"/>
      <c r="E632" s="159">
        <v>7009</v>
      </c>
      <c r="F632" s="160" t="s">
        <v>2051</v>
      </c>
      <c r="G632" s="161">
        <v>204560540002</v>
      </c>
      <c r="H632" s="159">
        <v>20</v>
      </c>
      <c r="I632" s="162" t="s">
        <v>1711</v>
      </c>
      <c r="J632" s="152"/>
      <c r="K632" s="163" t="s">
        <v>2052</v>
      </c>
      <c r="L632" s="163" t="s">
        <v>1696</v>
      </c>
      <c r="M632" s="163" t="s">
        <v>1726</v>
      </c>
      <c r="N632" s="163" t="s">
        <v>1673</v>
      </c>
      <c r="O632" s="152"/>
      <c r="P632" s="150" t="s">
        <v>2053</v>
      </c>
      <c r="Q632" s="144">
        <v>3967.73</v>
      </c>
      <c r="R632" s="145">
        <v>0.67600000000000005</v>
      </c>
      <c r="S632" s="146">
        <v>1.0707</v>
      </c>
      <c r="T632" s="147">
        <v>0</v>
      </c>
      <c r="U632" s="148">
        <v>4157.3599999999997</v>
      </c>
      <c r="V632" s="149">
        <v>0.22900000000000001</v>
      </c>
      <c r="W632" s="150">
        <v>1.7000000000000001E-2</v>
      </c>
      <c r="X632" s="150" t="s">
        <v>1723</v>
      </c>
      <c r="Y632" s="150">
        <v>0</v>
      </c>
      <c r="Z632" s="150" t="s">
        <v>1716</v>
      </c>
      <c r="AA632" s="150">
        <v>0</v>
      </c>
      <c r="AB632" s="164">
        <v>1</v>
      </c>
      <c r="AC632" s="152"/>
      <c r="AD632" s="152"/>
    </row>
    <row r="633" spans="1:30" x14ac:dyDescent="0.35">
      <c r="A633" t="str">
        <f t="shared" si="9"/>
        <v>204560540002024</v>
      </c>
      <c r="B633" s="178"/>
      <c r="D633" s="14"/>
      <c r="E633" s="159">
        <v>7009</v>
      </c>
      <c r="F633" s="160" t="s">
        <v>2051</v>
      </c>
      <c r="G633" s="161">
        <v>204560540002</v>
      </c>
      <c r="H633" s="159">
        <v>24</v>
      </c>
      <c r="I633" s="162" t="s">
        <v>1719</v>
      </c>
      <c r="J633" s="152"/>
      <c r="K633" s="163" t="s">
        <v>2052</v>
      </c>
      <c r="L633" s="163" t="s">
        <v>1696</v>
      </c>
      <c r="M633" s="163" t="s">
        <v>1726</v>
      </c>
      <c r="N633" s="163" t="s">
        <v>1673</v>
      </c>
      <c r="O633" s="152"/>
      <c r="P633" s="150" t="s">
        <v>2053</v>
      </c>
      <c r="Q633" s="144">
        <v>3478.98</v>
      </c>
      <c r="R633" s="145">
        <v>0.6</v>
      </c>
      <c r="S633" s="146">
        <v>1</v>
      </c>
      <c r="T633" s="147" t="s">
        <v>1716</v>
      </c>
      <c r="U633" s="148">
        <v>3478.98</v>
      </c>
      <c r="V633" s="149">
        <v>0.22900000000000001</v>
      </c>
      <c r="W633" s="150">
        <v>1.7000000000000001E-2</v>
      </c>
      <c r="X633" s="150" t="s">
        <v>1723</v>
      </c>
      <c r="Y633" s="150">
        <v>0</v>
      </c>
      <c r="Z633" s="150" t="s">
        <v>1717</v>
      </c>
      <c r="AA633" s="150">
        <v>0</v>
      </c>
      <c r="AB633" s="164">
        <v>1</v>
      </c>
      <c r="AC633" s="152"/>
      <c r="AD633" s="152"/>
    </row>
    <row r="634" spans="1:30" x14ac:dyDescent="0.35">
      <c r="A634" t="str">
        <f t="shared" si="9"/>
        <v>350868133002020</v>
      </c>
      <c r="B634" s="178"/>
      <c r="D634" s="14"/>
      <c r="E634" s="159">
        <v>7031</v>
      </c>
      <c r="F634" s="160" t="s">
        <v>2054</v>
      </c>
      <c r="G634" s="161">
        <v>350868133002</v>
      </c>
      <c r="H634" s="159">
        <v>20</v>
      </c>
      <c r="I634" s="162" t="s">
        <v>1711</v>
      </c>
      <c r="J634" s="152"/>
      <c r="K634" s="163" t="s">
        <v>2055</v>
      </c>
      <c r="L634" s="163" t="s">
        <v>1777</v>
      </c>
      <c r="M634" s="163" t="s">
        <v>1713</v>
      </c>
      <c r="N634" s="163" t="s">
        <v>1673</v>
      </c>
      <c r="O634" s="152"/>
      <c r="P634" s="150" t="s">
        <v>2056</v>
      </c>
      <c r="Q634" s="144">
        <v>3730.73</v>
      </c>
      <c r="R634" s="145">
        <v>0.67600000000000005</v>
      </c>
      <c r="S634" s="146">
        <v>1.0792999999999999</v>
      </c>
      <c r="T634" s="147">
        <v>0</v>
      </c>
      <c r="U634" s="148">
        <v>3930.72</v>
      </c>
      <c r="V634" s="149">
        <v>0.253</v>
      </c>
      <c r="W634" s="150">
        <v>1.4999999999999999E-2</v>
      </c>
      <c r="X634" s="150" t="s">
        <v>1723</v>
      </c>
      <c r="Y634" s="150">
        <v>0</v>
      </c>
      <c r="Z634" s="150" t="s">
        <v>1716</v>
      </c>
      <c r="AA634" s="150">
        <v>0</v>
      </c>
      <c r="AB634" s="164">
        <v>1</v>
      </c>
      <c r="AC634" s="152"/>
      <c r="AD634" s="152"/>
    </row>
    <row r="635" spans="1:30" x14ac:dyDescent="0.35">
      <c r="A635" t="str">
        <f t="shared" si="9"/>
        <v>350868133002021</v>
      </c>
      <c r="B635" s="178"/>
      <c r="D635" s="14"/>
      <c r="E635" s="159">
        <v>7031</v>
      </c>
      <c r="F635" s="160" t="s">
        <v>2054</v>
      </c>
      <c r="G635" s="161">
        <v>350868133002</v>
      </c>
      <c r="H635" s="159">
        <v>21</v>
      </c>
      <c r="I635" s="162" t="s">
        <v>1732</v>
      </c>
      <c r="J635" s="152"/>
      <c r="K635" s="163" t="s">
        <v>2055</v>
      </c>
      <c r="L635" s="163" t="s">
        <v>1777</v>
      </c>
      <c r="M635" s="163" t="s">
        <v>1713</v>
      </c>
      <c r="N635" s="163" t="s">
        <v>1673</v>
      </c>
      <c r="O635" s="152"/>
      <c r="P635" s="150" t="s">
        <v>2056</v>
      </c>
      <c r="Q635" s="144" t="s">
        <v>1716</v>
      </c>
      <c r="R635" s="145" t="s">
        <v>1716</v>
      </c>
      <c r="S635" s="146" t="s">
        <v>1716</v>
      </c>
      <c r="T635" s="147" t="s">
        <v>1716</v>
      </c>
      <c r="U635" s="148">
        <v>623.70000000000005</v>
      </c>
      <c r="V635" s="149" t="s">
        <v>1716</v>
      </c>
      <c r="W635" s="150" t="s">
        <v>1716</v>
      </c>
      <c r="X635" s="150" t="s">
        <v>1723</v>
      </c>
      <c r="Y635" s="150">
        <v>0</v>
      </c>
      <c r="Z635" s="150" t="s">
        <v>1716</v>
      </c>
      <c r="AA635" s="150">
        <v>0</v>
      </c>
      <c r="AB635" s="164">
        <v>1</v>
      </c>
      <c r="AC635" s="152"/>
      <c r="AD635" s="152"/>
    </row>
    <row r="636" spans="1:30" x14ac:dyDescent="0.35">
      <c r="A636" t="str">
        <f t="shared" si="9"/>
        <v>350868133002022</v>
      </c>
      <c r="B636" s="178"/>
      <c r="D636" s="14"/>
      <c r="E636" s="159">
        <v>7031</v>
      </c>
      <c r="F636" s="160" t="s">
        <v>2054</v>
      </c>
      <c r="G636" s="161">
        <v>350868133002</v>
      </c>
      <c r="H636" s="159">
        <v>22</v>
      </c>
      <c r="I636" s="162" t="s">
        <v>1718</v>
      </c>
      <c r="J636" s="152"/>
      <c r="K636" s="163" t="s">
        <v>2055</v>
      </c>
      <c r="L636" s="163" t="s">
        <v>1777</v>
      </c>
      <c r="M636" s="163" t="s">
        <v>1713</v>
      </c>
      <c r="N636" s="163" t="s">
        <v>1673</v>
      </c>
      <c r="O636" s="152"/>
      <c r="P636" s="150" t="s">
        <v>2056</v>
      </c>
      <c r="Q636" s="144" t="s">
        <v>1716</v>
      </c>
      <c r="R636" s="145" t="s">
        <v>1716</v>
      </c>
      <c r="S636" s="146" t="s">
        <v>1716</v>
      </c>
      <c r="T636" s="147" t="s">
        <v>1716</v>
      </c>
      <c r="U636" s="148">
        <v>593.25</v>
      </c>
      <c r="V636" s="149" t="s">
        <v>1716</v>
      </c>
      <c r="W636" s="150" t="s">
        <v>1716</v>
      </c>
      <c r="X636" s="150" t="s">
        <v>1723</v>
      </c>
      <c r="Y636" s="150">
        <v>0</v>
      </c>
      <c r="Z636" s="150" t="s">
        <v>1716</v>
      </c>
      <c r="AA636" s="150">
        <v>0</v>
      </c>
      <c r="AB636" s="164">
        <v>1</v>
      </c>
      <c r="AC636" s="152"/>
      <c r="AD636" s="152"/>
    </row>
    <row r="637" spans="1:30" x14ac:dyDescent="0.35">
      <c r="A637" t="str">
        <f t="shared" si="9"/>
        <v>350868133002024</v>
      </c>
      <c r="B637" s="178"/>
      <c r="D637" s="14"/>
      <c r="E637" s="159">
        <v>7031</v>
      </c>
      <c r="F637" s="160" t="s">
        <v>2054</v>
      </c>
      <c r="G637" s="161">
        <v>350868133002</v>
      </c>
      <c r="H637" s="159">
        <v>24</v>
      </c>
      <c r="I637" s="162" t="s">
        <v>1719</v>
      </c>
      <c r="J637" s="152"/>
      <c r="K637" s="163" t="s">
        <v>2055</v>
      </c>
      <c r="L637" s="163" t="s">
        <v>1777</v>
      </c>
      <c r="M637" s="163" t="s">
        <v>1713</v>
      </c>
      <c r="N637" s="163" t="s">
        <v>1673</v>
      </c>
      <c r="O637" s="152"/>
      <c r="P637" s="150" t="s">
        <v>2056</v>
      </c>
      <c r="Q637" s="144">
        <v>471.61</v>
      </c>
      <c r="R637" s="145">
        <v>0.6</v>
      </c>
      <c r="S637" s="146">
        <v>1.0792999999999999</v>
      </c>
      <c r="T637" s="147" t="s">
        <v>1716</v>
      </c>
      <c r="U637" s="148">
        <v>494.05</v>
      </c>
      <c r="V637" s="149" t="s">
        <v>1716</v>
      </c>
      <c r="W637" s="150" t="s">
        <v>1716</v>
      </c>
      <c r="X637" s="150" t="s">
        <v>1723</v>
      </c>
      <c r="Y637" s="150">
        <v>0</v>
      </c>
      <c r="Z637" s="150" t="s">
        <v>1717</v>
      </c>
      <c r="AA637" s="150">
        <v>0</v>
      </c>
      <c r="AB637" s="164">
        <v>1</v>
      </c>
      <c r="AC637" s="152"/>
      <c r="AD637" s="152"/>
    </row>
    <row r="638" spans="1:30" x14ac:dyDescent="0.35">
      <c r="A638" t="str">
        <f t="shared" si="9"/>
        <v>363208390001020</v>
      </c>
      <c r="B638" s="178"/>
      <c r="D638" s="14"/>
      <c r="E638" s="159">
        <v>7074</v>
      </c>
      <c r="F638" s="160" t="s">
        <v>2057</v>
      </c>
      <c r="G638" s="161">
        <v>363208390001</v>
      </c>
      <c r="H638" s="159">
        <v>20</v>
      </c>
      <c r="I638" s="162" t="s">
        <v>1711</v>
      </c>
      <c r="J638" s="152"/>
      <c r="K638" s="163" t="s">
        <v>2058</v>
      </c>
      <c r="L638" s="163" t="s">
        <v>1696</v>
      </c>
      <c r="M638" s="163" t="s">
        <v>1713</v>
      </c>
      <c r="N638" s="163" t="s">
        <v>1673</v>
      </c>
      <c r="O638" s="152"/>
      <c r="P638" s="150" t="s">
        <v>2059</v>
      </c>
      <c r="Q638" s="144">
        <v>3967.73</v>
      </c>
      <c r="R638" s="145">
        <v>0.67600000000000005</v>
      </c>
      <c r="S638" s="146">
        <v>1.0707</v>
      </c>
      <c r="T638" s="147">
        <v>0</v>
      </c>
      <c r="U638" s="148">
        <v>4157.3599999999997</v>
      </c>
      <c r="V638" s="149">
        <v>0.313</v>
      </c>
      <c r="W638" s="150">
        <v>1.4999999999999999E-2</v>
      </c>
      <c r="X638" s="150" t="s">
        <v>1744</v>
      </c>
      <c r="Y638" s="150" t="s">
        <v>1731</v>
      </c>
      <c r="Z638" s="150" t="s">
        <v>1716</v>
      </c>
      <c r="AA638" s="150">
        <v>0</v>
      </c>
      <c r="AB638" s="164">
        <v>1</v>
      </c>
      <c r="AC638" s="152"/>
      <c r="AD638" s="152"/>
    </row>
    <row r="639" spans="1:30" x14ac:dyDescent="0.35">
      <c r="A639" t="str">
        <f t="shared" si="9"/>
        <v>363208390001021</v>
      </c>
      <c r="B639" s="178"/>
      <c r="D639" s="14"/>
      <c r="E639" s="159">
        <v>7074</v>
      </c>
      <c r="F639" s="160" t="s">
        <v>2057</v>
      </c>
      <c r="G639" s="161">
        <v>363208390001</v>
      </c>
      <c r="H639" s="159">
        <v>21</v>
      </c>
      <c r="I639" s="162" t="s">
        <v>1732</v>
      </c>
      <c r="J639" s="152"/>
      <c r="K639" s="163" t="s">
        <v>2058</v>
      </c>
      <c r="L639" s="163" t="s">
        <v>1696</v>
      </c>
      <c r="M639" s="163" t="s">
        <v>1713</v>
      </c>
      <c r="N639" s="163" t="s">
        <v>1673</v>
      </c>
      <c r="O639" s="152"/>
      <c r="P639" s="150" t="s">
        <v>2059</v>
      </c>
      <c r="Q639" s="144" t="s">
        <v>1716</v>
      </c>
      <c r="R639" s="145" t="s">
        <v>1716</v>
      </c>
      <c r="S639" s="146" t="s">
        <v>1716</v>
      </c>
      <c r="T639" s="147" t="s">
        <v>1716</v>
      </c>
      <c r="U639" s="148">
        <v>693</v>
      </c>
      <c r="V639" s="149" t="s">
        <v>1716</v>
      </c>
      <c r="W639" s="150" t="s">
        <v>1716</v>
      </c>
      <c r="X639" s="150" t="s">
        <v>1744</v>
      </c>
      <c r="Y639" s="150" t="s">
        <v>1731</v>
      </c>
      <c r="Z639" s="150" t="s">
        <v>1716</v>
      </c>
      <c r="AA639" s="150">
        <v>0</v>
      </c>
      <c r="AB639" s="164">
        <v>1</v>
      </c>
      <c r="AC639" s="152"/>
      <c r="AD639" s="152"/>
    </row>
    <row r="640" spans="1:30" x14ac:dyDescent="0.35">
      <c r="A640" t="str">
        <f t="shared" si="9"/>
        <v>363208390004021</v>
      </c>
      <c r="B640" s="178"/>
      <c r="D640" s="14"/>
      <c r="E640" s="159">
        <v>7074</v>
      </c>
      <c r="F640" s="160" t="s">
        <v>2057</v>
      </c>
      <c r="G640" s="161">
        <v>363208390004</v>
      </c>
      <c r="H640" s="159">
        <v>21</v>
      </c>
      <c r="I640" s="162" t="s">
        <v>1732</v>
      </c>
      <c r="J640" s="152"/>
      <c r="K640" s="163" t="s">
        <v>2058</v>
      </c>
      <c r="L640" s="163" t="s">
        <v>1696</v>
      </c>
      <c r="M640" s="163" t="s">
        <v>1713</v>
      </c>
      <c r="N640" s="163" t="s">
        <v>1673</v>
      </c>
      <c r="O640" s="152"/>
      <c r="P640" s="150" t="s">
        <v>2059</v>
      </c>
      <c r="Q640" s="144" t="s">
        <v>1716</v>
      </c>
      <c r="R640" s="145" t="s">
        <v>1716</v>
      </c>
      <c r="S640" s="146" t="s">
        <v>1716</v>
      </c>
      <c r="T640" s="147" t="s">
        <v>1716</v>
      </c>
      <c r="U640" s="148">
        <v>693</v>
      </c>
      <c r="V640" s="149" t="s">
        <v>1716</v>
      </c>
      <c r="W640" s="150" t="s">
        <v>1716</v>
      </c>
      <c r="X640" s="150" t="s">
        <v>1744</v>
      </c>
      <c r="Y640" s="150" t="s">
        <v>1731</v>
      </c>
      <c r="Z640" s="150" t="s">
        <v>1716</v>
      </c>
      <c r="AA640" s="150">
        <v>0</v>
      </c>
      <c r="AB640" s="164">
        <v>1</v>
      </c>
      <c r="AC640" s="152"/>
      <c r="AD640" s="152"/>
    </row>
    <row r="641" spans="1:30" x14ac:dyDescent="0.35">
      <c r="A641" t="str">
        <f t="shared" si="9"/>
        <v>363208390001024</v>
      </c>
      <c r="B641" s="178"/>
      <c r="D641" s="14"/>
      <c r="E641" s="159">
        <v>7074</v>
      </c>
      <c r="F641" s="160" t="s">
        <v>2057</v>
      </c>
      <c r="G641" s="161">
        <v>363208390001</v>
      </c>
      <c r="H641" s="159">
        <v>24</v>
      </c>
      <c r="I641" s="162" t="s">
        <v>1719</v>
      </c>
      <c r="J641" s="152"/>
      <c r="K641" s="163" t="s">
        <v>2058</v>
      </c>
      <c r="L641" s="163" t="s">
        <v>1696</v>
      </c>
      <c r="M641" s="163" t="s">
        <v>1713</v>
      </c>
      <c r="N641" s="163" t="s">
        <v>1673</v>
      </c>
      <c r="O641" s="152"/>
      <c r="P641" s="150" t="s">
        <v>2059</v>
      </c>
      <c r="Q641" s="144">
        <v>597.41</v>
      </c>
      <c r="R641" s="145">
        <v>0.6</v>
      </c>
      <c r="S641" s="146">
        <v>1.0707</v>
      </c>
      <c r="T641" s="147" t="s">
        <v>1716</v>
      </c>
      <c r="U641" s="148">
        <v>901.81</v>
      </c>
      <c r="V641" s="149">
        <v>0.313</v>
      </c>
      <c r="W641" s="150">
        <v>1.4999999999999999E-2</v>
      </c>
      <c r="X641" s="150" t="s">
        <v>1744</v>
      </c>
      <c r="Y641" s="150" t="s">
        <v>1731</v>
      </c>
      <c r="Z641" s="150" t="s">
        <v>1752</v>
      </c>
      <c r="AA641" s="150">
        <v>0.4481</v>
      </c>
      <c r="AB641" s="164">
        <v>1</v>
      </c>
      <c r="AC641" s="152"/>
      <c r="AD641" s="152"/>
    </row>
    <row r="642" spans="1:30" x14ac:dyDescent="0.35">
      <c r="A642" t="str">
        <f t="shared" si="9"/>
        <v>363208390001027</v>
      </c>
      <c r="B642" s="178"/>
      <c r="D642" s="14"/>
      <c r="E642" s="159">
        <v>7074</v>
      </c>
      <c r="F642" s="160" t="s">
        <v>2057</v>
      </c>
      <c r="G642" s="161">
        <v>363208390001</v>
      </c>
      <c r="H642" s="159">
        <v>27</v>
      </c>
      <c r="I642" s="162" t="s">
        <v>1733</v>
      </c>
      <c r="J642" s="152"/>
      <c r="K642" s="163" t="s">
        <v>2058</v>
      </c>
      <c r="L642" s="163" t="s">
        <v>1696</v>
      </c>
      <c r="M642" s="163" t="s">
        <v>1713</v>
      </c>
      <c r="N642" s="163" t="s">
        <v>1673</v>
      </c>
      <c r="O642" s="152"/>
      <c r="P642" s="150" t="s">
        <v>2059</v>
      </c>
      <c r="Q642" s="144">
        <v>359.63</v>
      </c>
      <c r="R642" s="145">
        <v>0.6</v>
      </c>
      <c r="S642" s="146">
        <v>1.0707</v>
      </c>
      <c r="T642" s="147" t="s">
        <v>1716</v>
      </c>
      <c r="U642" s="148">
        <v>495.52</v>
      </c>
      <c r="V642" s="149">
        <v>0.313</v>
      </c>
      <c r="W642" s="150">
        <v>1.4999999999999999E-2</v>
      </c>
      <c r="X642" s="150" t="s">
        <v>1744</v>
      </c>
      <c r="Y642" s="150" t="s">
        <v>1731</v>
      </c>
      <c r="Z642" s="150" t="s">
        <v>1752</v>
      </c>
      <c r="AA642" s="150">
        <v>0.32179999999999997</v>
      </c>
      <c r="AB642" s="164">
        <v>1</v>
      </c>
      <c r="AC642" s="152"/>
      <c r="AD642" s="152"/>
    </row>
    <row r="643" spans="1:30" x14ac:dyDescent="0.35">
      <c r="A643" t="str">
        <f t="shared" ref="A643:A706" si="10">G643&amp;"0"&amp;H643</f>
        <v>363208390004027</v>
      </c>
      <c r="B643" s="178"/>
      <c r="D643" s="14"/>
      <c r="E643" s="159">
        <v>7074</v>
      </c>
      <c r="F643" s="160" t="s">
        <v>2057</v>
      </c>
      <c r="G643" s="161">
        <v>363208390004</v>
      </c>
      <c r="H643" s="159">
        <v>27</v>
      </c>
      <c r="I643" s="162" t="s">
        <v>1733</v>
      </c>
      <c r="J643" s="152"/>
      <c r="K643" s="163" t="s">
        <v>2058</v>
      </c>
      <c r="L643" s="163" t="s">
        <v>1696</v>
      </c>
      <c r="M643" s="163" t="s">
        <v>1713</v>
      </c>
      <c r="N643" s="163" t="s">
        <v>1673</v>
      </c>
      <c r="O643" s="152"/>
      <c r="P643" s="150" t="s">
        <v>2059</v>
      </c>
      <c r="Q643" s="144">
        <v>359.63</v>
      </c>
      <c r="R643" s="145">
        <v>0.6</v>
      </c>
      <c r="S643" s="146">
        <v>1.0707</v>
      </c>
      <c r="T643" s="147" t="s">
        <v>1716</v>
      </c>
      <c r="U643" s="148">
        <v>495.52</v>
      </c>
      <c r="V643" s="149">
        <v>0.313</v>
      </c>
      <c r="W643" s="150">
        <v>1.4999999999999999E-2</v>
      </c>
      <c r="X643" s="150" t="s">
        <v>1744</v>
      </c>
      <c r="Y643" s="150" t="s">
        <v>1731</v>
      </c>
      <c r="Z643" s="150" t="s">
        <v>1752</v>
      </c>
      <c r="AA643" s="150">
        <v>0.32179999999999997</v>
      </c>
      <c r="AB643" s="164">
        <v>1</v>
      </c>
      <c r="AC643" s="152"/>
      <c r="AD643" s="152"/>
    </row>
    <row r="644" spans="1:30" x14ac:dyDescent="0.35">
      <c r="A644" t="str">
        <f t="shared" si="10"/>
        <v>363208390001028</v>
      </c>
      <c r="B644" s="178"/>
      <c r="D644" s="14"/>
      <c r="E644" s="159">
        <v>7074</v>
      </c>
      <c r="F644" s="160" t="s">
        <v>2057</v>
      </c>
      <c r="G644" s="161">
        <v>363208390001</v>
      </c>
      <c r="H644" s="159">
        <v>28</v>
      </c>
      <c r="I644" s="162" t="s">
        <v>1733</v>
      </c>
      <c r="J644" s="152"/>
      <c r="K644" s="163" t="s">
        <v>2058</v>
      </c>
      <c r="L644" s="163" t="s">
        <v>1696</v>
      </c>
      <c r="M644" s="163" t="s">
        <v>1713</v>
      </c>
      <c r="N644" s="163" t="s">
        <v>1673</v>
      </c>
      <c r="O644" s="152"/>
      <c r="P644" s="150" t="s">
        <v>2059</v>
      </c>
      <c r="Q644" s="144">
        <v>359.63</v>
      </c>
      <c r="R644" s="145">
        <v>0.6</v>
      </c>
      <c r="S644" s="146">
        <v>1.0707</v>
      </c>
      <c r="T644" s="147" t="s">
        <v>1716</v>
      </c>
      <c r="U644" s="148">
        <v>495.52</v>
      </c>
      <c r="V644" s="149">
        <v>0.313</v>
      </c>
      <c r="W644" s="150">
        <v>1.4999999999999999E-2</v>
      </c>
      <c r="X644" s="150" t="s">
        <v>1744</v>
      </c>
      <c r="Y644" s="150" t="s">
        <v>1731</v>
      </c>
      <c r="Z644" s="150" t="s">
        <v>1752</v>
      </c>
      <c r="AA644" s="150">
        <v>0.32179999999999997</v>
      </c>
      <c r="AB644" s="164">
        <v>1</v>
      </c>
      <c r="AC644" s="152"/>
      <c r="AD644" s="152"/>
    </row>
    <row r="645" spans="1:30" x14ac:dyDescent="0.35">
      <c r="A645" t="str">
        <f t="shared" si="10"/>
        <v>363208390004028</v>
      </c>
      <c r="B645" s="178"/>
      <c r="D645" s="14"/>
      <c r="E645" s="159">
        <v>7074</v>
      </c>
      <c r="F645" s="160" t="s">
        <v>2057</v>
      </c>
      <c r="G645" s="161">
        <v>363208390004</v>
      </c>
      <c r="H645" s="159">
        <v>28</v>
      </c>
      <c r="I645" s="162" t="s">
        <v>1733</v>
      </c>
      <c r="J645" s="152"/>
      <c r="K645" s="163" t="s">
        <v>2058</v>
      </c>
      <c r="L645" s="163" t="s">
        <v>1696</v>
      </c>
      <c r="M645" s="163" t="s">
        <v>1713</v>
      </c>
      <c r="N645" s="163" t="s">
        <v>1673</v>
      </c>
      <c r="O645" s="152"/>
      <c r="P645" s="150" t="s">
        <v>2059</v>
      </c>
      <c r="Q645" s="144">
        <v>359.63</v>
      </c>
      <c r="R645" s="145">
        <v>0.6</v>
      </c>
      <c r="S645" s="146">
        <v>1.0707</v>
      </c>
      <c r="T645" s="147" t="s">
        <v>1716</v>
      </c>
      <c r="U645" s="148">
        <v>495.52</v>
      </c>
      <c r="V645" s="149">
        <v>0.313</v>
      </c>
      <c r="W645" s="150">
        <v>1.4999999999999999E-2</v>
      </c>
      <c r="X645" s="150" t="s">
        <v>1744</v>
      </c>
      <c r="Y645" s="150" t="s">
        <v>1731</v>
      </c>
      <c r="Z645" s="150" t="s">
        <v>1752</v>
      </c>
      <c r="AA645" s="150">
        <v>0.32179999999999997</v>
      </c>
      <c r="AB645" s="164">
        <v>1</v>
      </c>
      <c r="AC645" s="152"/>
      <c r="AD645" s="152"/>
    </row>
    <row r="646" spans="1:30" x14ac:dyDescent="0.35">
      <c r="A646" t="str">
        <f t="shared" si="10"/>
        <v>311551871003020</v>
      </c>
      <c r="B646" s="178"/>
      <c r="D646" s="14"/>
      <c r="E646" s="159">
        <v>8005</v>
      </c>
      <c r="F646" s="160" t="s">
        <v>2060</v>
      </c>
      <c r="G646" s="161">
        <v>311551871003</v>
      </c>
      <c r="H646" s="159">
        <v>20</v>
      </c>
      <c r="I646" s="162" t="s">
        <v>1711</v>
      </c>
      <c r="J646" s="152"/>
      <c r="K646" s="163" t="s">
        <v>2061</v>
      </c>
      <c r="L646" s="163" t="s">
        <v>1696</v>
      </c>
      <c r="M646" s="163" t="s">
        <v>1726</v>
      </c>
      <c r="N646" s="163" t="s">
        <v>1673</v>
      </c>
      <c r="O646" s="152"/>
      <c r="P646" s="150" t="s">
        <v>2062</v>
      </c>
      <c r="Q646" s="144">
        <v>3967.73</v>
      </c>
      <c r="R646" s="145">
        <v>0.67600000000000005</v>
      </c>
      <c r="S646" s="146">
        <v>1.0707</v>
      </c>
      <c r="T646" s="147">
        <v>0</v>
      </c>
      <c r="U646" s="148">
        <v>4157.3599999999997</v>
      </c>
      <c r="V646" s="149">
        <v>0.22900000000000001</v>
      </c>
      <c r="W646" s="150">
        <v>1.7000000000000001E-2</v>
      </c>
      <c r="X646" s="150" t="s">
        <v>1723</v>
      </c>
      <c r="Y646" s="150">
        <v>0</v>
      </c>
      <c r="Z646" s="150" t="s">
        <v>1716</v>
      </c>
      <c r="AA646" s="150">
        <v>0</v>
      </c>
      <c r="AB646" s="164">
        <v>1</v>
      </c>
      <c r="AC646" s="152"/>
      <c r="AD646" s="152"/>
    </row>
    <row r="647" spans="1:30" x14ac:dyDescent="0.35">
      <c r="A647" t="str">
        <f t="shared" si="10"/>
        <v>311551871003024</v>
      </c>
      <c r="B647" s="178"/>
      <c r="D647" s="14"/>
      <c r="E647" s="159">
        <v>8005</v>
      </c>
      <c r="F647" s="160" t="s">
        <v>2060</v>
      </c>
      <c r="G647" s="161">
        <v>311551871003</v>
      </c>
      <c r="H647" s="159">
        <v>24</v>
      </c>
      <c r="I647" s="162" t="s">
        <v>1719</v>
      </c>
      <c r="J647" s="152"/>
      <c r="K647" s="163" t="s">
        <v>2061</v>
      </c>
      <c r="L647" s="163" t="s">
        <v>1696</v>
      </c>
      <c r="M647" s="163" t="s">
        <v>1726</v>
      </c>
      <c r="N647" s="163" t="s">
        <v>1673</v>
      </c>
      <c r="O647" s="152"/>
      <c r="P647" s="150" t="s">
        <v>2062</v>
      </c>
      <c r="Q647" s="144">
        <v>1529.19</v>
      </c>
      <c r="R647" s="145">
        <v>0.6</v>
      </c>
      <c r="S647" s="146">
        <v>1</v>
      </c>
      <c r="T647" s="147" t="s">
        <v>1716</v>
      </c>
      <c r="U647" s="148">
        <v>1529.19</v>
      </c>
      <c r="V647" s="149">
        <v>0.22900000000000001</v>
      </c>
      <c r="W647" s="150">
        <v>1.7000000000000001E-2</v>
      </c>
      <c r="X647" s="150" t="s">
        <v>1723</v>
      </c>
      <c r="Y647" s="150">
        <v>0</v>
      </c>
      <c r="Z647" s="150" t="s">
        <v>1717</v>
      </c>
      <c r="AA647" s="150">
        <v>0</v>
      </c>
      <c r="AB647" s="164">
        <v>1</v>
      </c>
      <c r="AC647" s="152"/>
      <c r="AD647" s="152"/>
    </row>
    <row r="648" spans="1:30" x14ac:dyDescent="0.35">
      <c r="A648" t="str">
        <f t="shared" si="10"/>
        <v>362170866001020</v>
      </c>
      <c r="B648" s="178"/>
      <c r="D648" s="14"/>
      <c r="E648" s="159">
        <v>8006</v>
      </c>
      <c r="F648" s="160" t="s">
        <v>2063</v>
      </c>
      <c r="G648" s="161">
        <v>362170866001</v>
      </c>
      <c r="H648" s="159">
        <v>20</v>
      </c>
      <c r="I648" s="162" t="s">
        <v>1711</v>
      </c>
      <c r="J648" s="152"/>
      <c r="K648" s="163" t="s">
        <v>2064</v>
      </c>
      <c r="L648" s="163" t="s">
        <v>1696</v>
      </c>
      <c r="M648" s="163" t="s">
        <v>1713</v>
      </c>
      <c r="N648" s="163" t="s">
        <v>1673</v>
      </c>
      <c r="O648" s="152"/>
      <c r="P648" s="150" t="s">
        <v>2065</v>
      </c>
      <c r="Q648" s="144">
        <v>3967.73</v>
      </c>
      <c r="R648" s="145">
        <v>0.67600000000000005</v>
      </c>
      <c r="S648" s="146">
        <v>1.0707</v>
      </c>
      <c r="T648" s="147">
        <v>0</v>
      </c>
      <c r="U648" s="148">
        <v>4157.3599999999997</v>
      </c>
      <c r="V648" s="149">
        <v>0.254</v>
      </c>
      <c r="W648" s="150">
        <v>1.4999999999999999E-2</v>
      </c>
      <c r="X648" s="150" t="s">
        <v>1723</v>
      </c>
      <c r="Y648" s="150" t="s">
        <v>1765</v>
      </c>
      <c r="Z648" s="150" t="s">
        <v>1716</v>
      </c>
      <c r="AA648" s="150">
        <v>0</v>
      </c>
      <c r="AB648" s="164">
        <v>1</v>
      </c>
      <c r="AC648" s="152"/>
      <c r="AD648" s="152"/>
    </row>
    <row r="649" spans="1:30" x14ac:dyDescent="0.35">
      <c r="A649" t="str">
        <f t="shared" si="10"/>
        <v>362170866001021</v>
      </c>
      <c r="B649" s="178"/>
      <c r="D649" s="14"/>
      <c r="E649" s="159">
        <v>8006</v>
      </c>
      <c r="F649" s="160" t="s">
        <v>2063</v>
      </c>
      <c r="G649" s="161">
        <v>362170866001</v>
      </c>
      <c r="H649" s="159">
        <v>21</v>
      </c>
      <c r="I649" s="162" t="s">
        <v>1732</v>
      </c>
      <c r="J649" s="152"/>
      <c r="K649" s="163" t="s">
        <v>2064</v>
      </c>
      <c r="L649" s="163" t="s">
        <v>1696</v>
      </c>
      <c r="M649" s="163" t="s">
        <v>1713</v>
      </c>
      <c r="N649" s="163" t="s">
        <v>1673</v>
      </c>
      <c r="O649" s="152"/>
      <c r="P649" s="150" t="s">
        <v>2065</v>
      </c>
      <c r="Q649" s="144" t="s">
        <v>1716</v>
      </c>
      <c r="R649" s="145" t="s">
        <v>1716</v>
      </c>
      <c r="S649" s="146" t="s">
        <v>1716</v>
      </c>
      <c r="T649" s="147" t="s">
        <v>1716</v>
      </c>
      <c r="U649" s="148">
        <v>693</v>
      </c>
      <c r="V649" s="149" t="s">
        <v>1716</v>
      </c>
      <c r="W649" s="150" t="s">
        <v>1716</v>
      </c>
      <c r="X649" s="150" t="s">
        <v>1723</v>
      </c>
      <c r="Y649" s="150" t="s">
        <v>1765</v>
      </c>
      <c r="Z649" s="150" t="s">
        <v>1716</v>
      </c>
      <c r="AA649" s="150">
        <v>0</v>
      </c>
      <c r="AB649" s="164">
        <v>1</v>
      </c>
      <c r="AC649" s="152"/>
      <c r="AD649" s="152"/>
    </row>
    <row r="650" spans="1:30" x14ac:dyDescent="0.35">
      <c r="A650" t="str">
        <f t="shared" si="10"/>
        <v>362170866001022</v>
      </c>
      <c r="B650" s="178"/>
      <c r="D650" s="14"/>
      <c r="E650" s="159">
        <v>8006</v>
      </c>
      <c r="F650" s="160" t="s">
        <v>2063</v>
      </c>
      <c r="G650" s="161">
        <v>362170866001</v>
      </c>
      <c r="H650" s="159">
        <v>22</v>
      </c>
      <c r="I650" s="162" t="s">
        <v>1718</v>
      </c>
      <c r="J650" s="152"/>
      <c r="K650" s="163" t="s">
        <v>2064</v>
      </c>
      <c r="L650" s="163" t="s">
        <v>1696</v>
      </c>
      <c r="M650" s="163" t="s">
        <v>1713</v>
      </c>
      <c r="N650" s="163" t="s">
        <v>1673</v>
      </c>
      <c r="O650" s="152"/>
      <c r="P650" s="150" t="s">
        <v>2065</v>
      </c>
      <c r="Q650" s="144" t="s">
        <v>1716</v>
      </c>
      <c r="R650" s="145" t="s">
        <v>1716</v>
      </c>
      <c r="S650" s="146" t="s">
        <v>1716</v>
      </c>
      <c r="T650" s="147" t="s">
        <v>1716</v>
      </c>
      <c r="U650" s="148">
        <v>681.36199999999997</v>
      </c>
      <c r="V650" s="149" t="s">
        <v>1716</v>
      </c>
      <c r="W650" s="150" t="s">
        <v>1716</v>
      </c>
      <c r="X650" s="150" t="s">
        <v>1723</v>
      </c>
      <c r="Y650" s="150" t="s">
        <v>1765</v>
      </c>
      <c r="Z650" s="150" t="s">
        <v>1716</v>
      </c>
      <c r="AA650" s="150">
        <v>0</v>
      </c>
      <c r="AB650" s="164">
        <v>1</v>
      </c>
      <c r="AC650" s="152"/>
      <c r="AD650" s="152"/>
    </row>
    <row r="651" spans="1:30" x14ac:dyDescent="0.35">
      <c r="A651" t="str">
        <f t="shared" si="10"/>
        <v>362170866001024</v>
      </c>
      <c r="B651" s="178"/>
      <c r="D651" s="14"/>
      <c r="E651" s="159">
        <v>8006</v>
      </c>
      <c r="F651" s="160" t="s">
        <v>2063</v>
      </c>
      <c r="G651" s="161">
        <v>362170866001</v>
      </c>
      <c r="H651" s="159">
        <v>24</v>
      </c>
      <c r="I651" s="162" t="s">
        <v>1719</v>
      </c>
      <c r="J651" s="152"/>
      <c r="K651" s="163" t="s">
        <v>2064</v>
      </c>
      <c r="L651" s="163" t="s">
        <v>1696</v>
      </c>
      <c r="M651" s="163" t="s">
        <v>1713</v>
      </c>
      <c r="N651" s="163" t="s">
        <v>1673</v>
      </c>
      <c r="O651" s="152"/>
      <c r="P651" s="150" t="s">
        <v>2065</v>
      </c>
      <c r="Q651" s="144">
        <v>597.41</v>
      </c>
      <c r="R651" s="145">
        <v>0.6</v>
      </c>
      <c r="S651" s="146">
        <v>1.0707</v>
      </c>
      <c r="T651" s="147" t="s">
        <v>1716</v>
      </c>
      <c r="U651" s="148">
        <v>901.81</v>
      </c>
      <c r="V651" s="149">
        <v>0.254</v>
      </c>
      <c r="W651" s="150">
        <v>1.4999999999999999E-2</v>
      </c>
      <c r="X651" s="150" t="s">
        <v>1723</v>
      </c>
      <c r="Y651" s="150" t="s">
        <v>1765</v>
      </c>
      <c r="Z651" s="150" t="s">
        <v>1752</v>
      </c>
      <c r="AA651" s="150">
        <v>0.4481</v>
      </c>
      <c r="AB651" s="164">
        <v>1</v>
      </c>
      <c r="AC651" s="152"/>
      <c r="AD651" s="152" t="s">
        <v>2846</v>
      </c>
    </row>
    <row r="652" spans="1:30" x14ac:dyDescent="0.35">
      <c r="A652" t="str">
        <f t="shared" si="10"/>
        <v>362170866001027</v>
      </c>
      <c r="B652" s="178"/>
      <c r="D652" s="14"/>
      <c r="E652" s="159">
        <v>8006</v>
      </c>
      <c r="F652" s="160" t="s">
        <v>2063</v>
      </c>
      <c r="G652" s="161">
        <v>362170866001</v>
      </c>
      <c r="H652" s="159">
        <v>27</v>
      </c>
      <c r="I652" s="162" t="s">
        <v>1733</v>
      </c>
      <c r="J652" s="152"/>
      <c r="K652" s="163" t="s">
        <v>2064</v>
      </c>
      <c r="L652" s="163" t="s">
        <v>1696</v>
      </c>
      <c r="M652" s="163" t="s">
        <v>1713</v>
      </c>
      <c r="N652" s="163" t="s">
        <v>1673</v>
      </c>
      <c r="O652" s="152"/>
      <c r="P652" s="150" t="s">
        <v>2065</v>
      </c>
      <c r="Q652" s="144">
        <v>359.63</v>
      </c>
      <c r="R652" s="145">
        <v>0.6</v>
      </c>
      <c r="S652" s="146">
        <v>1.0707</v>
      </c>
      <c r="T652" s="147" t="s">
        <v>1716</v>
      </c>
      <c r="U652" s="148">
        <v>495.52</v>
      </c>
      <c r="V652" s="149">
        <v>0.254</v>
      </c>
      <c r="W652" s="150">
        <v>1.4999999999999999E-2</v>
      </c>
      <c r="X652" s="150" t="s">
        <v>1723</v>
      </c>
      <c r="Y652" s="150" t="s">
        <v>1765</v>
      </c>
      <c r="Z652" s="150" t="s">
        <v>1752</v>
      </c>
      <c r="AA652" s="150">
        <v>0.32179999999999997</v>
      </c>
      <c r="AB652" s="164">
        <v>1</v>
      </c>
      <c r="AC652" s="152"/>
      <c r="AD652" s="152" t="s">
        <v>2846</v>
      </c>
    </row>
    <row r="653" spans="1:30" x14ac:dyDescent="0.35">
      <c r="A653" t="str">
        <f t="shared" si="10"/>
        <v>362170866001028</v>
      </c>
      <c r="B653" s="178"/>
      <c r="D653" s="14"/>
      <c r="E653" s="159">
        <v>8006</v>
      </c>
      <c r="F653" s="160" t="s">
        <v>2063</v>
      </c>
      <c r="G653" s="161">
        <v>362170866001</v>
      </c>
      <c r="H653" s="159">
        <v>28</v>
      </c>
      <c r="I653" s="162" t="s">
        <v>1733</v>
      </c>
      <c r="J653" s="152"/>
      <c r="K653" s="163" t="s">
        <v>2064</v>
      </c>
      <c r="L653" s="163" t="s">
        <v>1696</v>
      </c>
      <c r="M653" s="163" t="s">
        <v>1713</v>
      </c>
      <c r="N653" s="163" t="s">
        <v>1673</v>
      </c>
      <c r="O653" s="152"/>
      <c r="P653" s="150" t="s">
        <v>2065</v>
      </c>
      <c r="Q653" s="144">
        <v>359.63</v>
      </c>
      <c r="R653" s="145">
        <v>0.6</v>
      </c>
      <c r="S653" s="146">
        <v>1.0707</v>
      </c>
      <c r="T653" s="147" t="s">
        <v>1716</v>
      </c>
      <c r="U653" s="148">
        <v>495.52</v>
      </c>
      <c r="V653" s="149">
        <v>0.254</v>
      </c>
      <c r="W653" s="150">
        <v>1.4999999999999999E-2</v>
      </c>
      <c r="X653" s="150" t="s">
        <v>1723</v>
      </c>
      <c r="Y653" s="150" t="s">
        <v>1765</v>
      </c>
      <c r="Z653" s="150" t="s">
        <v>1752</v>
      </c>
      <c r="AA653" s="150">
        <v>0.32179999999999997</v>
      </c>
      <c r="AB653" s="164">
        <v>1</v>
      </c>
      <c r="AC653" s="152"/>
      <c r="AD653" s="152" t="s">
        <v>2846</v>
      </c>
    </row>
    <row r="654" spans="1:30" x14ac:dyDescent="0.35">
      <c r="A654" t="str">
        <f t="shared" si="10"/>
        <v>362170866001029</v>
      </c>
      <c r="B654" s="178"/>
      <c r="D654" s="14"/>
      <c r="E654" s="159">
        <v>8006</v>
      </c>
      <c r="F654" s="160" t="s">
        <v>2063</v>
      </c>
      <c r="G654" s="161">
        <v>362170866001</v>
      </c>
      <c r="H654" s="159">
        <v>29</v>
      </c>
      <c r="I654" s="162" t="s">
        <v>1745</v>
      </c>
      <c r="J654" s="152"/>
      <c r="K654" s="163" t="s">
        <v>2064</v>
      </c>
      <c r="L654" s="163" t="s">
        <v>1696</v>
      </c>
      <c r="M654" s="163" t="s">
        <v>1713</v>
      </c>
      <c r="N654" s="163" t="s">
        <v>1673</v>
      </c>
      <c r="O654" s="152"/>
      <c r="P654" s="150" t="s">
        <v>2065</v>
      </c>
      <c r="Q654" s="144">
        <v>1442.57</v>
      </c>
      <c r="R654" s="145">
        <v>0.6</v>
      </c>
      <c r="S654" s="146">
        <v>1.0707</v>
      </c>
      <c r="T654" s="147" t="s">
        <v>1716</v>
      </c>
      <c r="U654" s="148">
        <v>1987.68</v>
      </c>
      <c r="V654" s="149">
        <v>0.254</v>
      </c>
      <c r="W654" s="150">
        <v>1.4999999999999999E-2</v>
      </c>
      <c r="X654" s="150" t="s">
        <v>1723</v>
      </c>
      <c r="Y654" s="150" t="s">
        <v>1765</v>
      </c>
      <c r="Z654" s="150" t="s">
        <v>1752</v>
      </c>
      <c r="AA654" s="150">
        <v>0.32179999999999997</v>
      </c>
      <c r="AB654" s="164">
        <v>1</v>
      </c>
      <c r="AC654" s="152"/>
      <c r="AD654" s="152" t="s">
        <v>2846</v>
      </c>
    </row>
    <row r="655" spans="1:30" x14ac:dyDescent="0.35">
      <c r="A655" t="str">
        <f t="shared" si="10"/>
        <v>362170866002020</v>
      </c>
      <c r="B655" s="178"/>
      <c r="D655" s="14"/>
      <c r="E655" s="159">
        <v>8007</v>
      </c>
      <c r="F655" s="160" t="s">
        <v>2066</v>
      </c>
      <c r="G655" s="161">
        <v>362170866002</v>
      </c>
      <c r="H655" s="159">
        <v>20</v>
      </c>
      <c r="I655" s="162" t="s">
        <v>1711</v>
      </c>
      <c r="J655" s="152"/>
      <c r="K655" s="163" t="s">
        <v>2064</v>
      </c>
      <c r="L655" s="163" t="s">
        <v>1696</v>
      </c>
      <c r="M655" s="163" t="s">
        <v>1713</v>
      </c>
      <c r="N655" s="163" t="s">
        <v>1673</v>
      </c>
      <c r="O655" s="152"/>
      <c r="P655" s="150" t="s">
        <v>2065</v>
      </c>
      <c r="Q655" s="144">
        <v>3967.73</v>
      </c>
      <c r="R655" s="145">
        <v>0.67600000000000005</v>
      </c>
      <c r="S655" s="146">
        <v>1.0707</v>
      </c>
      <c r="T655" s="147">
        <v>0</v>
      </c>
      <c r="U655" s="148">
        <v>4157.3599999999997</v>
      </c>
      <c r="V655" s="149">
        <v>0.254</v>
      </c>
      <c r="W655" s="150">
        <v>1.4999999999999999E-2</v>
      </c>
      <c r="X655" s="150" t="s">
        <v>1723</v>
      </c>
      <c r="Y655" s="150" t="s">
        <v>1765</v>
      </c>
      <c r="Z655" s="150" t="s">
        <v>1716</v>
      </c>
      <c r="AA655" s="150">
        <v>0</v>
      </c>
      <c r="AB655" s="164">
        <v>1</v>
      </c>
      <c r="AC655" s="152"/>
      <c r="AD655" s="152"/>
    </row>
    <row r="656" spans="1:30" x14ac:dyDescent="0.35">
      <c r="A656" t="str">
        <f t="shared" si="10"/>
        <v>362170866002024</v>
      </c>
      <c r="B656" s="178"/>
      <c r="D656" s="14"/>
      <c r="E656" s="159">
        <v>8007</v>
      </c>
      <c r="F656" s="160" t="s">
        <v>2066</v>
      </c>
      <c r="G656" s="161">
        <v>362170866002</v>
      </c>
      <c r="H656" s="159">
        <v>24</v>
      </c>
      <c r="I656" s="162" t="s">
        <v>1719</v>
      </c>
      <c r="J656" s="152"/>
      <c r="K656" s="163" t="s">
        <v>2064</v>
      </c>
      <c r="L656" s="163" t="s">
        <v>1696</v>
      </c>
      <c r="M656" s="163" t="s">
        <v>1713</v>
      </c>
      <c r="N656" s="163" t="s">
        <v>1673</v>
      </c>
      <c r="O656" s="152"/>
      <c r="P656" s="150" t="s">
        <v>2065</v>
      </c>
      <c r="Q656" s="144">
        <v>597.41</v>
      </c>
      <c r="R656" s="145">
        <v>0.6</v>
      </c>
      <c r="S656" s="146">
        <v>1.0707</v>
      </c>
      <c r="T656" s="147" t="s">
        <v>1716</v>
      </c>
      <c r="U656" s="148">
        <v>901.81</v>
      </c>
      <c r="V656" s="149">
        <v>0.254</v>
      </c>
      <c r="W656" s="150">
        <v>1.4999999999999999E-2</v>
      </c>
      <c r="X656" s="150" t="s">
        <v>1723</v>
      </c>
      <c r="Y656" s="150" t="s">
        <v>1765</v>
      </c>
      <c r="Z656" s="150" t="s">
        <v>1752</v>
      </c>
      <c r="AA656" s="150">
        <v>0.4481</v>
      </c>
      <c r="AB656" s="164">
        <v>1</v>
      </c>
      <c r="AC656" s="152"/>
      <c r="AD656" s="152" t="s">
        <v>2846</v>
      </c>
    </row>
    <row r="657" spans="1:30" x14ac:dyDescent="0.35">
      <c r="A657" t="str">
        <f t="shared" si="10"/>
        <v>370618939002020</v>
      </c>
      <c r="B657" s="178"/>
      <c r="D657" s="14"/>
      <c r="E657" s="159">
        <v>8008</v>
      </c>
      <c r="F657" s="160" t="s">
        <v>2067</v>
      </c>
      <c r="G657" s="161">
        <v>370618939002</v>
      </c>
      <c r="H657" s="159">
        <v>20</v>
      </c>
      <c r="I657" s="162" t="s">
        <v>1711</v>
      </c>
      <c r="J657" s="152"/>
      <c r="K657" s="163" t="s">
        <v>2068</v>
      </c>
      <c r="L657" s="163" t="s">
        <v>1696</v>
      </c>
      <c r="M657" s="163" t="s">
        <v>1713</v>
      </c>
      <c r="N657" s="163" t="s">
        <v>1673</v>
      </c>
      <c r="O657" s="152"/>
      <c r="P657" s="150" t="s">
        <v>2069</v>
      </c>
      <c r="Q657" s="144">
        <v>3967.73</v>
      </c>
      <c r="R657" s="145">
        <v>0.67600000000000005</v>
      </c>
      <c r="S657" s="146">
        <v>1.0707</v>
      </c>
      <c r="T657" s="147">
        <v>0</v>
      </c>
      <c r="U657" s="148">
        <v>4157.3599999999997</v>
      </c>
      <c r="V657" s="149">
        <v>0.29699999999999999</v>
      </c>
      <c r="W657" s="150">
        <v>1.9E-2</v>
      </c>
      <c r="X657" s="150" t="s">
        <v>1723</v>
      </c>
      <c r="Y657" s="150">
        <v>0</v>
      </c>
      <c r="Z657" s="150" t="s">
        <v>1716</v>
      </c>
      <c r="AA657" s="150">
        <v>0</v>
      </c>
      <c r="AB657" s="164">
        <v>1</v>
      </c>
      <c r="AC657" s="152"/>
      <c r="AD657" s="152"/>
    </row>
    <row r="658" spans="1:30" x14ac:dyDescent="0.35">
      <c r="A658" t="str">
        <f t="shared" si="10"/>
        <v>370618939002021</v>
      </c>
      <c r="B658" s="178"/>
      <c r="D658" s="14"/>
      <c r="E658" s="159">
        <v>8008</v>
      </c>
      <c r="F658" s="160" t="s">
        <v>2067</v>
      </c>
      <c r="G658" s="161">
        <v>370618939002</v>
      </c>
      <c r="H658" s="159">
        <v>21</v>
      </c>
      <c r="I658" s="162" t="s">
        <v>1732</v>
      </c>
      <c r="J658" s="152"/>
      <c r="K658" s="163" t="s">
        <v>2068</v>
      </c>
      <c r="L658" s="163" t="s">
        <v>1696</v>
      </c>
      <c r="M658" s="163" t="s">
        <v>1713</v>
      </c>
      <c r="N658" s="163" t="s">
        <v>1673</v>
      </c>
      <c r="O658" s="152"/>
      <c r="P658" s="150" t="s">
        <v>2069</v>
      </c>
      <c r="Q658" s="144" t="s">
        <v>1716</v>
      </c>
      <c r="R658" s="145" t="s">
        <v>1716</v>
      </c>
      <c r="S658" s="146" t="s">
        <v>1716</v>
      </c>
      <c r="T658" s="147" t="s">
        <v>1716</v>
      </c>
      <c r="U658" s="148">
        <v>623.70000000000005</v>
      </c>
      <c r="V658" s="149" t="s">
        <v>1716</v>
      </c>
      <c r="W658" s="150" t="s">
        <v>1716</v>
      </c>
      <c r="X658" s="150" t="s">
        <v>1723</v>
      </c>
      <c r="Y658" s="150">
        <v>0</v>
      </c>
      <c r="Z658" s="150" t="s">
        <v>1716</v>
      </c>
      <c r="AA658" s="150">
        <v>0</v>
      </c>
      <c r="AB658" s="164">
        <v>1</v>
      </c>
      <c r="AC658" s="152"/>
      <c r="AD658" s="152"/>
    </row>
    <row r="659" spans="1:30" x14ac:dyDescent="0.35">
      <c r="A659" t="str">
        <f t="shared" si="10"/>
        <v>370618939002022</v>
      </c>
      <c r="B659" s="178"/>
      <c r="D659" s="14"/>
      <c r="E659" s="159">
        <v>8008</v>
      </c>
      <c r="F659" s="160" t="s">
        <v>2067</v>
      </c>
      <c r="G659" s="161">
        <v>370618939002</v>
      </c>
      <c r="H659" s="159">
        <v>22</v>
      </c>
      <c r="I659" s="162" t="s">
        <v>1718</v>
      </c>
      <c r="J659" s="152"/>
      <c r="K659" s="163" t="s">
        <v>2068</v>
      </c>
      <c r="L659" s="163" t="s">
        <v>1696</v>
      </c>
      <c r="M659" s="163" t="s">
        <v>1713</v>
      </c>
      <c r="N659" s="163" t="s">
        <v>1673</v>
      </c>
      <c r="O659" s="152"/>
      <c r="P659" s="150" t="s">
        <v>2069</v>
      </c>
      <c r="Q659" s="144" t="s">
        <v>1716</v>
      </c>
      <c r="R659" s="145" t="s">
        <v>1716</v>
      </c>
      <c r="S659" s="146" t="s">
        <v>1716</v>
      </c>
      <c r="T659" s="147" t="s">
        <v>1716</v>
      </c>
      <c r="U659" s="148">
        <v>692.26300000000015</v>
      </c>
      <c r="V659" s="149" t="s">
        <v>1716</v>
      </c>
      <c r="W659" s="150" t="s">
        <v>1716</v>
      </c>
      <c r="X659" s="150" t="s">
        <v>1723</v>
      </c>
      <c r="Y659" s="150">
        <v>0</v>
      </c>
      <c r="Z659" s="150" t="s">
        <v>1716</v>
      </c>
      <c r="AA659" s="150">
        <v>0</v>
      </c>
      <c r="AB659" s="164">
        <v>1</v>
      </c>
      <c r="AC659" s="152"/>
      <c r="AD659" s="152"/>
    </row>
    <row r="660" spans="1:30" x14ac:dyDescent="0.35">
      <c r="A660" t="str">
        <f t="shared" si="10"/>
        <v>370618939014022</v>
      </c>
      <c r="B660" s="178"/>
      <c r="D660" s="14"/>
      <c r="E660" s="159">
        <v>8008</v>
      </c>
      <c r="F660" s="160" t="s">
        <v>2067</v>
      </c>
      <c r="G660" s="161">
        <v>370618939014</v>
      </c>
      <c r="H660" s="159">
        <v>22</v>
      </c>
      <c r="I660" s="162" t="s">
        <v>1718</v>
      </c>
      <c r="J660" s="152"/>
      <c r="K660" s="163" t="s">
        <v>2068</v>
      </c>
      <c r="L660" s="163" t="s">
        <v>1696</v>
      </c>
      <c r="M660" s="163" t="s">
        <v>1713</v>
      </c>
      <c r="N660" s="163" t="s">
        <v>1673</v>
      </c>
      <c r="O660" s="152"/>
      <c r="P660" s="150" t="s">
        <v>2069</v>
      </c>
      <c r="Q660" s="144" t="s">
        <v>1716</v>
      </c>
      <c r="R660" s="145" t="s">
        <v>1716</v>
      </c>
      <c r="S660" s="146" t="s">
        <v>1716</v>
      </c>
      <c r="T660" s="147" t="s">
        <v>1716</v>
      </c>
      <c r="U660" s="148">
        <v>692.26300000000015</v>
      </c>
      <c r="V660" s="149" t="s">
        <v>1716</v>
      </c>
      <c r="W660" s="150" t="s">
        <v>1716</v>
      </c>
      <c r="X660" s="150" t="s">
        <v>1723</v>
      </c>
      <c r="Y660" s="150">
        <v>0</v>
      </c>
      <c r="Z660" s="150" t="s">
        <v>1716</v>
      </c>
      <c r="AA660" s="150">
        <v>0</v>
      </c>
      <c r="AB660" s="164">
        <v>1</v>
      </c>
      <c r="AC660" s="152"/>
      <c r="AD660" s="152"/>
    </row>
    <row r="661" spans="1:30" x14ac:dyDescent="0.35">
      <c r="A661" t="str">
        <f t="shared" si="10"/>
        <v>370618939002024</v>
      </c>
      <c r="B661" s="178"/>
      <c r="D661" s="14"/>
      <c r="E661" s="159">
        <v>8008</v>
      </c>
      <c r="F661" s="160" t="s">
        <v>2067</v>
      </c>
      <c r="G661" s="161">
        <v>370618939002</v>
      </c>
      <c r="H661" s="159">
        <v>24</v>
      </c>
      <c r="I661" s="162" t="s">
        <v>1719</v>
      </c>
      <c r="J661" s="152"/>
      <c r="K661" s="163" t="s">
        <v>2068</v>
      </c>
      <c r="L661" s="163" t="s">
        <v>1696</v>
      </c>
      <c r="M661" s="163" t="s">
        <v>1713</v>
      </c>
      <c r="N661" s="163" t="s">
        <v>1673</v>
      </c>
      <c r="O661" s="152"/>
      <c r="P661" s="150" t="s">
        <v>2069</v>
      </c>
      <c r="Q661" s="144">
        <v>597.41</v>
      </c>
      <c r="R661" s="145">
        <v>0.6</v>
      </c>
      <c r="S661" s="146">
        <v>1.0707</v>
      </c>
      <c r="T661" s="147" t="s">
        <v>1716</v>
      </c>
      <c r="U661" s="148">
        <v>901.81</v>
      </c>
      <c r="V661" s="149">
        <v>0.29699999999999999</v>
      </c>
      <c r="W661" s="150">
        <v>1.9E-2</v>
      </c>
      <c r="X661" s="150" t="s">
        <v>1723</v>
      </c>
      <c r="Y661" s="150">
        <v>0</v>
      </c>
      <c r="Z661" s="150" t="s">
        <v>1752</v>
      </c>
      <c r="AA661" s="150">
        <v>0.4481</v>
      </c>
      <c r="AB661" s="164">
        <v>1</v>
      </c>
      <c r="AC661" s="152"/>
      <c r="AD661" s="152"/>
    </row>
    <row r="662" spans="1:30" x14ac:dyDescent="0.35">
      <c r="A662" t="str">
        <f t="shared" si="10"/>
        <v>370618939002029</v>
      </c>
      <c r="B662" s="178"/>
      <c r="D662" s="14"/>
      <c r="E662" s="159">
        <v>8008</v>
      </c>
      <c r="F662" s="160" t="s">
        <v>2067</v>
      </c>
      <c r="G662" s="161">
        <v>370618939002</v>
      </c>
      <c r="H662" s="159">
        <v>29</v>
      </c>
      <c r="I662" s="162" t="s">
        <v>1745</v>
      </c>
      <c r="J662" s="152"/>
      <c r="K662" s="163" t="s">
        <v>2068</v>
      </c>
      <c r="L662" s="163" t="s">
        <v>1696</v>
      </c>
      <c r="M662" s="163" t="s">
        <v>1713</v>
      </c>
      <c r="N662" s="163" t="s">
        <v>1673</v>
      </c>
      <c r="O662" s="152"/>
      <c r="P662" s="150" t="s">
        <v>2069</v>
      </c>
      <c r="Q662" s="144">
        <v>1442.57</v>
      </c>
      <c r="R662" s="145">
        <v>0.6</v>
      </c>
      <c r="S662" s="146">
        <v>1.0707</v>
      </c>
      <c r="T662" s="147" t="s">
        <v>1716</v>
      </c>
      <c r="U662" s="148">
        <v>1987.68</v>
      </c>
      <c r="V662" s="149">
        <v>0.29699999999999999</v>
      </c>
      <c r="W662" s="150">
        <v>1.9E-2</v>
      </c>
      <c r="X662" s="150" t="s">
        <v>1723</v>
      </c>
      <c r="Y662" s="150">
        <v>0</v>
      </c>
      <c r="Z662" s="150" t="s">
        <v>1752</v>
      </c>
      <c r="AA662" s="150">
        <v>0.32179999999999997</v>
      </c>
      <c r="AB662" s="164">
        <v>1</v>
      </c>
      <c r="AC662" s="152"/>
      <c r="AD662" s="152"/>
    </row>
    <row r="663" spans="1:30" x14ac:dyDescent="0.35">
      <c r="A663" t="str">
        <f t="shared" si="10"/>
        <v>370618939014029</v>
      </c>
      <c r="B663" s="178"/>
      <c r="D663" s="14"/>
      <c r="E663" s="159">
        <v>8008</v>
      </c>
      <c r="F663" s="160" t="s">
        <v>2067</v>
      </c>
      <c r="G663" s="161">
        <v>370618939014</v>
      </c>
      <c r="H663" s="159">
        <v>29</v>
      </c>
      <c r="I663" s="162" t="s">
        <v>1745</v>
      </c>
      <c r="J663" s="152"/>
      <c r="K663" s="163" t="s">
        <v>2068</v>
      </c>
      <c r="L663" s="163" t="s">
        <v>1696</v>
      </c>
      <c r="M663" s="163" t="s">
        <v>1713</v>
      </c>
      <c r="N663" s="163" t="s">
        <v>1673</v>
      </c>
      <c r="O663" s="152"/>
      <c r="P663" s="150" t="s">
        <v>2069</v>
      </c>
      <c r="Q663" s="144">
        <v>1442.57</v>
      </c>
      <c r="R663" s="145">
        <v>0.6</v>
      </c>
      <c r="S663" s="146">
        <v>1.0707</v>
      </c>
      <c r="T663" s="147" t="s">
        <v>1716</v>
      </c>
      <c r="U663" s="148">
        <v>1987.68</v>
      </c>
      <c r="V663" s="149">
        <v>0.29699999999999999</v>
      </c>
      <c r="W663" s="150">
        <v>1.9E-2</v>
      </c>
      <c r="X663" s="150" t="s">
        <v>1723</v>
      </c>
      <c r="Y663" s="150">
        <v>0</v>
      </c>
      <c r="Z663" s="150" t="s">
        <v>1752</v>
      </c>
      <c r="AA663" s="150">
        <v>0.32179999999999997</v>
      </c>
      <c r="AB663" s="164">
        <v>1</v>
      </c>
      <c r="AC663" s="152"/>
      <c r="AD663" s="152"/>
    </row>
    <row r="664" spans="1:30" x14ac:dyDescent="0.35">
      <c r="A664" t="str">
        <f t="shared" si="10"/>
        <v>370663568001020</v>
      </c>
      <c r="B664" s="178"/>
      <c r="D664" s="14"/>
      <c r="E664" s="159">
        <v>8009</v>
      </c>
      <c r="F664" s="160" t="s">
        <v>2070</v>
      </c>
      <c r="G664" s="161">
        <v>370663568001</v>
      </c>
      <c r="H664" s="159">
        <v>20</v>
      </c>
      <c r="I664" s="162" t="s">
        <v>1711</v>
      </c>
      <c r="J664" s="152"/>
      <c r="K664" s="163" t="s">
        <v>2071</v>
      </c>
      <c r="L664" s="163" t="s">
        <v>1696</v>
      </c>
      <c r="M664" s="163" t="s">
        <v>1726</v>
      </c>
      <c r="N664" s="163" t="s">
        <v>1673</v>
      </c>
      <c r="O664" s="152"/>
      <c r="P664" s="150" t="s">
        <v>2072</v>
      </c>
      <c r="Q664" s="144">
        <v>3967.73</v>
      </c>
      <c r="R664" s="145">
        <v>0.67600000000000005</v>
      </c>
      <c r="S664" s="146">
        <v>1.0707</v>
      </c>
      <c r="T664" s="147">
        <v>0</v>
      </c>
      <c r="U664" s="148">
        <v>4157.3599999999997</v>
      </c>
      <c r="V664" s="149">
        <v>0.22900000000000001</v>
      </c>
      <c r="W664" s="150">
        <v>1.7000000000000001E-2</v>
      </c>
      <c r="X664" s="150" t="s">
        <v>1723</v>
      </c>
      <c r="Y664" s="150">
        <v>0</v>
      </c>
      <c r="Z664" s="150" t="s">
        <v>1716</v>
      </c>
      <c r="AA664" s="150">
        <v>0</v>
      </c>
      <c r="AB664" s="164">
        <v>1</v>
      </c>
      <c r="AC664" s="152"/>
      <c r="AD664" s="152"/>
    </row>
    <row r="665" spans="1:30" x14ac:dyDescent="0.35">
      <c r="A665" t="str">
        <f t="shared" si="10"/>
        <v>370663568001022</v>
      </c>
      <c r="B665" s="178"/>
      <c r="D665" s="14"/>
      <c r="E665" s="159">
        <v>8009</v>
      </c>
      <c r="F665" s="160" t="s">
        <v>2070</v>
      </c>
      <c r="G665" s="161">
        <v>370663568001</v>
      </c>
      <c r="H665" s="159">
        <v>22</v>
      </c>
      <c r="I665" s="162" t="s">
        <v>1718</v>
      </c>
      <c r="J665" s="152"/>
      <c r="K665" s="163" t="s">
        <v>2071</v>
      </c>
      <c r="L665" s="163" t="s">
        <v>1696</v>
      </c>
      <c r="M665" s="163" t="s">
        <v>1726</v>
      </c>
      <c r="N665" s="163" t="s">
        <v>1673</v>
      </c>
      <c r="O665" s="152"/>
      <c r="P665" s="150" t="s">
        <v>2072</v>
      </c>
      <c r="Q665" s="144" t="s">
        <v>1716</v>
      </c>
      <c r="R665" s="145" t="s">
        <v>1716</v>
      </c>
      <c r="S665" s="146" t="s">
        <v>1716</v>
      </c>
      <c r="T665" s="147" t="s">
        <v>1716</v>
      </c>
      <c r="U665" s="148">
        <v>676.21400000000006</v>
      </c>
      <c r="V665" s="149" t="s">
        <v>1716</v>
      </c>
      <c r="W665" s="150" t="s">
        <v>1716</v>
      </c>
      <c r="X665" s="150" t="s">
        <v>1723</v>
      </c>
      <c r="Y665" s="150">
        <v>0</v>
      </c>
      <c r="Z665" s="150" t="s">
        <v>1716</v>
      </c>
      <c r="AA665" s="150">
        <v>0</v>
      </c>
      <c r="AB665" s="164">
        <v>1</v>
      </c>
      <c r="AC665" s="152"/>
      <c r="AD665" s="152"/>
    </row>
    <row r="666" spans="1:30" x14ac:dyDescent="0.35">
      <c r="A666" t="str">
        <f t="shared" si="10"/>
        <v>370663568001024</v>
      </c>
      <c r="B666" s="178"/>
      <c r="D666" s="14"/>
      <c r="E666" s="159">
        <v>8009</v>
      </c>
      <c r="F666" s="160" t="s">
        <v>2070</v>
      </c>
      <c r="G666" s="161">
        <v>370663568001</v>
      </c>
      <c r="H666" s="159">
        <v>24</v>
      </c>
      <c r="I666" s="162" t="s">
        <v>1719</v>
      </c>
      <c r="J666" s="152"/>
      <c r="K666" s="163" t="s">
        <v>2071</v>
      </c>
      <c r="L666" s="163" t="s">
        <v>1696</v>
      </c>
      <c r="M666" s="163" t="s">
        <v>1726</v>
      </c>
      <c r="N666" s="163" t="s">
        <v>1673</v>
      </c>
      <c r="O666" s="152"/>
      <c r="P666" s="150" t="s">
        <v>2072</v>
      </c>
      <c r="Q666" s="144">
        <v>1379.87</v>
      </c>
      <c r="R666" s="145">
        <v>0.6</v>
      </c>
      <c r="S666" s="146">
        <v>1</v>
      </c>
      <c r="T666" s="147" t="s">
        <v>1716</v>
      </c>
      <c r="U666" s="148">
        <v>1379.87</v>
      </c>
      <c r="V666" s="149">
        <v>0.22900000000000001</v>
      </c>
      <c r="W666" s="150">
        <v>1.7000000000000001E-2</v>
      </c>
      <c r="X666" s="150" t="s">
        <v>1723</v>
      </c>
      <c r="Y666" s="150">
        <v>0</v>
      </c>
      <c r="Z666" s="150" t="s">
        <v>1717</v>
      </c>
      <c r="AA666" s="150">
        <v>0</v>
      </c>
      <c r="AB666" s="164">
        <v>1</v>
      </c>
      <c r="AC666" s="152"/>
      <c r="AD666" s="152"/>
    </row>
    <row r="667" spans="1:30" x14ac:dyDescent="0.35">
      <c r="A667" t="str">
        <f t="shared" si="10"/>
        <v>370661208001020</v>
      </c>
      <c r="B667" s="178"/>
      <c r="D667" s="14"/>
      <c r="E667" s="159">
        <v>8011</v>
      </c>
      <c r="F667" s="160" t="s">
        <v>2073</v>
      </c>
      <c r="G667" s="161">
        <v>370661208001</v>
      </c>
      <c r="H667" s="159">
        <v>20</v>
      </c>
      <c r="I667" s="162" t="s">
        <v>1711</v>
      </c>
      <c r="J667" s="152"/>
      <c r="K667" s="163" t="s">
        <v>2074</v>
      </c>
      <c r="L667" s="163" t="s">
        <v>1696</v>
      </c>
      <c r="M667" s="163" t="s">
        <v>1726</v>
      </c>
      <c r="N667" s="163" t="s">
        <v>1673</v>
      </c>
      <c r="O667" s="152"/>
      <c r="P667" s="150" t="s">
        <v>2075</v>
      </c>
      <c r="Q667" s="144">
        <v>3967.73</v>
      </c>
      <c r="R667" s="145">
        <v>0.67600000000000005</v>
      </c>
      <c r="S667" s="146">
        <v>1.0707</v>
      </c>
      <c r="T667" s="147">
        <v>0</v>
      </c>
      <c r="U667" s="148">
        <v>4157.3599999999997</v>
      </c>
      <c r="V667" s="149">
        <v>0.22900000000000001</v>
      </c>
      <c r="W667" s="150">
        <v>1.7000000000000001E-2</v>
      </c>
      <c r="X667" s="150" t="s">
        <v>1723</v>
      </c>
      <c r="Y667" s="150">
        <v>0</v>
      </c>
      <c r="Z667" s="150" t="s">
        <v>1716</v>
      </c>
      <c r="AA667" s="150">
        <v>0</v>
      </c>
      <c r="AB667" s="164">
        <v>1</v>
      </c>
      <c r="AC667" s="152"/>
      <c r="AD667" s="152"/>
    </row>
    <row r="668" spans="1:30" x14ac:dyDescent="0.35">
      <c r="A668" t="str">
        <f t="shared" si="10"/>
        <v>370661208001024</v>
      </c>
      <c r="B668" s="178"/>
      <c r="D668" s="14"/>
      <c r="E668" s="159">
        <v>8011</v>
      </c>
      <c r="F668" s="160" t="s">
        <v>2073</v>
      </c>
      <c r="G668" s="161">
        <v>370661208001</v>
      </c>
      <c r="H668" s="159">
        <v>24</v>
      </c>
      <c r="I668" s="162" t="s">
        <v>1719</v>
      </c>
      <c r="J668" s="152"/>
      <c r="K668" s="163" t="s">
        <v>2074</v>
      </c>
      <c r="L668" s="163" t="s">
        <v>1696</v>
      </c>
      <c r="M668" s="163" t="s">
        <v>1726</v>
      </c>
      <c r="N668" s="163" t="s">
        <v>1673</v>
      </c>
      <c r="O668" s="152"/>
      <c r="P668" s="150" t="s">
        <v>2075</v>
      </c>
      <c r="Q668" s="144">
        <v>1856.68</v>
      </c>
      <c r="R668" s="145">
        <v>0.6</v>
      </c>
      <c r="S668" s="146">
        <v>1</v>
      </c>
      <c r="T668" s="147" t="s">
        <v>1716</v>
      </c>
      <c r="U668" s="148">
        <v>1856.68</v>
      </c>
      <c r="V668" s="149">
        <v>0.22900000000000001</v>
      </c>
      <c r="W668" s="150">
        <v>1.7000000000000001E-2</v>
      </c>
      <c r="X668" s="150" t="s">
        <v>1723</v>
      </c>
      <c r="Y668" s="150">
        <v>0</v>
      </c>
      <c r="Z668" s="150" t="s">
        <v>1717</v>
      </c>
      <c r="AA668" s="150">
        <v>0</v>
      </c>
      <c r="AB668" s="164">
        <v>1</v>
      </c>
      <c r="AC668" s="152"/>
      <c r="AD668" s="152"/>
    </row>
    <row r="669" spans="1:30" x14ac:dyDescent="0.35">
      <c r="A669" t="str">
        <f t="shared" si="10"/>
        <v>362276984001020</v>
      </c>
      <c r="B669" s="178"/>
      <c r="D669" s="14"/>
      <c r="E669" s="159">
        <v>8012</v>
      </c>
      <c r="F669" s="160" t="s">
        <v>2076</v>
      </c>
      <c r="G669" s="161">
        <v>362276984001</v>
      </c>
      <c r="H669" s="159">
        <v>20</v>
      </c>
      <c r="I669" s="162" t="s">
        <v>1711</v>
      </c>
      <c r="J669" s="152"/>
      <c r="K669" s="163" t="s">
        <v>2077</v>
      </c>
      <c r="L669" s="163" t="s">
        <v>1696</v>
      </c>
      <c r="M669" s="163" t="s">
        <v>1713</v>
      </c>
      <c r="N669" s="163" t="s">
        <v>1673</v>
      </c>
      <c r="O669" s="152"/>
      <c r="P669" s="150" t="s">
        <v>2078</v>
      </c>
      <c r="Q669" s="144">
        <v>3967.73</v>
      </c>
      <c r="R669" s="145">
        <v>0.67600000000000005</v>
      </c>
      <c r="S669" s="146">
        <v>1.0707</v>
      </c>
      <c r="T669" s="147">
        <v>0</v>
      </c>
      <c r="U669" s="148">
        <v>4157.3599999999997</v>
      </c>
      <c r="V669" s="149">
        <v>0.24399999999999999</v>
      </c>
      <c r="W669" s="150">
        <v>1.6E-2</v>
      </c>
      <c r="X669" s="150" t="s">
        <v>1744</v>
      </c>
      <c r="Y669" s="150" t="s">
        <v>1715</v>
      </c>
      <c r="Z669" s="150" t="s">
        <v>1716</v>
      </c>
      <c r="AA669" s="150">
        <v>0</v>
      </c>
      <c r="AB669" s="164">
        <v>1</v>
      </c>
      <c r="AC669" s="152"/>
      <c r="AD669" s="152"/>
    </row>
    <row r="670" spans="1:30" x14ac:dyDescent="0.35">
      <c r="A670" t="str">
        <f t="shared" si="10"/>
        <v>362276984001021</v>
      </c>
      <c r="B670" s="178"/>
      <c r="D670" s="14"/>
      <c r="E670" s="159">
        <v>8012</v>
      </c>
      <c r="F670" s="160" t="s">
        <v>2076</v>
      </c>
      <c r="G670" s="161">
        <v>362276984001</v>
      </c>
      <c r="H670" s="159">
        <v>21</v>
      </c>
      <c r="I670" s="162" t="s">
        <v>1732</v>
      </c>
      <c r="J670" s="152"/>
      <c r="K670" s="163" t="s">
        <v>2077</v>
      </c>
      <c r="L670" s="163" t="s">
        <v>1696</v>
      </c>
      <c r="M670" s="163" t="s">
        <v>1713</v>
      </c>
      <c r="N670" s="163" t="s">
        <v>1673</v>
      </c>
      <c r="O670" s="152"/>
      <c r="P670" s="150" t="s">
        <v>2078</v>
      </c>
      <c r="Q670" s="144" t="s">
        <v>1716</v>
      </c>
      <c r="R670" s="145" t="s">
        <v>1716</v>
      </c>
      <c r="S670" s="146" t="s">
        <v>1716</v>
      </c>
      <c r="T670" s="147" t="s">
        <v>1716</v>
      </c>
      <c r="U670" s="148">
        <v>623.70000000000005</v>
      </c>
      <c r="V670" s="149" t="s">
        <v>1716</v>
      </c>
      <c r="W670" s="150" t="s">
        <v>1716</v>
      </c>
      <c r="X670" s="150" t="s">
        <v>1744</v>
      </c>
      <c r="Y670" s="150" t="s">
        <v>1715</v>
      </c>
      <c r="Z670" s="150" t="s">
        <v>1716</v>
      </c>
      <c r="AA670" s="150">
        <v>0</v>
      </c>
      <c r="AB670" s="164">
        <v>1</v>
      </c>
      <c r="AC670" s="152"/>
      <c r="AD670" s="152"/>
    </row>
    <row r="671" spans="1:30" x14ac:dyDescent="0.35">
      <c r="A671" t="str">
        <f t="shared" si="10"/>
        <v>362276984007021</v>
      </c>
      <c r="B671" s="178"/>
      <c r="D671" s="14"/>
      <c r="E671" s="159">
        <v>8012</v>
      </c>
      <c r="F671" s="160" t="s">
        <v>2076</v>
      </c>
      <c r="G671" s="161">
        <v>362276984007</v>
      </c>
      <c r="H671" s="159">
        <v>21</v>
      </c>
      <c r="I671" s="162" t="s">
        <v>1732</v>
      </c>
      <c r="J671" s="152"/>
      <c r="K671" s="163" t="s">
        <v>2077</v>
      </c>
      <c r="L671" s="163" t="s">
        <v>1696</v>
      </c>
      <c r="M671" s="163" t="s">
        <v>1713</v>
      </c>
      <c r="N671" s="163" t="s">
        <v>1673</v>
      </c>
      <c r="O671" s="152"/>
      <c r="P671" s="150" t="s">
        <v>2078</v>
      </c>
      <c r="Q671" s="144" t="s">
        <v>1716</v>
      </c>
      <c r="R671" s="145" t="s">
        <v>1716</v>
      </c>
      <c r="S671" s="146" t="s">
        <v>1716</v>
      </c>
      <c r="T671" s="147" t="s">
        <v>1716</v>
      </c>
      <c r="U671" s="148">
        <v>623.70000000000005</v>
      </c>
      <c r="V671" s="149" t="s">
        <v>1716</v>
      </c>
      <c r="W671" s="150" t="s">
        <v>1716</v>
      </c>
      <c r="X671" s="150" t="s">
        <v>1744</v>
      </c>
      <c r="Y671" s="150" t="s">
        <v>1715</v>
      </c>
      <c r="Z671" s="150" t="s">
        <v>1716</v>
      </c>
      <c r="AA671" s="150">
        <v>0</v>
      </c>
      <c r="AB671" s="164">
        <v>1</v>
      </c>
      <c r="AC671" s="152"/>
      <c r="AD671" s="152"/>
    </row>
    <row r="672" spans="1:30" x14ac:dyDescent="0.35">
      <c r="A672" t="str">
        <f t="shared" si="10"/>
        <v>362276984001022</v>
      </c>
      <c r="B672" s="178"/>
      <c r="D672" s="14"/>
      <c r="E672" s="159">
        <v>8012</v>
      </c>
      <c r="F672" s="160" t="s">
        <v>2076</v>
      </c>
      <c r="G672" s="161">
        <v>362276984001</v>
      </c>
      <c r="H672" s="159">
        <v>22</v>
      </c>
      <c r="I672" s="162" t="s">
        <v>1718</v>
      </c>
      <c r="J672" s="152"/>
      <c r="K672" s="163" t="s">
        <v>2077</v>
      </c>
      <c r="L672" s="163" t="s">
        <v>1696</v>
      </c>
      <c r="M672" s="163" t="s">
        <v>1713</v>
      </c>
      <c r="N672" s="163" t="s">
        <v>1673</v>
      </c>
      <c r="O672" s="152"/>
      <c r="P672" s="150" t="s">
        <v>2078</v>
      </c>
      <c r="Q672" s="144" t="s">
        <v>1716</v>
      </c>
      <c r="R672" s="145" t="s">
        <v>1716</v>
      </c>
      <c r="S672" s="146" t="s">
        <v>1716</v>
      </c>
      <c r="T672" s="147" t="s">
        <v>1716</v>
      </c>
      <c r="U672" s="148">
        <v>682.42900000000009</v>
      </c>
      <c r="V672" s="149" t="s">
        <v>1716</v>
      </c>
      <c r="W672" s="150" t="s">
        <v>1716</v>
      </c>
      <c r="X672" s="150" t="s">
        <v>1744</v>
      </c>
      <c r="Y672" s="150" t="s">
        <v>1715</v>
      </c>
      <c r="Z672" s="150" t="s">
        <v>1716</v>
      </c>
      <c r="AA672" s="150">
        <v>0</v>
      </c>
      <c r="AB672" s="164">
        <v>1</v>
      </c>
      <c r="AC672" s="152"/>
      <c r="AD672" s="152"/>
    </row>
    <row r="673" spans="1:30" x14ac:dyDescent="0.35">
      <c r="A673" t="str">
        <f t="shared" si="10"/>
        <v>362276984001024</v>
      </c>
      <c r="B673" s="178"/>
      <c r="D673" s="14"/>
      <c r="E673" s="159">
        <v>8012</v>
      </c>
      <c r="F673" s="160" t="s">
        <v>2076</v>
      </c>
      <c r="G673" s="161">
        <v>362276984001</v>
      </c>
      <c r="H673" s="159">
        <v>24</v>
      </c>
      <c r="I673" s="162" t="s">
        <v>1719</v>
      </c>
      <c r="J673" s="152"/>
      <c r="K673" s="163" t="s">
        <v>2077</v>
      </c>
      <c r="L673" s="163" t="s">
        <v>1696</v>
      </c>
      <c r="M673" s="163" t="s">
        <v>1713</v>
      </c>
      <c r="N673" s="163" t="s">
        <v>1673</v>
      </c>
      <c r="O673" s="152"/>
      <c r="P673" s="150" t="s">
        <v>2078</v>
      </c>
      <c r="Q673" s="144">
        <v>597.41</v>
      </c>
      <c r="R673" s="145">
        <v>0.6</v>
      </c>
      <c r="S673" s="146">
        <v>1.0707</v>
      </c>
      <c r="T673" s="147" t="s">
        <v>1716</v>
      </c>
      <c r="U673" s="148">
        <v>622.75</v>
      </c>
      <c r="V673" s="149">
        <v>0.24399999999999999</v>
      </c>
      <c r="W673" s="150">
        <v>1.6E-2</v>
      </c>
      <c r="X673" s="150" t="s">
        <v>1744</v>
      </c>
      <c r="Y673" s="150" t="s">
        <v>1715</v>
      </c>
      <c r="Z673" s="150" t="s">
        <v>1717</v>
      </c>
      <c r="AA673" s="150">
        <v>0</v>
      </c>
      <c r="AB673" s="164">
        <v>1</v>
      </c>
      <c r="AC673" s="152"/>
      <c r="AD673" s="152"/>
    </row>
    <row r="674" spans="1:30" x14ac:dyDescent="0.35">
      <c r="A674" t="str">
        <f t="shared" si="10"/>
        <v>362276984001027</v>
      </c>
      <c r="B674" s="178"/>
      <c r="D674" s="14"/>
      <c r="E674" s="159">
        <v>8012</v>
      </c>
      <c r="F674" s="160" t="s">
        <v>2076</v>
      </c>
      <c r="G674" s="161">
        <v>362276984001</v>
      </c>
      <c r="H674" s="159">
        <v>27</v>
      </c>
      <c r="I674" s="162" t="s">
        <v>1733</v>
      </c>
      <c r="J674" s="152"/>
      <c r="K674" s="163" t="s">
        <v>2077</v>
      </c>
      <c r="L674" s="163" t="s">
        <v>1696</v>
      </c>
      <c r="M674" s="163" t="s">
        <v>1713</v>
      </c>
      <c r="N674" s="163" t="s">
        <v>1673</v>
      </c>
      <c r="O674" s="152"/>
      <c r="P674" s="150" t="s">
        <v>2078</v>
      </c>
      <c r="Q674" s="144">
        <v>359.63</v>
      </c>
      <c r="R674" s="145">
        <v>0.6</v>
      </c>
      <c r="S674" s="146">
        <v>1.0707</v>
      </c>
      <c r="T674" s="147" t="s">
        <v>1716</v>
      </c>
      <c r="U674" s="148">
        <v>374.89</v>
      </c>
      <c r="V674" s="149">
        <v>0.24399999999999999</v>
      </c>
      <c r="W674" s="150">
        <v>1.6E-2</v>
      </c>
      <c r="X674" s="150" t="s">
        <v>1744</v>
      </c>
      <c r="Y674" s="150" t="s">
        <v>1715</v>
      </c>
      <c r="Z674" s="150" t="s">
        <v>1717</v>
      </c>
      <c r="AA674" s="150">
        <v>0</v>
      </c>
      <c r="AB674" s="164">
        <v>1</v>
      </c>
      <c r="AC674" s="152"/>
      <c r="AD674" s="152"/>
    </row>
    <row r="675" spans="1:30" x14ac:dyDescent="0.35">
      <c r="A675" t="str">
        <f t="shared" si="10"/>
        <v>362276984007027</v>
      </c>
      <c r="B675" s="178"/>
      <c r="D675" s="14"/>
      <c r="E675" s="159">
        <v>8012</v>
      </c>
      <c r="F675" s="160" t="s">
        <v>2076</v>
      </c>
      <c r="G675" s="161">
        <v>362276984007</v>
      </c>
      <c r="H675" s="159">
        <v>27</v>
      </c>
      <c r="I675" s="162" t="s">
        <v>1733</v>
      </c>
      <c r="J675" s="152"/>
      <c r="K675" s="163" t="s">
        <v>2077</v>
      </c>
      <c r="L675" s="163" t="s">
        <v>1696</v>
      </c>
      <c r="M675" s="163" t="s">
        <v>1713</v>
      </c>
      <c r="N675" s="163" t="s">
        <v>1673</v>
      </c>
      <c r="O675" s="152"/>
      <c r="P675" s="150" t="s">
        <v>2078</v>
      </c>
      <c r="Q675" s="144">
        <v>359.63</v>
      </c>
      <c r="R675" s="145">
        <v>0.6</v>
      </c>
      <c r="S675" s="146">
        <v>1.0707</v>
      </c>
      <c r="T675" s="147" t="s">
        <v>1716</v>
      </c>
      <c r="U675" s="148">
        <v>374.89</v>
      </c>
      <c r="V675" s="149">
        <v>0.24399999999999999</v>
      </c>
      <c r="W675" s="150">
        <v>1.6E-2</v>
      </c>
      <c r="X675" s="150" t="s">
        <v>1744</v>
      </c>
      <c r="Y675" s="150" t="s">
        <v>1715</v>
      </c>
      <c r="Z675" s="150" t="s">
        <v>1717</v>
      </c>
      <c r="AA675" s="150">
        <v>0</v>
      </c>
      <c r="AB675" s="164">
        <v>1</v>
      </c>
      <c r="AC675" s="152"/>
      <c r="AD675" s="152"/>
    </row>
    <row r="676" spans="1:30" x14ac:dyDescent="0.35">
      <c r="A676" t="str">
        <f t="shared" si="10"/>
        <v>362276984001028</v>
      </c>
      <c r="B676" s="178"/>
      <c r="D676" s="14"/>
      <c r="E676" s="159">
        <v>8012</v>
      </c>
      <c r="F676" s="160" t="s">
        <v>2076</v>
      </c>
      <c r="G676" s="161">
        <v>362276984001</v>
      </c>
      <c r="H676" s="159">
        <v>28</v>
      </c>
      <c r="I676" s="162" t="s">
        <v>1733</v>
      </c>
      <c r="J676" s="152"/>
      <c r="K676" s="163" t="s">
        <v>2077</v>
      </c>
      <c r="L676" s="163" t="s">
        <v>1696</v>
      </c>
      <c r="M676" s="163" t="s">
        <v>1713</v>
      </c>
      <c r="N676" s="163" t="s">
        <v>1673</v>
      </c>
      <c r="O676" s="152"/>
      <c r="P676" s="150" t="s">
        <v>2078</v>
      </c>
      <c r="Q676" s="144">
        <v>359.63</v>
      </c>
      <c r="R676" s="145">
        <v>0.6</v>
      </c>
      <c r="S676" s="146">
        <v>1.0707</v>
      </c>
      <c r="T676" s="147" t="s">
        <v>1716</v>
      </c>
      <c r="U676" s="148">
        <v>374.89</v>
      </c>
      <c r="V676" s="149">
        <v>0.24399999999999999</v>
      </c>
      <c r="W676" s="150">
        <v>1.6E-2</v>
      </c>
      <c r="X676" s="150" t="s">
        <v>1744</v>
      </c>
      <c r="Y676" s="150" t="s">
        <v>1715</v>
      </c>
      <c r="Z676" s="150" t="s">
        <v>1717</v>
      </c>
      <c r="AA676" s="150">
        <v>0</v>
      </c>
      <c r="AB676" s="164">
        <v>1</v>
      </c>
      <c r="AC676" s="152"/>
      <c r="AD676" s="152"/>
    </row>
    <row r="677" spans="1:30" x14ac:dyDescent="0.35">
      <c r="A677" t="str">
        <f t="shared" si="10"/>
        <v>362276984007028</v>
      </c>
      <c r="B677" s="178"/>
      <c r="D677" s="14"/>
      <c r="E677" s="159">
        <v>8012</v>
      </c>
      <c r="F677" s="160" t="s">
        <v>2076</v>
      </c>
      <c r="G677" s="161">
        <v>362276984007</v>
      </c>
      <c r="H677" s="159">
        <v>28</v>
      </c>
      <c r="I677" s="162" t="s">
        <v>1733</v>
      </c>
      <c r="J677" s="152"/>
      <c r="K677" s="163" t="s">
        <v>2077</v>
      </c>
      <c r="L677" s="163" t="s">
        <v>1696</v>
      </c>
      <c r="M677" s="163" t="s">
        <v>1713</v>
      </c>
      <c r="N677" s="163" t="s">
        <v>1673</v>
      </c>
      <c r="O677" s="152"/>
      <c r="P677" s="150" t="s">
        <v>2078</v>
      </c>
      <c r="Q677" s="144">
        <v>359.63</v>
      </c>
      <c r="R677" s="145">
        <v>0.6</v>
      </c>
      <c r="S677" s="146">
        <v>1.0707</v>
      </c>
      <c r="T677" s="147" t="s">
        <v>1716</v>
      </c>
      <c r="U677" s="148">
        <v>374.89</v>
      </c>
      <c r="V677" s="149">
        <v>0.24399999999999999</v>
      </c>
      <c r="W677" s="150">
        <v>1.6E-2</v>
      </c>
      <c r="X677" s="150" t="s">
        <v>1744</v>
      </c>
      <c r="Y677" s="150" t="s">
        <v>1715</v>
      </c>
      <c r="Z677" s="150" t="s">
        <v>1717</v>
      </c>
      <c r="AA677" s="150">
        <v>0</v>
      </c>
      <c r="AB677" s="164">
        <v>1</v>
      </c>
      <c r="AC677" s="152"/>
      <c r="AD677" s="152"/>
    </row>
    <row r="678" spans="1:30" x14ac:dyDescent="0.35">
      <c r="A678" t="str">
        <f t="shared" si="10"/>
        <v>362276984001029</v>
      </c>
      <c r="B678" s="178"/>
      <c r="D678" s="14"/>
      <c r="E678" s="159">
        <v>8012</v>
      </c>
      <c r="F678" s="160" t="s">
        <v>2076</v>
      </c>
      <c r="G678" s="161">
        <v>362276984001</v>
      </c>
      <c r="H678" s="159">
        <v>29</v>
      </c>
      <c r="I678" s="162" t="s">
        <v>1745</v>
      </c>
      <c r="J678" s="152"/>
      <c r="K678" s="163" t="s">
        <v>2077</v>
      </c>
      <c r="L678" s="163" t="s">
        <v>1696</v>
      </c>
      <c r="M678" s="163" t="s">
        <v>1713</v>
      </c>
      <c r="N678" s="163" t="s">
        <v>1673</v>
      </c>
      <c r="O678" s="152"/>
      <c r="P678" s="150" t="s">
        <v>2078</v>
      </c>
      <c r="Q678" s="144">
        <v>1442.57</v>
      </c>
      <c r="R678" s="145">
        <v>0.6</v>
      </c>
      <c r="S678" s="146">
        <v>1.0707</v>
      </c>
      <c r="T678" s="147" t="s">
        <v>1716</v>
      </c>
      <c r="U678" s="148">
        <v>1503.76</v>
      </c>
      <c r="V678" s="149">
        <v>0.24399999999999999</v>
      </c>
      <c r="W678" s="150">
        <v>1.6E-2</v>
      </c>
      <c r="X678" s="150" t="s">
        <v>1744</v>
      </c>
      <c r="Y678" s="150" t="s">
        <v>1715</v>
      </c>
      <c r="Z678" s="150" t="s">
        <v>1717</v>
      </c>
      <c r="AA678" s="150">
        <v>0</v>
      </c>
      <c r="AB678" s="164">
        <v>1</v>
      </c>
      <c r="AC678" s="152"/>
      <c r="AD678" s="152"/>
    </row>
    <row r="679" spans="1:30" x14ac:dyDescent="0.35">
      <c r="A679" t="str">
        <f t="shared" si="10"/>
        <v>370808925001020</v>
      </c>
      <c r="B679" s="178"/>
      <c r="D679" s="14"/>
      <c r="E679" s="159">
        <v>8014</v>
      </c>
      <c r="F679" s="160" t="s">
        <v>2079</v>
      </c>
      <c r="G679" s="161">
        <v>370808925001</v>
      </c>
      <c r="H679" s="159">
        <v>20</v>
      </c>
      <c r="I679" s="162" t="s">
        <v>1711</v>
      </c>
      <c r="J679" s="152"/>
      <c r="K679" s="163" t="s">
        <v>2080</v>
      </c>
      <c r="L679" s="163" t="s">
        <v>1696</v>
      </c>
      <c r="M679" s="163" t="s">
        <v>1726</v>
      </c>
      <c r="N679" s="163" t="s">
        <v>1673</v>
      </c>
      <c r="O679" s="152"/>
      <c r="P679" s="150" t="s">
        <v>2081</v>
      </c>
      <c r="Q679" s="144">
        <v>3967.73</v>
      </c>
      <c r="R679" s="145">
        <v>0.67600000000000005</v>
      </c>
      <c r="S679" s="146">
        <v>1.0707</v>
      </c>
      <c r="T679" s="147">
        <v>0</v>
      </c>
      <c r="U679" s="148">
        <v>4157.3599999999997</v>
      </c>
      <c r="V679" s="149">
        <v>0.22900000000000001</v>
      </c>
      <c r="W679" s="150">
        <v>1.7000000000000001E-2</v>
      </c>
      <c r="X679" s="150" t="s">
        <v>1723</v>
      </c>
      <c r="Y679" s="150">
        <v>0</v>
      </c>
      <c r="Z679" s="150" t="s">
        <v>1716</v>
      </c>
      <c r="AA679" s="150">
        <v>0</v>
      </c>
      <c r="AB679" s="164">
        <v>1</v>
      </c>
      <c r="AC679" s="152"/>
      <c r="AD679" s="152"/>
    </row>
    <row r="680" spans="1:30" x14ac:dyDescent="0.35">
      <c r="A680" t="str">
        <f t="shared" si="10"/>
        <v>370808925001024</v>
      </c>
      <c r="B680" s="178"/>
      <c r="D680" s="14"/>
      <c r="E680" s="159">
        <v>8014</v>
      </c>
      <c r="F680" s="160" t="s">
        <v>2079</v>
      </c>
      <c r="G680" s="161">
        <v>370808925001</v>
      </c>
      <c r="H680" s="159">
        <v>24</v>
      </c>
      <c r="I680" s="162" t="s">
        <v>1719</v>
      </c>
      <c r="J680" s="152"/>
      <c r="K680" s="163" t="s">
        <v>2080</v>
      </c>
      <c r="L680" s="163" t="s">
        <v>1696</v>
      </c>
      <c r="M680" s="163" t="s">
        <v>1726</v>
      </c>
      <c r="N680" s="163" t="s">
        <v>1673</v>
      </c>
      <c r="O680" s="152"/>
      <c r="P680" s="150" t="s">
        <v>2081</v>
      </c>
      <c r="Q680" s="144">
        <v>519.78</v>
      </c>
      <c r="R680" s="145">
        <v>0.6</v>
      </c>
      <c r="S680" s="146">
        <v>1</v>
      </c>
      <c r="T680" s="147" t="s">
        <v>1716</v>
      </c>
      <c r="U680" s="148">
        <v>519.78</v>
      </c>
      <c r="V680" s="149">
        <v>0.22900000000000001</v>
      </c>
      <c r="W680" s="150">
        <v>1.7000000000000001E-2</v>
      </c>
      <c r="X680" s="150" t="s">
        <v>1723</v>
      </c>
      <c r="Y680" s="150">
        <v>0</v>
      </c>
      <c r="Z680" s="150" t="s">
        <v>1717</v>
      </c>
      <c r="AA680" s="150">
        <v>0</v>
      </c>
      <c r="AB680" s="164">
        <v>1</v>
      </c>
      <c r="AC680" s="152"/>
      <c r="AD680" s="152"/>
    </row>
    <row r="681" spans="1:30" x14ac:dyDescent="0.35">
      <c r="A681" t="str">
        <f t="shared" si="10"/>
        <v>376017857001020</v>
      </c>
      <c r="B681" s="178"/>
      <c r="D681" s="14"/>
      <c r="E681" s="159">
        <v>8015</v>
      </c>
      <c r="F681" s="160" t="s">
        <v>2082</v>
      </c>
      <c r="G681" s="161">
        <v>376017857001</v>
      </c>
      <c r="H681" s="159">
        <v>20</v>
      </c>
      <c r="I681" s="162" t="s">
        <v>1711</v>
      </c>
      <c r="J681" s="152"/>
      <c r="K681" s="163" t="s">
        <v>2083</v>
      </c>
      <c r="L681" s="163" t="s">
        <v>1696</v>
      </c>
      <c r="M681" s="163" t="s">
        <v>1726</v>
      </c>
      <c r="N681" s="163" t="s">
        <v>1673</v>
      </c>
      <c r="O681" s="152"/>
      <c r="P681" s="150" t="s">
        <v>2084</v>
      </c>
      <c r="Q681" s="144">
        <v>3967.73</v>
      </c>
      <c r="R681" s="145">
        <v>0.67600000000000005</v>
      </c>
      <c r="S681" s="146">
        <v>1.0707</v>
      </c>
      <c r="T681" s="147">
        <v>0</v>
      </c>
      <c r="U681" s="148">
        <v>4157.3599999999997</v>
      </c>
      <c r="V681" s="149">
        <v>0.22900000000000001</v>
      </c>
      <c r="W681" s="150">
        <v>1.7000000000000001E-2</v>
      </c>
      <c r="X681" s="150" t="s">
        <v>1723</v>
      </c>
      <c r="Y681" s="150">
        <v>0</v>
      </c>
      <c r="Z681" s="150" t="s">
        <v>1716</v>
      </c>
      <c r="AA681" s="150">
        <v>0</v>
      </c>
      <c r="AB681" s="164">
        <v>1</v>
      </c>
      <c r="AC681" s="152"/>
      <c r="AD681" s="152"/>
    </row>
    <row r="682" spans="1:30" x14ac:dyDescent="0.35">
      <c r="A682" t="str">
        <f t="shared" si="10"/>
        <v>376017857001024</v>
      </c>
      <c r="B682" s="178"/>
      <c r="D682" s="14"/>
      <c r="E682" s="159">
        <v>8015</v>
      </c>
      <c r="F682" s="160" t="s">
        <v>2082</v>
      </c>
      <c r="G682" s="161">
        <v>376017857001</v>
      </c>
      <c r="H682" s="159">
        <v>24</v>
      </c>
      <c r="I682" s="162" t="s">
        <v>1719</v>
      </c>
      <c r="J682" s="152"/>
      <c r="K682" s="163" t="s">
        <v>2083</v>
      </c>
      <c r="L682" s="163" t="s">
        <v>1696</v>
      </c>
      <c r="M682" s="163" t="s">
        <v>1726</v>
      </c>
      <c r="N682" s="163" t="s">
        <v>1673</v>
      </c>
      <c r="O682" s="152"/>
      <c r="P682" s="150" t="s">
        <v>2084</v>
      </c>
      <c r="Q682" s="144">
        <v>2077.87</v>
      </c>
      <c r="R682" s="145">
        <v>0.6</v>
      </c>
      <c r="S682" s="146">
        <v>1</v>
      </c>
      <c r="T682" s="147" t="s">
        <v>1716</v>
      </c>
      <c r="U682" s="148">
        <v>3008.96</v>
      </c>
      <c r="V682" s="149">
        <v>0.22900000000000001</v>
      </c>
      <c r="W682" s="150">
        <v>1.7000000000000001E-2</v>
      </c>
      <c r="X682" s="150" t="s">
        <v>1723</v>
      </c>
      <c r="Y682" s="150">
        <v>0</v>
      </c>
      <c r="Z682" s="150" t="s">
        <v>1752</v>
      </c>
      <c r="AA682" s="150">
        <v>0.4481</v>
      </c>
      <c r="AB682" s="164">
        <v>1</v>
      </c>
      <c r="AC682" s="152"/>
      <c r="AD682" s="152" t="s">
        <v>2857</v>
      </c>
    </row>
    <row r="683" spans="1:30" x14ac:dyDescent="0.35">
      <c r="A683" t="str">
        <f t="shared" si="10"/>
        <v>362169147022020</v>
      </c>
      <c r="B683" s="178"/>
      <c r="D683" s="14"/>
      <c r="E683" s="159">
        <v>8016</v>
      </c>
      <c r="F683" s="160" t="s">
        <v>2085</v>
      </c>
      <c r="G683" s="161">
        <v>362169147022</v>
      </c>
      <c r="H683" s="159">
        <v>20</v>
      </c>
      <c r="I683" s="162" t="s">
        <v>1711</v>
      </c>
      <c r="J683" s="152"/>
      <c r="K683" s="163" t="s">
        <v>2086</v>
      </c>
      <c r="L683" s="163" t="s">
        <v>1696</v>
      </c>
      <c r="M683" s="163" t="s">
        <v>1713</v>
      </c>
      <c r="N683" s="163" t="s">
        <v>1673</v>
      </c>
      <c r="O683" s="152"/>
      <c r="P683" s="150" t="s">
        <v>2087</v>
      </c>
      <c r="Q683" s="144">
        <v>3967.73</v>
      </c>
      <c r="R683" s="145">
        <v>0.67600000000000005</v>
      </c>
      <c r="S683" s="146">
        <v>1.0707</v>
      </c>
      <c r="T683" s="147">
        <v>0</v>
      </c>
      <c r="U683" s="148">
        <v>4157.3599999999997</v>
      </c>
      <c r="V683" s="149">
        <v>0.24199999999999999</v>
      </c>
      <c r="W683" s="150">
        <v>1.7000000000000001E-2</v>
      </c>
      <c r="X683" s="150" t="s">
        <v>1723</v>
      </c>
      <c r="Y683" s="150" t="s">
        <v>1731</v>
      </c>
      <c r="Z683" s="150" t="s">
        <v>1716</v>
      </c>
      <c r="AA683" s="150">
        <v>0</v>
      </c>
      <c r="AB683" s="164">
        <v>1</v>
      </c>
      <c r="AC683" s="152"/>
      <c r="AD683" s="152"/>
    </row>
    <row r="684" spans="1:30" x14ac:dyDescent="0.35">
      <c r="A684" t="str">
        <f t="shared" si="10"/>
        <v>362169147022021</v>
      </c>
      <c r="B684" s="178"/>
      <c r="D684" s="14"/>
      <c r="E684" s="159">
        <v>8016</v>
      </c>
      <c r="F684" s="160" t="s">
        <v>2085</v>
      </c>
      <c r="G684" s="161">
        <v>362169147022</v>
      </c>
      <c r="H684" s="159">
        <v>21</v>
      </c>
      <c r="I684" s="162" t="s">
        <v>1711</v>
      </c>
      <c r="J684" s="152"/>
      <c r="K684" s="163" t="s">
        <v>2086</v>
      </c>
      <c r="L684" s="163" t="s">
        <v>1696</v>
      </c>
      <c r="M684" s="163" t="s">
        <v>1713</v>
      </c>
      <c r="N684" s="163" t="s">
        <v>1673</v>
      </c>
      <c r="O684" s="152"/>
      <c r="P684" s="150" t="s">
        <v>2087</v>
      </c>
      <c r="Q684" s="144" t="s">
        <v>1716</v>
      </c>
      <c r="R684" s="145" t="s">
        <v>1716</v>
      </c>
      <c r="S684" s="146" t="s">
        <v>1716</v>
      </c>
      <c r="T684" s="147" t="s">
        <v>1716</v>
      </c>
      <c r="U684" s="148">
        <v>623.70000000000005</v>
      </c>
      <c r="V684" s="149" t="s">
        <v>1716</v>
      </c>
      <c r="W684" s="150" t="s">
        <v>1716</v>
      </c>
      <c r="X684" s="150" t="s">
        <v>1723</v>
      </c>
      <c r="Y684" s="150" t="s">
        <v>1731</v>
      </c>
      <c r="Z684" s="150" t="s">
        <v>1716</v>
      </c>
      <c r="AA684" s="150">
        <v>0</v>
      </c>
      <c r="AB684" s="164">
        <v>1</v>
      </c>
      <c r="AC684" s="152"/>
      <c r="AD684" s="152" t="s">
        <v>2880</v>
      </c>
    </row>
    <row r="685" spans="1:30" x14ac:dyDescent="0.35">
      <c r="A685" t="str">
        <f t="shared" si="10"/>
        <v>362169147022024</v>
      </c>
      <c r="B685" s="178"/>
      <c r="D685" s="14"/>
      <c r="E685" s="159">
        <v>8016</v>
      </c>
      <c r="F685" s="160" t="s">
        <v>2085</v>
      </c>
      <c r="G685" s="161">
        <v>362169147022</v>
      </c>
      <c r="H685" s="159">
        <v>24</v>
      </c>
      <c r="I685" s="162" t="s">
        <v>1719</v>
      </c>
      <c r="J685" s="152"/>
      <c r="K685" s="163" t="s">
        <v>2086</v>
      </c>
      <c r="L685" s="163" t="s">
        <v>1696</v>
      </c>
      <c r="M685" s="163" t="s">
        <v>1713</v>
      </c>
      <c r="N685" s="163" t="s">
        <v>1673</v>
      </c>
      <c r="O685" s="152"/>
      <c r="P685" s="150" t="s">
        <v>2087</v>
      </c>
      <c r="Q685" s="144">
        <v>597.41</v>
      </c>
      <c r="R685" s="145">
        <v>0.6</v>
      </c>
      <c r="S685" s="146">
        <v>1.0707</v>
      </c>
      <c r="T685" s="147" t="s">
        <v>1716</v>
      </c>
      <c r="U685" s="148">
        <v>622.75</v>
      </c>
      <c r="V685" s="149">
        <v>0.24199999999999999</v>
      </c>
      <c r="W685" s="150">
        <v>1.7000000000000001E-2</v>
      </c>
      <c r="X685" s="150" t="s">
        <v>1723</v>
      </c>
      <c r="Y685" s="150" t="s">
        <v>1731</v>
      </c>
      <c r="Z685" s="150" t="s">
        <v>1717</v>
      </c>
      <c r="AA685" s="150">
        <v>0</v>
      </c>
      <c r="AB685" s="164">
        <v>1</v>
      </c>
      <c r="AC685" s="152"/>
      <c r="AD685" s="152"/>
    </row>
    <row r="686" spans="1:30" x14ac:dyDescent="0.35">
      <c r="A686" t="str">
        <f t="shared" si="10"/>
        <v>362169147022027</v>
      </c>
      <c r="B686" s="178"/>
      <c r="D686" s="14"/>
      <c r="E686" s="159">
        <v>8016</v>
      </c>
      <c r="F686" s="160" t="s">
        <v>2085</v>
      </c>
      <c r="G686" s="161">
        <v>362169147022</v>
      </c>
      <c r="H686" s="159">
        <v>27</v>
      </c>
      <c r="I686" s="162" t="s">
        <v>1733</v>
      </c>
      <c r="J686" s="152"/>
      <c r="K686" s="163" t="s">
        <v>2086</v>
      </c>
      <c r="L686" s="163" t="s">
        <v>1696</v>
      </c>
      <c r="M686" s="163" t="s">
        <v>1713</v>
      </c>
      <c r="N686" s="163" t="s">
        <v>1673</v>
      </c>
      <c r="O686" s="152"/>
      <c r="P686" s="150" t="s">
        <v>2087</v>
      </c>
      <c r="Q686" s="144">
        <v>359.63</v>
      </c>
      <c r="R686" s="145">
        <v>0.6</v>
      </c>
      <c r="S686" s="146">
        <v>1.0707</v>
      </c>
      <c r="T686" s="147" t="s">
        <v>1716</v>
      </c>
      <c r="U686" s="148">
        <v>374.89</v>
      </c>
      <c r="V686" s="149">
        <v>0.24199999999999999</v>
      </c>
      <c r="W686" s="150">
        <v>1.7000000000000001E-2</v>
      </c>
      <c r="X686" s="150" t="s">
        <v>1723</v>
      </c>
      <c r="Y686" s="150" t="s">
        <v>1731</v>
      </c>
      <c r="Z686" s="150" t="s">
        <v>1717</v>
      </c>
      <c r="AA686" s="150">
        <v>0</v>
      </c>
      <c r="AB686" s="164">
        <v>1</v>
      </c>
      <c r="AC686" s="152"/>
      <c r="AD686" s="152" t="s">
        <v>2880</v>
      </c>
    </row>
    <row r="687" spans="1:30" x14ac:dyDescent="0.35">
      <c r="A687" t="str">
        <f t="shared" si="10"/>
        <v>362169147022028</v>
      </c>
      <c r="B687" s="178"/>
      <c r="D687" s="14"/>
      <c r="E687" s="159">
        <v>8016</v>
      </c>
      <c r="F687" s="160" t="s">
        <v>2085</v>
      </c>
      <c r="G687" s="161">
        <v>362169147022</v>
      </c>
      <c r="H687" s="159">
        <v>28</v>
      </c>
      <c r="I687" s="162" t="s">
        <v>1733</v>
      </c>
      <c r="J687" s="152"/>
      <c r="K687" s="163" t="s">
        <v>2086</v>
      </c>
      <c r="L687" s="163" t="s">
        <v>1696</v>
      </c>
      <c r="M687" s="163" t="s">
        <v>1713</v>
      </c>
      <c r="N687" s="163" t="s">
        <v>1673</v>
      </c>
      <c r="O687" s="152"/>
      <c r="P687" s="150" t="s">
        <v>2087</v>
      </c>
      <c r="Q687" s="144">
        <v>359.63</v>
      </c>
      <c r="R687" s="145">
        <v>0.6</v>
      </c>
      <c r="S687" s="146">
        <v>1.0707</v>
      </c>
      <c r="T687" s="147" t="s">
        <v>1716</v>
      </c>
      <c r="U687" s="148">
        <v>374.89</v>
      </c>
      <c r="V687" s="149">
        <v>0.24199999999999999</v>
      </c>
      <c r="W687" s="150">
        <v>1.7000000000000001E-2</v>
      </c>
      <c r="X687" s="150" t="s">
        <v>1723</v>
      </c>
      <c r="Y687" s="150" t="s">
        <v>1731</v>
      </c>
      <c r="Z687" s="150" t="s">
        <v>1717</v>
      </c>
      <c r="AA687" s="150">
        <v>0</v>
      </c>
      <c r="AB687" s="164">
        <v>1</v>
      </c>
      <c r="AC687" s="152"/>
      <c r="AD687" s="152" t="s">
        <v>2880</v>
      </c>
    </row>
    <row r="688" spans="1:30" x14ac:dyDescent="0.35">
      <c r="A688" t="str">
        <f t="shared" si="10"/>
        <v>351835133002020</v>
      </c>
      <c r="B688" s="178"/>
      <c r="D688" s="14"/>
      <c r="E688" s="159">
        <v>8017</v>
      </c>
      <c r="F688" s="160" t="s">
        <v>2088</v>
      </c>
      <c r="G688" s="161">
        <v>351835133002</v>
      </c>
      <c r="H688" s="159">
        <v>20</v>
      </c>
      <c r="I688" s="162" t="s">
        <v>1711</v>
      </c>
      <c r="J688" s="152"/>
      <c r="K688" s="163" t="s">
        <v>2089</v>
      </c>
      <c r="L688" s="163" t="s">
        <v>1777</v>
      </c>
      <c r="M688" s="163" t="s">
        <v>1713</v>
      </c>
      <c r="N688" s="163" t="s">
        <v>1673</v>
      </c>
      <c r="O688" s="152"/>
      <c r="P688" s="150" t="s">
        <v>2090</v>
      </c>
      <c r="Q688" s="144">
        <v>3730.73</v>
      </c>
      <c r="R688" s="145">
        <v>0.67600000000000005</v>
      </c>
      <c r="S688" s="146">
        <v>1.0792999999999999</v>
      </c>
      <c r="T688" s="147">
        <v>0</v>
      </c>
      <c r="U688" s="148">
        <v>3930.72</v>
      </c>
      <c r="V688" s="149">
        <v>0.40500000000000003</v>
      </c>
      <c r="W688" s="150">
        <v>0.10299999999999999</v>
      </c>
      <c r="X688" s="150" t="s">
        <v>1723</v>
      </c>
      <c r="Y688" s="150">
        <v>0</v>
      </c>
      <c r="Z688" s="150" t="s">
        <v>1716</v>
      </c>
      <c r="AA688" s="150">
        <v>0</v>
      </c>
      <c r="AB688" s="164">
        <v>1</v>
      </c>
      <c r="AC688" s="152"/>
      <c r="AD688" s="152"/>
    </row>
    <row r="689" spans="1:30" x14ac:dyDescent="0.35">
      <c r="A689" t="str">
        <f t="shared" si="10"/>
        <v>351835133002024</v>
      </c>
      <c r="B689" s="178"/>
      <c r="D689" s="14"/>
      <c r="E689" s="159">
        <v>8017</v>
      </c>
      <c r="F689" s="160" t="s">
        <v>2088</v>
      </c>
      <c r="G689" s="161">
        <v>351835133002</v>
      </c>
      <c r="H689" s="159">
        <v>24</v>
      </c>
      <c r="I689" s="162" t="s">
        <v>1719</v>
      </c>
      <c r="J689" s="152"/>
      <c r="K689" s="163" t="s">
        <v>2089</v>
      </c>
      <c r="L689" s="163" t="s">
        <v>1777</v>
      </c>
      <c r="M689" s="163" t="s">
        <v>1713</v>
      </c>
      <c r="N689" s="163" t="s">
        <v>1673</v>
      </c>
      <c r="O689" s="152"/>
      <c r="P689" s="150" t="s">
        <v>2090</v>
      </c>
      <c r="Q689" s="144">
        <v>471.61</v>
      </c>
      <c r="R689" s="145">
        <v>0.6</v>
      </c>
      <c r="S689" s="146">
        <v>1.0792999999999999</v>
      </c>
      <c r="T689" s="147" t="s">
        <v>1716</v>
      </c>
      <c r="U689" s="148">
        <v>494.05</v>
      </c>
      <c r="V689" s="149" t="s">
        <v>1716</v>
      </c>
      <c r="W689" s="150" t="s">
        <v>1716</v>
      </c>
      <c r="X689" s="150" t="s">
        <v>1723</v>
      </c>
      <c r="Y689" s="150">
        <v>0</v>
      </c>
      <c r="Z689" s="150" t="s">
        <v>1717</v>
      </c>
      <c r="AA689" s="150">
        <v>0</v>
      </c>
      <c r="AB689" s="164">
        <v>1</v>
      </c>
      <c r="AC689" s="152"/>
      <c r="AD689" s="152"/>
    </row>
    <row r="690" spans="1:30" x14ac:dyDescent="0.35">
      <c r="A690" t="str">
        <f t="shared" si="10"/>
        <v>363637465002020</v>
      </c>
      <c r="B690" s="178"/>
      <c r="D690" s="14"/>
      <c r="E690" s="159">
        <v>8018</v>
      </c>
      <c r="F690" s="160" t="s">
        <v>2091</v>
      </c>
      <c r="G690" s="161">
        <v>363637465002</v>
      </c>
      <c r="H690" s="159">
        <v>20</v>
      </c>
      <c r="I690" s="162" t="s">
        <v>1711</v>
      </c>
      <c r="J690" s="152"/>
      <c r="K690" s="163" t="s">
        <v>2092</v>
      </c>
      <c r="L690" s="163" t="s">
        <v>1696</v>
      </c>
      <c r="M690" s="163" t="s">
        <v>1726</v>
      </c>
      <c r="N690" s="163" t="s">
        <v>1673</v>
      </c>
      <c r="O690" s="152"/>
      <c r="P690" s="150" t="s">
        <v>2093</v>
      </c>
      <c r="Q690" s="144">
        <v>3967.73</v>
      </c>
      <c r="R690" s="145">
        <v>0.67600000000000005</v>
      </c>
      <c r="S690" s="146">
        <v>1.0707</v>
      </c>
      <c r="T690" s="147">
        <v>0</v>
      </c>
      <c r="U690" s="148">
        <v>4157.3599999999997</v>
      </c>
      <c r="V690" s="149">
        <v>0.22900000000000001</v>
      </c>
      <c r="W690" s="150">
        <v>1.7000000000000001E-2</v>
      </c>
      <c r="X690" s="150" t="s">
        <v>1723</v>
      </c>
      <c r="Y690" s="150">
        <v>0</v>
      </c>
      <c r="Z690" s="150" t="s">
        <v>1716</v>
      </c>
      <c r="AA690" s="150">
        <v>0</v>
      </c>
      <c r="AB690" s="164">
        <v>1</v>
      </c>
      <c r="AC690" s="152"/>
      <c r="AD690" s="152"/>
    </row>
    <row r="691" spans="1:30" x14ac:dyDescent="0.35">
      <c r="A691" t="str">
        <f t="shared" si="10"/>
        <v>363637465002024</v>
      </c>
      <c r="B691" s="178"/>
      <c r="D691" s="14"/>
      <c r="E691" s="159">
        <v>8018</v>
      </c>
      <c r="F691" s="160" t="s">
        <v>2091</v>
      </c>
      <c r="G691" s="161">
        <v>363637465002</v>
      </c>
      <c r="H691" s="159">
        <v>24</v>
      </c>
      <c r="I691" s="162" t="s">
        <v>1719</v>
      </c>
      <c r="J691" s="152"/>
      <c r="K691" s="163" t="s">
        <v>2092</v>
      </c>
      <c r="L691" s="163" t="s">
        <v>1696</v>
      </c>
      <c r="M691" s="163" t="s">
        <v>1726</v>
      </c>
      <c r="N691" s="163" t="s">
        <v>1673</v>
      </c>
      <c r="O691" s="152"/>
      <c r="P691" s="150" t="s">
        <v>2093</v>
      </c>
      <c r="Q691" s="144">
        <v>1672.83</v>
      </c>
      <c r="R691" s="145">
        <v>0.6</v>
      </c>
      <c r="S691" s="146">
        <v>1</v>
      </c>
      <c r="T691" s="147" t="s">
        <v>1716</v>
      </c>
      <c r="U691" s="148">
        <v>1672.83</v>
      </c>
      <c r="V691" s="149">
        <v>0.22900000000000001</v>
      </c>
      <c r="W691" s="150">
        <v>1.7000000000000001E-2</v>
      </c>
      <c r="X691" s="150" t="s">
        <v>1723</v>
      </c>
      <c r="Y691" s="150">
        <v>0</v>
      </c>
      <c r="Z691" s="150" t="s">
        <v>1717</v>
      </c>
      <c r="AA691" s="150">
        <v>0</v>
      </c>
      <c r="AB691" s="164">
        <v>1</v>
      </c>
      <c r="AC691" s="152"/>
      <c r="AD691" s="152"/>
    </row>
    <row r="692" spans="1:30" x14ac:dyDescent="0.35">
      <c r="A692" t="str">
        <f t="shared" si="10"/>
        <v>237426289001020</v>
      </c>
      <c r="B692" s="178"/>
      <c r="D692" s="14"/>
      <c r="E692" s="159">
        <v>8019</v>
      </c>
      <c r="F692" s="160" t="s">
        <v>2094</v>
      </c>
      <c r="G692" s="161">
        <v>237426289001</v>
      </c>
      <c r="H692" s="159">
        <v>20</v>
      </c>
      <c r="I692" s="162" t="s">
        <v>1711</v>
      </c>
      <c r="J692" s="152"/>
      <c r="K692" s="163" t="s">
        <v>2095</v>
      </c>
      <c r="L692" s="163" t="s">
        <v>1696</v>
      </c>
      <c r="M692" s="163" t="s">
        <v>1713</v>
      </c>
      <c r="N692" s="163" t="s">
        <v>1673</v>
      </c>
      <c r="O692" s="152"/>
      <c r="P692" s="150" t="s">
        <v>2096</v>
      </c>
      <c r="Q692" s="144">
        <v>3967.73</v>
      </c>
      <c r="R692" s="145">
        <v>0.67600000000000005</v>
      </c>
      <c r="S692" s="146">
        <v>1.0707</v>
      </c>
      <c r="T692" s="147">
        <v>0</v>
      </c>
      <c r="U692" s="148">
        <v>4157.3599999999997</v>
      </c>
      <c r="V692" s="149">
        <v>0.54500000000000004</v>
      </c>
      <c r="W692" s="150">
        <v>3.3000000000000002E-2</v>
      </c>
      <c r="X692" s="150" t="s">
        <v>1723</v>
      </c>
      <c r="Y692" s="150">
        <v>0</v>
      </c>
      <c r="Z692" s="150" t="s">
        <v>1716</v>
      </c>
      <c r="AA692" s="150">
        <v>0</v>
      </c>
      <c r="AB692" s="164">
        <v>1</v>
      </c>
      <c r="AC692" s="152"/>
      <c r="AD692" s="152"/>
    </row>
    <row r="693" spans="1:30" x14ac:dyDescent="0.35">
      <c r="A693" t="str">
        <f t="shared" si="10"/>
        <v>237426289007020</v>
      </c>
      <c r="B693" s="178"/>
      <c r="D693" s="14"/>
      <c r="E693" s="159">
        <v>8019</v>
      </c>
      <c r="F693" s="160" t="s">
        <v>2094</v>
      </c>
      <c r="G693" s="161">
        <v>237426289007</v>
      </c>
      <c r="H693" s="159">
        <v>20</v>
      </c>
      <c r="I693" s="162" t="s">
        <v>1711</v>
      </c>
      <c r="J693" s="152"/>
      <c r="K693" s="163" t="s">
        <v>2095</v>
      </c>
      <c r="L693" s="163" t="s">
        <v>1696</v>
      </c>
      <c r="M693" s="163" t="s">
        <v>1713</v>
      </c>
      <c r="N693" s="163" t="s">
        <v>1673</v>
      </c>
      <c r="O693" s="152"/>
      <c r="P693" s="150" t="s">
        <v>2096</v>
      </c>
      <c r="Q693" s="144">
        <v>3967.73</v>
      </c>
      <c r="R693" s="145">
        <v>0.67600000000000005</v>
      </c>
      <c r="S693" s="146">
        <v>1.0707</v>
      </c>
      <c r="T693" s="147">
        <v>0</v>
      </c>
      <c r="U693" s="148">
        <v>4157.3599999999997</v>
      </c>
      <c r="V693" s="149">
        <v>0.54500000000000004</v>
      </c>
      <c r="W693" s="150">
        <v>3.3000000000000002E-2</v>
      </c>
      <c r="X693" s="150" t="s">
        <v>1723</v>
      </c>
      <c r="Y693" s="150">
        <v>0</v>
      </c>
      <c r="Z693" s="150" t="s">
        <v>1716</v>
      </c>
      <c r="AA693" s="150">
        <v>0</v>
      </c>
      <c r="AB693" s="164">
        <v>1</v>
      </c>
      <c r="AC693" s="152"/>
      <c r="AD693" s="152"/>
    </row>
    <row r="694" spans="1:30" x14ac:dyDescent="0.35">
      <c r="A694" t="str">
        <f t="shared" si="10"/>
        <v>237426289001021</v>
      </c>
      <c r="B694" s="178"/>
      <c r="D694" s="14"/>
      <c r="E694" s="159">
        <v>8019</v>
      </c>
      <c r="F694" s="160" t="s">
        <v>2094</v>
      </c>
      <c r="G694" s="161">
        <v>237426289001</v>
      </c>
      <c r="H694" s="159">
        <v>21</v>
      </c>
      <c r="I694" s="162" t="s">
        <v>1732</v>
      </c>
      <c r="J694" s="152"/>
      <c r="K694" s="163" t="s">
        <v>2095</v>
      </c>
      <c r="L694" s="163" t="s">
        <v>1696</v>
      </c>
      <c r="M694" s="163" t="s">
        <v>1713</v>
      </c>
      <c r="N694" s="163" t="s">
        <v>1673</v>
      </c>
      <c r="O694" s="152"/>
      <c r="P694" s="150" t="s">
        <v>2096</v>
      </c>
      <c r="Q694" s="144" t="s">
        <v>1716</v>
      </c>
      <c r="R694" s="145" t="s">
        <v>1716</v>
      </c>
      <c r="S694" s="146" t="s">
        <v>1716</v>
      </c>
      <c r="T694" s="147" t="s">
        <v>1716</v>
      </c>
      <c r="U694" s="148">
        <v>693</v>
      </c>
      <c r="V694" s="149" t="s">
        <v>1716</v>
      </c>
      <c r="W694" s="150" t="s">
        <v>1716</v>
      </c>
      <c r="X694" s="150" t="s">
        <v>1723</v>
      </c>
      <c r="Y694" s="150">
        <v>0</v>
      </c>
      <c r="Z694" s="150" t="s">
        <v>1716</v>
      </c>
      <c r="AA694" s="150">
        <v>0</v>
      </c>
      <c r="AB694" s="164">
        <v>1</v>
      </c>
      <c r="AC694" s="152"/>
      <c r="AD694" s="152"/>
    </row>
    <row r="695" spans="1:30" x14ac:dyDescent="0.35">
      <c r="A695" t="str">
        <f t="shared" si="10"/>
        <v>237426289006021</v>
      </c>
      <c r="B695" s="178"/>
      <c r="D695" s="14"/>
      <c r="E695" s="159">
        <v>8019</v>
      </c>
      <c r="F695" s="160" t="s">
        <v>2094</v>
      </c>
      <c r="G695" s="161">
        <v>237426289006</v>
      </c>
      <c r="H695" s="159">
        <v>21</v>
      </c>
      <c r="I695" s="162" t="s">
        <v>1732</v>
      </c>
      <c r="J695" s="152"/>
      <c r="K695" s="163" t="s">
        <v>2095</v>
      </c>
      <c r="L695" s="163" t="s">
        <v>1696</v>
      </c>
      <c r="M695" s="163" t="s">
        <v>1713</v>
      </c>
      <c r="N695" s="163" t="s">
        <v>1673</v>
      </c>
      <c r="O695" s="152"/>
      <c r="P695" s="150" t="s">
        <v>2096</v>
      </c>
      <c r="Q695" s="144" t="s">
        <v>1716</v>
      </c>
      <c r="R695" s="145" t="s">
        <v>1716</v>
      </c>
      <c r="S695" s="146" t="s">
        <v>1716</v>
      </c>
      <c r="T695" s="147" t="s">
        <v>1716</v>
      </c>
      <c r="U695" s="148">
        <v>693</v>
      </c>
      <c r="V695" s="149" t="s">
        <v>1716</v>
      </c>
      <c r="W695" s="150" t="s">
        <v>1716</v>
      </c>
      <c r="X695" s="150" t="s">
        <v>1723</v>
      </c>
      <c r="Y695" s="150">
        <v>0</v>
      </c>
      <c r="Z695" s="150" t="s">
        <v>1716</v>
      </c>
      <c r="AA695" s="150">
        <v>0</v>
      </c>
      <c r="AB695" s="164">
        <v>1</v>
      </c>
      <c r="AC695" s="152"/>
      <c r="AD695" s="152"/>
    </row>
    <row r="696" spans="1:30" x14ac:dyDescent="0.35">
      <c r="A696" t="str">
        <f t="shared" si="10"/>
        <v>237426289001024</v>
      </c>
      <c r="B696" s="178"/>
      <c r="D696" s="14"/>
      <c r="E696" s="159">
        <v>8019</v>
      </c>
      <c r="F696" s="160" t="s">
        <v>2094</v>
      </c>
      <c r="G696" s="161">
        <v>237426289001</v>
      </c>
      <c r="H696" s="159">
        <v>24</v>
      </c>
      <c r="I696" s="162" t="s">
        <v>1719</v>
      </c>
      <c r="J696" s="152"/>
      <c r="K696" s="163" t="s">
        <v>2095</v>
      </c>
      <c r="L696" s="163" t="s">
        <v>1696</v>
      </c>
      <c r="M696" s="163" t="s">
        <v>1713</v>
      </c>
      <c r="N696" s="163" t="s">
        <v>1673</v>
      </c>
      <c r="O696" s="152"/>
      <c r="P696" s="150" t="s">
        <v>2096</v>
      </c>
      <c r="Q696" s="144">
        <v>597.41</v>
      </c>
      <c r="R696" s="145">
        <v>0.6</v>
      </c>
      <c r="S696" s="146">
        <v>1.0707</v>
      </c>
      <c r="T696" s="147" t="s">
        <v>1716</v>
      </c>
      <c r="U696" s="148">
        <v>901.81</v>
      </c>
      <c r="V696" s="149">
        <v>0.54500000000000004</v>
      </c>
      <c r="W696" s="150">
        <v>3.3000000000000002E-2</v>
      </c>
      <c r="X696" s="150" t="s">
        <v>1723</v>
      </c>
      <c r="Y696" s="150">
        <v>0</v>
      </c>
      <c r="Z696" s="150" t="s">
        <v>1752</v>
      </c>
      <c r="AA696" s="150">
        <v>0.4481</v>
      </c>
      <c r="AB696" s="164">
        <v>1</v>
      </c>
      <c r="AC696" s="152"/>
      <c r="AD696" s="152" t="s">
        <v>2846</v>
      </c>
    </row>
    <row r="697" spans="1:30" x14ac:dyDescent="0.35">
      <c r="A697" t="str">
        <f t="shared" si="10"/>
        <v>237426289001027</v>
      </c>
      <c r="B697" s="178"/>
      <c r="D697" s="14"/>
      <c r="E697" s="159">
        <v>8019</v>
      </c>
      <c r="F697" s="160" t="s">
        <v>2094</v>
      </c>
      <c r="G697" s="161">
        <v>237426289001</v>
      </c>
      <c r="H697" s="159">
        <v>27</v>
      </c>
      <c r="I697" s="162" t="s">
        <v>1733</v>
      </c>
      <c r="J697" s="152"/>
      <c r="K697" s="163" t="s">
        <v>2095</v>
      </c>
      <c r="L697" s="163" t="s">
        <v>1696</v>
      </c>
      <c r="M697" s="163" t="s">
        <v>1713</v>
      </c>
      <c r="N697" s="163" t="s">
        <v>1673</v>
      </c>
      <c r="O697" s="152"/>
      <c r="P697" s="150" t="s">
        <v>2096</v>
      </c>
      <c r="Q697" s="144">
        <v>359.63</v>
      </c>
      <c r="R697" s="145">
        <v>0.6</v>
      </c>
      <c r="S697" s="146">
        <v>1.0707</v>
      </c>
      <c r="T697" s="147" t="s">
        <v>1716</v>
      </c>
      <c r="U697" s="148">
        <v>495.52</v>
      </c>
      <c r="V697" s="149">
        <v>0.54500000000000004</v>
      </c>
      <c r="W697" s="150">
        <v>3.3000000000000002E-2</v>
      </c>
      <c r="X697" s="150" t="s">
        <v>1723</v>
      </c>
      <c r="Y697" s="150">
        <v>0</v>
      </c>
      <c r="Z697" s="150" t="s">
        <v>1752</v>
      </c>
      <c r="AA697" s="150">
        <v>0.32179999999999997</v>
      </c>
      <c r="AB697" s="164">
        <v>1</v>
      </c>
      <c r="AC697" s="152"/>
      <c r="AD697" s="152" t="s">
        <v>2846</v>
      </c>
    </row>
    <row r="698" spans="1:30" x14ac:dyDescent="0.35">
      <c r="A698" t="str">
        <f t="shared" si="10"/>
        <v>237426289006027</v>
      </c>
      <c r="B698" s="178"/>
      <c r="D698" s="14"/>
      <c r="E698" s="159">
        <v>8019</v>
      </c>
      <c r="F698" s="160" t="s">
        <v>2094</v>
      </c>
      <c r="G698" s="161">
        <v>237426289006</v>
      </c>
      <c r="H698" s="159">
        <v>27</v>
      </c>
      <c r="I698" s="162" t="s">
        <v>1733</v>
      </c>
      <c r="J698" s="152"/>
      <c r="K698" s="163" t="s">
        <v>2095</v>
      </c>
      <c r="L698" s="163" t="s">
        <v>1696</v>
      </c>
      <c r="M698" s="163" t="s">
        <v>1713</v>
      </c>
      <c r="N698" s="163" t="s">
        <v>1673</v>
      </c>
      <c r="O698" s="152"/>
      <c r="P698" s="150" t="s">
        <v>2096</v>
      </c>
      <c r="Q698" s="144">
        <v>359.63</v>
      </c>
      <c r="R698" s="145">
        <v>0.6</v>
      </c>
      <c r="S698" s="146">
        <v>1.0707</v>
      </c>
      <c r="T698" s="147" t="s">
        <v>1716</v>
      </c>
      <c r="U698" s="148">
        <v>495.52</v>
      </c>
      <c r="V698" s="149">
        <v>0.54500000000000004</v>
      </c>
      <c r="W698" s="150">
        <v>3.3000000000000002E-2</v>
      </c>
      <c r="X698" s="150" t="s">
        <v>1723</v>
      </c>
      <c r="Y698" s="150">
        <v>0</v>
      </c>
      <c r="Z698" s="150" t="s">
        <v>1752</v>
      </c>
      <c r="AA698" s="150">
        <v>0.32179999999999997</v>
      </c>
      <c r="AB698" s="164">
        <v>1</v>
      </c>
      <c r="AC698" s="152"/>
      <c r="AD698" s="152" t="s">
        <v>2846</v>
      </c>
    </row>
    <row r="699" spans="1:30" x14ac:dyDescent="0.35">
      <c r="A699" t="str">
        <f t="shared" si="10"/>
        <v>237426289001028</v>
      </c>
      <c r="B699" s="178"/>
      <c r="D699" s="14"/>
      <c r="E699" s="159">
        <v>8019</v>
      </c>
      <c r="F699" s="160" t="s">
        <v>2094</v>
      </c>
      <c r="G699" s="161">
        <v>237426289001</v>
      </c>
      <c r="H699" s="159">
        <v>28</v>
      </c>
      <c r="I699" s="162" t="s">
        <v>1733</v>
      </c>
      <c r="J699" s="152"/>
      <c r="K699" s="163" t="s">
        <v>2095</v>
      </c>
      <c r="L699" s="163" t="s">
        <v>1696</v>
      </c>
      <c r="M699" s="163" t="s">
        <v>1713</v>
      </c>
      <c r="N699" s="163" t="s">
        <v>1673</v>
      </c>
      <c r="O699" s="152"/>
      <c r="P699" s="150" t="s">
        <v>2096</v>
      </c>
      <c r="Q699" s="144">
        <v>359.63</v>
      </c>
      <c r="R699" s="145">
        <v>0.6</v>
      </c>
      <c r="S699" s="146">
        <v>1.0707</v>
      </c>
      <c r="T699" s="147" t="s">
        <v>1716</v>
      </c>
      <c r="U699" s="148">
        <v>495.52</v>
      </c>
      <c r="V699" s="149">
        <v>0.54500000000000004</v>
      </c>
      <c r="W699" s="150">
        <v>3.3000000000000002E-2</v>
      </c>
      <c r="X699" s="150" t="s">
        <v>1723</v>
      </c>
      <c r="Y699" s="150">
        <v>0</v>
      </c>
      <c r="Z699" s="150" t="s">
        <v>1752</v>
      </c>
      <c r="AA699" s="150">
        <v>0.32179999999999997</v>
      </c>
      <c r="AB699" s="164">
        <v>1</v>
      </c>
      <c r="AC699" s="152"/>
      <c r="AD699" s="152" t="s">
        <v>2846</v>
      </c>
    </row>
    <row r="700" spans="1:30" x14ac:dyDescent="0.35">
      <c r="A700" t="str">
        <f t="shared" si="10"/>
        <v>237426289006028</v>
      </c>
      <c r="B700" s="178"/>
      <c r="D700" s="14"/>
      <c r="E700" s="159">
        <v>8019</v>
      </c>
      <c r="F700" s="160" t="s">
        <v>2094</v>
      </c>
      <c r="G700" s="161">
        <v>237426289006</v>
      </c>
      <c r="H700" s="159">
        <v>28</v>
      </c>
      <c r="I700" s="162" t="s">
        <v>1733</v>
      </c>
      <c r="J700" s="152"/>
      <c r="K700" s="163" t="s">
        <v>2095</v>
      </c>
      <c r="L700" s="163" t="s">
        <v>1696</v>
      </c>
      <c r="M700" s="163" t="s">
        <v>1713</v>
      </c>
      <c r="N700" s="163" t="s">
        <v>1673</v>
      </c>
      <c r="O700" s="152"/>
      <c r="P700" s="150" t="s">
        <v>2096</v>
      </c>
      <c r="Q700" s="144">
        <v>359.63</v>
      </c>
      <c r="R700" s="145">
        <v>0.6</v>
      </c>
      <c r="S700" s="146">
        <v>1.0707</v>
      </c>
      <c r="T700" s="147" t="s">
        <v>1716</v>
      </c>
      <c r="U700" s="148">
        <v>495.52</v>
      </c>
      <c r="V700" s="149">
        <v>0.54500000000000004</v>
      </c>
      <c r="W700" s="150">
        <v>3.3000000000000002E-2</v>
      </c>
      <c r="X700" s="150" t="s">
        <v>1723</v>
      </c>
      <c r="Y700" s="150">
        <v>0</v>
      </c>
      <c r="Z700" s="150" t="s">
        <v>1752</v>
      </c>
      <c r="AA700" s="150">
        <v>0.32179999999999997</v>
      </c>
      <c r="AB700" s="164">
        <v>1</v>
      </c>
      <c r="AC700" s="152"/>
      <c r="AD700" s="152" t="s">
        <v>2846</v>
      </c>
    </row>
    <row r="701" spans="1:30" x14ac:dyDescent="0.35">
      <c r="A701" t="str">
        <f t="shared" si="10"/>
        <v>364113692001020</v>
      </c>
      <c r="B701" s="178"/>
      <c r="D701" s="14"/>
      <c r="E701" s="159">
        <v>8020</v>
      </c>
      <c r="F701" s="160" t="s">
        <v>2097</v>
      </c>
      <c r="G701" s="161">
        <v>364113692001</v>
      </c>
      <c r="H701" s="159">
        <v>20</v>
      </c>
      <c r="I701" s="162" t="s">
        <v>1711</v>
      </c>
      <c r="J701" s="152"/>
      <c r="K701" s="163" t="s">
        <v>2098</v>
      </c>
      <c r="L701" s="163" t="s">
        <v>1696</v>
      </c>
      <c r="M701" s="163" t="s">
        <v>1821</v>
      </c>
      <c r="N701" s="163" t="s">
        <v>1674</v>
      </c>
      <c r="O701" s="152"/>
      <c r="P701" s="150" t="s">
        <v>2099</v>
      </c>
      <c r="Q701" s="144" t="s">
        <v>1716</v>
      </c>
      <c r="R701" s="145" t="s">
        <v>1716</v>
      </c>
      <c r="S701" s="146" t="s">
        <v>1716</v>
      </c>
      <c r="T701" s="147" t="s">
        <v>1716</v>
      </c>
      <c r="U701" s="148">
        <v>2255.3740000000003</v>
      </c>
      <c r="V701" s="149" t="s">
        <v>1716</v>
      </c>
      <c r="W701" s="150" t="s">
        <v>1716</v>
      </c>
      <c r="X701" s="150" t="s">
        <v>1723</v>
      </c>
      <c r="Y701" s="150">
        <v>0</v>
      </c>
      <c r="Z701" s="150" t="s">
        <v>1716</v>
      </c>
      <c r="AA701" s="150">
        <v>0</v>
      </c>
      <c r="AB701" s="164">
        <v>1</v>
      </c>
      <c r="AC701" s="152"/>
      <c r="AD701" s="152"/>
    </row>
    <row r="702" spans="1:30" x14ac:dyDescent="0.35">
      <c r="A702" t="str">
        <f t="shared" si="10"/>
        <v>364113692001024</v>
      </c>
      <c r="B702" s="178"/>
      <c r="D702" s="14"/>
      <c r="E702" s="159">
        <v>8020</v>
      </c>
      <c r="F702" s="160" t="s">
        <v>2097</v>
      </c>
      <c r="G702" s="161">
        <v>364113692001</v>
      </c>
      <c r="H702" s="159">
        <v>24</v>
      </c>
      <c r="I702" s="162" t="s">
        <v>1719</v>
      </c>
      <c r="J702" s="152"/>
      <c r="K702" s="163" t="s">
        <v>2098</v>
      </c>
      <c r="L702" s="163" t="s">
        <v>1696</v>
      </c>
      <c r="M702" s="163" t="s">
        <v>1821</v>
      </c>
      <c r="N702" s="163" t="s">
        <v>1674</v>
      </c>
      <c r="O702" s="152"/>
      <c r="P702" s="150" t="s">
        <v>2099</v>
      </c>
      <c r="Q702" s="144">
        <v>597.41</v>
      </c>
      <c r="R702" s="145">
        <v>0.6</v>
      </c>
      <c r="S702" s="146">
        <v>1.0707</v>
      </c>
      <c r="T702" s="147" t="s">
        <v>1716</v>
      </c>
      <c r="U702" s="148">
        <v>622.75</v>
      </c>
      <c r="V702" s="149">
        <v>0.24199999999999999</v>
      </c>
      <c r="W702" s="150">
        <v>1.7000000000000001E-2</v>
      </c>
      <c r="X702" s="150" t="s">
        <v>1723</v>
      </c>
      <c r="Y702" s="150">
        <v>0</v>
      </c>
      <c r="Z702" s="150" t="s">
        <v>1717</v>
      </c>
      <c r="AA702" s="150">
        <v>0</v>
      </c>
      <c r="AB702" s="164">
        <v>1</v>
      </c>
      <c r="AC702" s="152"/>
      <c r="AD702" s="152"/>
    </row>
    <row r="703" spans="1:30" x14ac:dyDescent="0.35">
      <c r="A703" t="str">
        <f t="shared" si="10"/>
        <v>430662495001020</v>
      </c>
      <c r="B703" s="178"/>
      <c r="D703" s="14"/>
      <c r="E703" s="159">
        <v>8039</v>
      </c>
      <c r="F703" s="160" t="s">
        <v>2100</v>
      </c>
      <c r="G703" s="161">
        <v>430662495001</v>
      </c>
      <c r="H703" s="159">
        <v>20</v>
      </c>
      <c r="I703" s="162" t="s">
        <v>1711</v>
      </c>
      <c r="J703" s="152"/>
      <c r="K703" s="163" t="s">
        <v>2101</v>
      </c>
      <c r="L703" s="163" t="s">
        <v>1777</v>
      </c>
      <c r="M703" s="163" t="s">
        <v>1713</v>
      </c>
      <c r="N703" s="163" t="s">
        <v>1673</v>
      </c>
      <c r="O703" s="152"/>
      <c r="P703" s="150" t="s">
        <v>2102</v>
      </c>
      <c r="Q703" s="144">
        <v>3730.73</v>
      </c>
      <c r="R703" s="145">
        <v>0.62</v>
      </c>
      <c r="S703" s="146">
        <v>0.89870000000000005</v>
      </c>
      <c r="T703" s="147">
        <v>0</v>
      </c>
      <c r="U703" s="148">
        <v>3496.42</v>
      </c>
      <c r="V703" s="149">
        <v>0.313</v>
      </c>
      <c r="W703" s="150">
        <v>2.4E-2</v>
      </c>
      <c r="X703" s="150" t="s">
        <v>1723</v>
      </c>
      <c r="Y703" s="150">
        <v>0</v>
      </c>
      <c r="Z703" s="150" t="s">
        <v>1716</v>
      </c>
      <c r="AA703" s="150">
        <v>0</v>
      </c>
      <c r="AB703" s="164">
        <v>1</v>
      </c>
      <c r="AC703" s="152"/>
      <c r="AD703" s="152"/>
    </row>
    <row r="704" spans="1:30" x14ac:dyDescent="0.35">
      <c r="A704" t="str">
        <f t="shared" si="10"/>
        <v>430662495001021</v>
      </c>
      <c r="B704" s="178"/>
      <c r="D704" s="14"/>
      <c r="E704" s="159">
        <v>8039</v>
      </c>
      <c r="F704" s="160" t="s">
        <v>2100</v>
      </c>
      <c r="G704" s="161">
        <v>430662495001</v>
      </c>
      <c r="H704" s="159">
        <v>21</v>
      </c>
      <c r="I704" s="162" t="s">
        <v>1732</v>
      </c>
      <c r="J704" s="152"/>
      <c r="K704" s="163" t="s">
        <v>2101</v>
      </c>
      <c r="L704" s="163" t="s">
        <v>1777</v>
      </c>
      <c r="M704" s="163" t="s">
        <v>1713</v>
      </c>
      <c r="N704" s="163" t="s">
        <v>1673</v>
      </c>
      <c r="O704" s="152"/>
      <c r="P704" s="150" t="s">
        <v>2102</v>
      </c>
      <c r="Q704" s="144" t="s">
        <v>1716</v>
      </c>
      <c r="R704" s="145" t="s">
        <v>1716</v>
      </c>
      <c r="S704" s="146" t="s">
        <v>1716</v>
      </c>
      <c r="T704" s="147" t="s">
        <v>1716</v>
      </c>
      <c r="U704" s="148">
        <v>623.70000000000005</v>
      </c>
      <c r="V704" s="149" t="s">
        <v>1716</v>
      </c>
      <c r="W704" s="150" t="s">
        <v>1716</v>
      </c>
      <c r="X704" s="150" t="s">
        <v>1723</v>
      </c>
      <c r="Y704" s="150">
        <v>0</v>
      </c>
      <c r="Z704" s="150" t="s">
        <v>1716</v>
      </c>
      <c r="AA704" s="150">
        <v>0</v>
      </c>
      <c r="AB704" s="164">
        <v>1</v>
      </c>
      <c r="AC704" s="152"/>
      <c r="AD704" s="152"/>
    </row>
    <row r="705" spans="1:30" x14ac:dyDescent="0.35">
      <c r="A705" t="str">
        <f t="shared" si="10"/>
        <v>430662495001024</v>
      </c>
      <c r="B705" s="178"/>
      <c r="D705" s="14"/>
      <c r="E705" s="159">
        <v>8039</v>
      </c>
      <c r="F705" s="160" t="s">
        <v>2100</v>
      </c>
      <c r="G705" s="161">
        <v>430662495001</v>
      </c>
      <c r="H705" s="159">
        <v>24</v>
      </c>
      <c r="I705" s="162" t="s">
        <v>1719</v>
      </c>
      <c r="J705" s="152"/>
      <c r="K705" s="163" t="s">
        <v>2101</v>
      </c>
      <c r="L705" s="163" t="s">
        <v>1777</v>
      </c>
      <c r="M705" s="163" t="s">
        <v>1713</v>
      </c>
      <c r="N705" s="163" t="s">
        <v>1673</v>
      </c>
      <c r="O705" s="152"/>
      <c r="P705" s="150" t="s">
        <v>2102</v>
      </c>
      <c r="Q705" s="144">
        <v>471.61</v>
      </c>
      <c r="R705" s="145">
        <v>0.6</v>
      </c>
      <c r="S705" s="146">
        <v>0.89870000000000005</v>
      </c>
      <c r="T705" s="147" t="s">
        <v>1716</v>
      </c>
      <c r="U705" s="148">
        <v>442.95</v>
      </c>
      <c r="V705" s="149" t="s">
        <v>1716</v>
      </c>
      <c r="W705" s="150" t="s">
        <v>1716</v>
      </c>
      <c r="X705" s="150" t="s">
        <v>1723</v>
      </c>
      <c r="Y705" s="150">
        <v>0</v>
      </c>
      <c r="Z705" s="150" t="s">
        <v>1717</v>
      </c>
      <c r="AA705" s="150">
        <v>0</v>
      </c>
      <c r="AB705" s="164">
        <v>1</v>
      </c>
      <c r="AC705" s="152"/>
      <c r="AD705" s="152"/>
    </row>
    <row r="706" spans="1:30" x14ac:dyDescent="0.35">
      <c r="A706" t="str">
        <f t="shared" si="10"/>
        <v>430662495001027</v>
      </c>
      <c r="B706" s="178"/>
      <c r="D706" s="14"/>
      <c r="E706" s="159">
        <v>8039</v>
      </c>
      <c r="F706" s="160" t="s">
        <v>2100</v>
      </c>
      <c r="G706" s="161">
        <v>430662495001</v>
      </c>
      <c r="H706" s="159">
        <v>27</v>
      </c>
      <c r="I706" s="162" t="s">
        <v>1733</v>
      </c>
      <c r="J706" s="152"/>
      <c r="K706" s="163" t="s">
        <v>2101</v>
      </c>
      <c r="L706" s="163" t="s">
        <v>1777</v>
      </c>
      <c r="M706" s="163" t="s">
        <v>1713</v>
      </c>
      <c r="N706" s="163" t="s">
        <v>1673</v>
      </c>
      <c r="O706" s="152"/>
      <c r="P706" s="150" t="s">
        <v>2102</v>
      </c>
      <c r="Q706" s="144">
        <v>203.9</v>
      </c>
      <c r="R706" s="145">
        <v>0.6</v>
      </c>
      <c r="S706" s="146">
        <v>0.89870000000000005</v>
      </c>
      <c r="T706" s="147" t="s">
        <v>1716</v>
      </c>
      <c r="U706" s="148">
        <v>191.51</v>
      </c>
      <c r="V706" s="149" t="s">
        <v>1716</v>
      </c>
      <c r="W706" s="150" t="s">
        <v>1716</v>
      </c>
      <c r="X706" s="150" t="s">
        <v>1723</v>
      </c>
      <c r="Y706" s="150">
        <v>0</v>
      </c>
      <c r="Z706" s="150" t="s">
        <v>1717</v>
      </c>
      <c r="AA706" s="150">
        <v>0</v>
      </c>
      <c r="AB706" s="164">
        <v>1</v>
      </c>
      <c r="AC706" s="152"/>
      <c r="AD706" s="152"/>
    </row>
    <row r="707" spans="1:30" x14ac:dyDescent="0.35">
      <c r="A707" t="str">
        <f t="shared" ref="A707:A770" si="11">G707&amp;"0"&amp;H707</f>
        <v>430662495001028</v>
      </c>
      <c r="B707" s="178"/>
      <c r="D707" s="14"/>
      <c r="E707" s="159">
        <v>8039</v>
      </c>
      <c r="F707" s="160" t="s">
        <v>2100</v>
      </c>
      <c r="G707" s="161">
        <v>430662495001</v>
      </c>
      <c r="H707" s="159">
        <v>28</v>
      </c>
      <c r="I707" s="162" t="s">
        <v>1733</v>
      </c>
      <c r="J707" s="152"/>
      <c r="K707" s="163" t="s">
        <v>2101</v>
      </c>
      <c r="L707" s="163" t="s">
        <v>1777</v>
      </c>
      <c r="M707" s="163" t="s">
        <v>1713</v>
      </c>
      <c r="N707" s="163" t="s">
        <v>1673</v>
      </c>
      <c r="O707" s="152"/>
      <c r="P707" s="150" t="s">
        <v>2102</v>
      </c>
      <c r="Q707" s="144">
        <v>203.9</v>
      </c>
      <c r="R707" s="145">
        <v>0.6</v>
      </c>
      <c r="S707" s="146">
        <v>0.89870000000000005</v>
      </c>
      <c r="T707" s="147" t="s">
        <v>1716</v>
      </c>
      <c r="U707" s="148">
        <v>191.51</v>
      </c>
      <c r="V707" s="149" t="s">
        <v>1716</v>
      </c>
      <c r="W707" s="150" t="s">
        <v>1716</v>
      </c>
      <c r="X707" s="150" t="s">
        <v>1723</v>
      </c>
      <c r="Y707" s="150">
        <v>0</v>
      </c>
      <c r="Z707" s="150" t="s">
        <v>1717</v>
      </c>
      <c r="AA707" s="150">
        <v>0</v>
      </c>
      <c r="AB707" s="164">
        <v>1</v>
      </c>
      <c r="AC707" s="152"/>
      <c r="AD707" s="152"/>
    </row>
    <row r="708" spans="1:30" x14ac:dyDescent="0.35">
      <c r="A708" t="str">
        <f t="shared" si="11"/>
        <v>364251846002020</v>
      </c>
      <c r="B708" s="178"/>
      <c r="D708" s="14"/>
      <c r="E708" s="159">
        <v>8085</v>
      </c>
      <c r="F708" s="160" t="s">
        <v>2103</v>
      </c>
      <c r="G708" s="161">
        <v>364251846002</v>
      </c>
      <c r="H708" s="159">
        <v>20</v>
      </c>
      <c r="I708" s="162" t="s">
        <v>1711</v>
      </c>
      <c r="J708" s="152"/>
      <c r="K708" s="163" t="s">
        <v>2104</v>
      </c>
      <c r="L708" s="163" t="s">
        <v>1696</v>
      </c>
      <c r="M708" s="163" t="s">
        <v>1713</v>
      </c>
      <c r="N708" s="163" t="s">
        <v>1673</v>
      </c>
      <c r="O708" s="152"/>
      <c r="P708" s="150" t="s">
        <v>2105</v>
      </c>
      <c r="Q708" s="144">
        <v>3967.73</v>
      </c>
      <c r="R708" s="145">
        <v>0.67600000000000005</v>
      </c>
      <c r="S708" s="146">
        <v>1.0707</v>
      </c>
      <c r="T708" s="147">
        <v>0</v>
      </c>
      <c r="U708" s="148">
        <v>4157.3599999999997</v>
      </c>
      <c r="V708" s="149">
        <v>0.22500000000000001</v>
      </c>
      <c r="W708" s="150">
        <v>2.1000000000000001E-2</v>
      </c>
      <c r="X708" s="150" t="s">
        <v>1744</v>
      </c>
      <c r="Y708" s="150" t="s">
        <v>1715</v>
      </c>
      <c r="Z708" s="150" t="s">
        <v>1716</v>
      </c>
      <c r="AA708" s="150">
        <v>0</v>
      </c>
      <c r="AB708" s="164">
        <v>1</v>
      </c>
      <c r="AC708" s="152"/>
      <c r="AD708" s="152"/>
    </row>
    <row r="709" spans="1:30" x14ac:dyDescent="0.35">
      <c r="A709" t="str">
        <f t="shared" si="11"/>
        <v>364251846002024</v>
      </c>
      <c r="B709" s="178"/>
      <c r="D709" s="14"/>
      <c r="E709" s="159">
        <v>8085</v>
      </c>
      <c r="F709" s="160" t="s">
        <v>2103</v>
      </c>
      <c r="G709" s="161">
        <v>364251846002</v>
      </c>
      <c r="H709" s="159">
        <v>24</v>
      </c>
      <c r="I709" s="162" t="s">
        <v>1719</v>
      </c>
      <c r="J709" s="152"/>
      <c r="K709" s="163" t="s">
        <v>2104</v>
      </c>
      <c r="L709" s="163" t="s">
        <v>1696</v>
      </c>
      <c r="M709" s="163" t="s">
        <v>1713</v>
      </c>
      <c r="N709" s="163" t="s">
        <v>1673</v>
      </c>
      <c r="O709" s="152"/>
      <c r="P709" s="150" t="s">
        <v>2105</v>
      </c>
      <c r="Q709" s="144">
        <v>597.41</v>
      </c>
      <c r="R709" s="145">
        <v>0.6</v>
      </c>
      <c r="S709" s="146">
        <v>1.0707</v>
      </c>
      <c r="T709" s="147" t="s">
        <v>1716</v>
      </c>
      <c r="U709" s="148">
        <v>622.75</v>
      </c>
      <c r="V709" s="149">
        <v>0.22500000000000001</v>
      </c>
      <c r="W709" s="150">
        <v>2.1000000000000001E-2</v>
      </c>
      <c r="X709" s="150" t="s">
        <v>1744</v>
      </c>
      <c r="Y709" s="150" t="s">
        <v>1715</v>
      </c>
      <c r="Z709" s="150" t="s">
        <v>1717</v>
      </c>
      <c r="AA709" s="150">
        <v>0</v>
      </c>
      <c r="AB709" s="164">
        <v>1</v>
      </c>
      <c r="AC709" s="152"/>
      <c r="AD709" s="152"/>
    </row>
    <row r="710" spans="1:30" x14ac:dyDescent="0.35">
      <c r="A710" t="str">
        <f t="shared" si="11"/>
        <v>364251846001020</v>
      </c>
      <c r="B710" s="178"/>
      <c r="D710" s="14"/>
      <c r="E710" s="159">
        <v>8088</v>
      </c>
      <c r="F710" s="160" t="s">
        <v>2106</v>
      </c>
      <c r="G710" s="161">
        <v>364251846001</v>
      </c>
      <c r="H710" s="159">
        <v>20</v>
      </c>
      <c r="I710" s="162" t="s">
        <v>1711</v>
      </c>
      <c r="J710" s="152"/>
      <c r="K710" s="163" t="s">
        <v>2104</v>
      </c>
      <c r="L710" s="163" t="s">
        <v>1696</v>
      </c>
      <c r="M710" s="163" t="s">
        <v>1713</v>
      </c>
      <c r="N710" s="163" t="s">
        <v>1673</v>
      </c>
      <c r="O710" s="152"/>
      <c r="P710" s="150" t="s">
        <v>2105</v>
      </c>
      <c r="Q710" s="144">
        <v>3967.73</v>
      </c>
      <c r="R710" s="145">
        <v>0.67600000000000005</v>
      </c>
      <c r="S710" s="146">
        <v>1.0707</v>
      </c>
      <c r="T710" s="147">
        <v>0</v>
      </c>
      <c r="U710" s="148">
        <v>4157.3599999999997</v>
      </c>
      <c r="V710" s="149">
        <v>0.22500000000000001</v>
      </c>
      <c r="W710" s="150">
        <v>2.1000000000000001E-2</v>
      </c>
      <c r="X710" s="150" t="s">
        <v>1744</v>
      </c>
      <c r="Y710" s="150" t="s">
        <v>1715</v>
      </c>
      <c r="Z710" s="150" t="s">
        <v>1716</v>
      </c>
      <c r="AA710" s="150">
        <v>0</v>
      </c>
      <c r="AB710" s="164">
        <v>1</v>
      </c>
      <c r="AC710" s="152"/>
      <c r="AD710" s="152"/>
    </row>
    <row r="711" spans="1:30" x14ac:dyDescent="0.35">
      <c r="A711" t="str">
        <f t="shared" si="11"/>
        <v>364251846001024</v>
      </c>
      <c r="B711" s="178"/>
      <c r="D711" s="14"/>
      <c r="E711" s="159">
        <v>8088</v>
      </c>
      <c r="F711" s="160" t="s">
        <v>2106</v>
      </c>
      <c r="G711" s="161">
        <v>364251846001</v>
      </c>
      <c r="H711" s="159">
        <v>24</v>
      </c>
      <c r="I711" s="162" t="s">
        <v>1719</v>
      </c>
      <c r="J711" s="152"/>
      <c r="K711" s="163" t="s">
        <v>2104</v>
      </c>
      <c r="L711" s="163" t="s">
        <v>1696</v>
      </c>
      <c r="M711" s="163" t="s">
        <v>1713</v>
      </c>
      <c r="N711" s="163" t="s">
        <v>1673</v>
      </c>
      <c r="O711" s="152"/>
      <c r="P711" s="150" t="s">
        <v>2105</v>
      </c>
      <c r="Q711" s="144">
        <v>597.41</v>
      </c>
      <c r="R711" s="145">
        <v>0.6</v>
      </c>
      <c r="S711" s="146">
        <v>1.0707</v>
      </c>
      <c r="T711" s="147" t="s">
        <v>1716</v>
      </c>
      <c r="U711" s="148">
        <v>622.75</v>
      </c>
      <c r="V711" s="149">
        <v>0.22500000000000001</v>
      </c>
      <c r="W711" s="150">
        <v>2.1000000000000001E-2</v>
      </c>
      <c r="X711" s="150" t="s">
        <v>1744</v>
      </c>
      <c r="Y711" s="150" t="s">
        <v>1715</v>
      </c>
      <c r="Z711" s="150" t="s">
        <v>1717</v>
      </c>
      <c r="AA711" s="150">
        <v>0</v>
      </c>
      <c r="AB711" s="164">
        <v>1</v>
      </c>
      <c r="AC711" s="152"/>
      <c r="AD711" s="152"/>
    </row>
    <row r="712" spans="1:30" x14ac:dyDescent="0.35">
      <c r="A712" t="str">
        <f t="shared" si="11"/>
        <v>426004813007020</v>
      </c>
      <c r="B712" s="178"/>
      <c r="D712" s="14"/>
      <c r="E712" s="159">
        <v>9003</v>
      </c>
      <c r="F712" s="160" t="s">
        <v>2107</v>
      </c>
      <c r="G712" s="161">
        <v>426004813007</v>
      </c>
      <c r="H712" s="159">
        <v>20</v>
      </c>
      <c r="I712" s="162" t="s">
        <v>1711</v>
      </c>
      <c r="J712" s="152"/>
      <c r="K712" s="163" t="s">
        <v>2108</v>
      </c>
      <c r="L712" s="163" t="s">
        <v>1777</v>
      </c>
      <c r="M712" s="163" t="s">
        <v>1713</v>
      </c>
      <c r="N712" s="163" t="s">
        <v>1673</v>
      </c>
      <c r="O712" s="152"/>
      <c r="P712" s="150" t="s">
        <v>2109</v>
      </c>
      <c r="Q712" s="144">
        <v>3730.73</v>
      </c>
      <c r="R712" s="145">
        <v>0.62</v>
      </c>
      <c r="S712" s="146">
        <v>0.87629999999999997</v>
      </c>
      <c r="T712" s="147">
        <v>0</v>
      </c>
      <c r="U712" s="148">
        <v>3444.61</v>
      </c>
      <c r="V712" s="149">
        <v>0.23</v>
      </c>
      <c r="W712" s="150">
        <v>1.6E-2</v>
      </c>
      <c r="X712" s="150" t="s">
        <v>1723</v>
      </c>
      <c r="Y712" s="150">
        <v>0</v>
      </c>
      <c r="Z712" s="150" t="s">
        <v>1716</v>
      </c>
      <c r="AA712" s="150">
        <v>0</v>
      </c>
      <c r="AB712" s="164">
        <v>1</v>
      </c>
      <c r="AC712" s="152"/>
      <c r="AD712" s="152"/>
    </row>
    <row r="713" spans="1:30" x14ac:dyDescent="0.35">
      <c r="A713" t="str">
        <f t="shared" si="11"/>
        <v>426004813001021</v>
      </c>
      <c r="B713" s="178"/>
      <c r="D713" s="14"/>
      <c r="E713" s="159">
        <v>9003</v>
      </c>
      <c r="F713" s="160" t="s">
        <v>2107</v>
      </c>
      <c r="G713" s="161">
        <v>426004813001</v>
      </c>
      <c r="H713" s="159">
        <v>21</v>
      </c>
      <c r="I713" s="162" t="s">
        <v>1732</v>
      </c>
      <c r="J713" s="152"/>
      <c r="K713" s="163" t="s">
        <v>2108</v>
      </c>
      <c r="L713" s="163" t="s">
        <v>1777</v>
      </c>
      <c r="M713" s="163" t="s">
        <v>1713</v>
      </c>
      <c r="N713" s="163" t="s">
        <v>1673</v>
      </c>
      <c r="O713" s="152"/>
      <c r="P713" s="150" t="s">
        <v>2109</v>
      </c>
      <c r="Q713" s="144" t="s">
        <v>1716</v>
      </c>
      <c r="R713" s="145" t="s">
        <v>1716</v>
      </c>
      <c r="S713" s="146" t="s">
        <v>1716</v>
      </c>
      <c r="T713" s="147" t="s">
        <v>1716</v>
      </c>
      <c r="U713" s="148">
        <v>623.70000000000005</v>
      </c>
      <c r="V713" s="149" t="s">
        <v>1716</v>
      </c>
      <c r="W713" s="150" t="s">
        <v>1716</v>
      </c>
      <c r="X713" s="150" t="s">
        <v>1723</v>
      </c>
      <c r="Y713" s="150">
        <v>0</v>
      </c>
      <c r="Z713" s="150" t="s">
        <v>1716</v>
      </c>
      <c r="AA713" s="150">
        <v>0</v>
      </c>
      <c r="AB713" s="164">
        <v>1</v>
      </c>
      <c r="AC713" s="152"/>
      <c r="AD713" s="152"/>
    </row>
    <row r="714" spans="1:30" x14ac:dyDescent="0.35">
      <c r="A714" t="str">
        <f t="shared" si="11"/>
        <v>426004813007021</v>
      </c>
      <c r="B714" s="178"/>
      <c r="D714" s="14"/>
      <c r="E714" s="159">
        <v>9003</v>
      </c>
      <c r="F714" s="160" t="s">
        <v>2107</v>
      </c>
      <c r="G714" s="161">
        <v>426004813007</v>
      </c>
      <c r="H714" s="159">
        <v>21</v>
      </c>
      <c r="I714" s="162" t="s">
        <v>1732</v>
      </c>
      <c r="J714" s="152"/>
      <c r="K714" s="163" t="s">
        <v>2108</v>
      </c>
      <c r="L714" s="163" t="s">
        <v>1777</v>
      </c>
      <c r="M714" s="163" t="s">
        <v>1713</v>
      </c>
      <c r="N714" s="163" t="s">
        <v>1673</v>
      </c>
      <c r="O714" s="152"/>
      <c r="P714" s="150" t="s">
        <v>2109</v>
      </c>
      <c r="Q714" s="144" t="s">
        <v>1716</v>
      </c>
      <c r="R714" s="145" t="s">
        <v>1716</v>
      </c>
      <c r="S714" s="146" t="s">
        <v>1716</v>
      </c>
      <c r="T714" s="147" t="s">
        <v>1716</v>
      </c>
      <c r="U714" s="148">
        <v>623.70000000000005</v>
      </c>
      <c r="V714" s="149" t="s">
        <v>1716</v>
      </c>
      <c r="W714" s="150" t="s">
        <v>1716</v>
      </c>
      <c r="X714" s="150" t="s">
        <v>1723</v>
      </c>
      <c r="Y714" s="150">
        <v>0</v>
      </c>
      <c r="Z714" s="150" t="s">
        <v>1716</v>
      </c>
      <c r="AA714" s="150">
        <v>0</v>
      </c>
      <c r="AB714" s="164">
        <v>1</v>
      </c>
      <c r="AC714" s="152"/>
      <c r="AD714" s="152"/>
    </row>
    <row r="715" spans="1:30" x14ac:dyDescent="0.35">
      <c r="A715" t="str">
        <f t="shared" si="11"/>
        <v>426004813007024</v>
      </c>
      <c r="B715" s="178"/>
      <c r="D715" s="14"/>
      <c r="E715" s="159">
        <v>9003</v>
      </c>
      <c r="F715" s="160" t="s">
        <v>2107</v>
      </c>
      <c r="G715" s="161">
        <v>426004813007</v>
      </c>
      <c r="H715" s="159">
        <v>24</v>
      </c>
      <c r="I715" s="162" t="s">
        <v>1719</v>
      </c>
      <c r="J715" s="152"/>
      <c r="K715" s="163" t="s">
        <v>2108</v>
      </c>
      <c r="L715" s="163" t="s">
        <v>1777</v>
      </c>
      <c r="M715" s="163" t="s">
        <v>1713</v>
      </c>
      <c r="N715" s="163" t="s">
        <v>1673</v>
      </c>
      <c r="O715" s="152"/>
      <c r="P715" s="150" t="s">
        <v>2109</v>
      </c>
      <c r="Q715" s="144">
        <v>471.61</v>
      </c>
      <c r="R715" s="145">
        <v>0.6</v>
      </c>
      <c r="S715" s="146">
        <v>0.87629999999999997</v>
      </c>
      <c r="T715" s="147" t="s">
        <v>1716</v>
      </c>
      <c r="U715" s="148">
        <v>436.61</v>
      </c>
      <c r="V715" s="149" t="s">
        <v>1716</v>
      </c>
      <c r="W715" s="150" t="s">
        <v>1716</v>
      </c>
      <c r="X715" s="150" t="s">
        <v>1723</v>
      </c>
      <c r="Y715" s="150">
        <v>0</v>
      </c>
      <c r="Z715" s="150" t="s">
        <v>1717</v>
      </c>
      <c r="AA715" s="150">
        <v>0</v>
      </c>
      <c r="AB715" s="164">
        <v>1</v>
      </c>
      <c r="AC715" s="152"/>
      <c r="AD715" s="152"/>
    </row>
    <row r="716" spans="1:30" x14ac:dyDescent="0.35">
      <c r="A716" t="str">
        <f t="shared" si="11"/>
        <v>426004813001027</v>
      </c>
      <c r="B716" s="178"/>
      <c r="D716" s="14"/>
      <c r="E716" s="159">
        <v>9003</v>
      </c>
      <c r="F716" s="160" t="s">
        <v>2107</v>
      </c>
      <c r="G716" s="161">
        <v>426004813001</v>
      </c>
      <c r="H716" s="159">
        <v>27</v>
      </c>
      <c r="I716" s="162" t="s">
        <v>1733</v>
      </c>
      <c r="J716" s="152"/>
      <c r="K716" s="163" t="s">
        <v>2108</v>
      </c>
      <c r="L716" s="163" t="s">
        <v>1777</v>
      </c>
      <c r="M716" s="163" t="s">
        <v>1713</v>
      </c>
      <c r="N716" s="163" t="s">
        <v>1673</v>
      </c>
      <c r="O716" s="152"/>
      <c r="P716" s="150" t="s">
        <v>2109</v>
      </c>
      <c r="Q716" s="144">
        <v>208.4</v>
      </c>
      <c r="R716" s="145">
        <v>0.6</v>
      </c>
      <c r="S716" s="146">
        <v>0.87629999999999997</v>
      </c>
      <c r="T716" s="147" t="s">
        <v>1716</v>
      </c>
      <c r="U716" s="148">
        <v>188.77</v>
      </c>
      <c r="V716" s="149" t="s">
        <v>1716</v>
      </c>
      <c r="W716" s="150" t="s">
        <v>1716</v>
      </c>
      <c r="X716" s="150" t="s">
        <v>1723</v>
      </c>
      <c r="Y716" s="150">
        <v>0</v>
      </c>
      <c r="Z716" s="150" t="s">
        <v>1717</v>
      </c>
      <c r="AA716" s="150">
        <v>0</v>
      </c>
      <c r="AB716" s="164">
        <v>1</v>
      </c>
      <c r="AC716" s="152"/>
      <c r="AD716" s="152"/>
    </row>
    <row r="717" spans="1:30" x14ac:dyDescent="0.35">
      <c r="A717" t="str">
        <f t="shared" si="11"/>
        <v>426004813007027</v>
      </c>
      <c r="B717" s="178"/>
      <c r="D717" s="14"/>
      <c r="E717" s="159">
        <v>9003</v>
      </c>
      <c r="F717" s="160" t="s">
        <v>2107</v>
      </c>
      <c r="G717" s="161">
        <v>426004813007</v>
      </c>
      <c r="H717" s="159">
        <v>27</v>
      </c>
      <c r="I717" s="162" t="s">
        <v>1733</v>
      </c>
      <c r="J717" s="152"/>
      <c r="K717" s="163" t="s">
        <v>2108</v>
      </c>
      <c r="L717" s="163" t="s">
        <v>1777</v>
      </c>
      <c r="M717" s="163" t="s">
        <v>1713</v>
      </c>
      <c r="N717" s="163" t="s">
        <v>1673</v>
      </c>
      <c r="O717" s="152"/>
      <c r="P717" s="150" t="s">
        <v>2109</v>
      </c>
      <c r="Q717" s="144">
        <v>208.4</v>
      </c>
      <c r="R717" s="145">
        <v>0.6</v>
      </c>
      <c r="S717" s="146">
        <v>0.87629999999999997</v>
      </c>
      <c r="T717" s="147" t="s">
        <v>1716</v>
      </c>
      <c r="U717" s="148">
        <v>188.77</v>
      </c>
      <c r="V717" s="149" t="s">
        <v>1716</v>
      </c>
      <c r="W717" s="150" t="s">
        <v>1716</v>
      </c>
      <c r="X717" s="150" t="s">
        <v>1723</v>
      </c>
      <c r="Y717" s="150">
        <v>0</v>
      </c>
      <c r="Z717" s="150" t="s">
        <v>1717</v>
      </c>
      <c r="AA717" s="150">
        <v>0</v>
      </c>
      <c r="AB717" s="164">
        <v>1</v>
      </c>
      <c r="AC717" s="152"/>
      <c r="AD717" s="152"/>
    </row>
    <row r="718" spans="1:30" x14ac:dyDescent="0.35">
      <c r="A718" t="str">
        <f t="shared" si="11"/>
        <v>426004813001028</v>
      </c>
      <c r="B718" s="178"/>
      <c r="D718" s="14"/>
      <c r="E718" s="159">
        <v>9003</v>
      </c>
      <c r="F718" s="160" t="s">
        <v>2107</v>
      </c>
      <c r="G718" s="161">
        <v>426004813001</v>
      </c>
      <c r="H718" s="159">
        <v>28</v>
      </c>
      <c r="I718" s="162" t="s">
        <v>1733</v>
      </c>
      <c r="J718" s="152"/>
      <c r="K718" s="163" t="s">
        <v>2108</v>
      </c>
      <c r="L718" s="163" t="s">
        <v>1777</v>
      </c>
      <c r="M718" s="163" t="s">
        <v>1713</v>
      </c>
      <c r="N718" s="163" t="s">
        <v>1673</v>
      </c>
      <c r="O718" s="152"/>
      <c r="P718" s="150" t="s">
        <v>2109</v>
      </c>
      <c r="Q718" s="144">
        <v>203.9</v>
      </c>
      <c r="R718" s="145">
        <v>0.6</v>
      </c>
      <c r="S718" s="146">
        <v>0.87629999999999997</v>
      </c>
      <c r="T718" s="147" t="s">
        <v>1716</v>
      </c>
      <c r="U718" s="148">
        <v>188.77</v>
      </c>
      <c r="V718" s="149" t="s">
        <v>1716</v>
      </c>
      <c r="W718" s="150" t="s">
        <v>1716</v>
      </c>
      <c r="X718" s="150" t="s">
        <v>1723</v>
      </c>
      <c r="Y718" s="150">
        <v>0</v>
      </c>
      <c r="Z718" s="150" t="s">
        <v>1717</v>
      </c>
      <c r="AA718" s="150">
        <v>0</v>
      </c>
      <c r="AB718" s="164">
        <v>1</v>
      </c>
      <c r="AC718" s="152"/>
      <c r="AD718" s="152"/>
    </row>
    <row r="719" spans="1:30" x14ac:dyDescent="0.35">
      <c r="A719" t="str">
        <f t="shared" si="11"/>
        <v>426004813007028</v>
      </c>
      <c r="B719" s="178"/>
      <c r="D719" s="14"/>
      <c r="E719" s="159">
        <v>9003</v>
      </c>
      <c r="F719" s="160" t="s">
        <v>2107</v>
      </c>
      <c r="G719" s="161">
        <v>426004813007</v>
      </c>
      <c r="H719" s="159">
        <v>28</v>
      </c>
      <c r="I719" s="162" t="s">
        <v>1733</v>
      </c>
      <c r="J719" s="152"/>
      <c r="K719" s="163" t="s">
        <v>2108</v>
      </c>
      <c r="L719" s="163" t="s">
        <v>1777</v>
      </c>
      <c r="M719" s="163" t="s">
        <v>1713</v>
      </c>
      <c r="N719" s="163" t="s">
        <v>1673</v>
      </c>
      <c r="O719" s="152"/>
      <c r="P719" s="150" t="s">
        <v>2109</v>
      </c>
      <c r="Q719" s="144">
        <v>203.9</v>
      </c>
      <c r="R719" s="145">
        <v>0.6</v>
      </c>
      <c r="S719" s="146">
        <v>0.87629999999999997</v>
      </c>
      <c r="T719" s="147" t="s">
        <v>1716</v>
      </c>
      <c r="U719" s="148">
        <v>188.77</v>
      </c>
      <c r="V719" s="149" t="s">
        <v>1716</v>
      </c>
      <c r="W719" s="150" t="s">
        <v>1716</v>
      </c>
      <c r="X719" s="150" t="s">
        <v>1723</v>
      </c>
      <c r="Y719" s="150">
        <v>0</v>
      </c>
      <c r="Z719" s="150" t="s">
        <v>1717</v>
      </c>
      <c r="AA719" s="150">
        <v>0</v>
      </c>
      <c r="AB719" s="164">
        <v>1</v>
      </c>
      <c r="AC719" s="152"/>
      <c r="AD719" s="152"/>
    </row>
    <row r="720" spans="1:30" x14ac:dyDescent="0.35">
      <c r="A720" t="str">
        <f t="shared" si="11"/>
        <v>351955872003020</v>
      </c>
      <c r="B720" s="178"/>
      <c r="D720" s="14"/>
      <c r="E720" s="159">
        <v>9024</v>
      </c>
      <c r="F720" s="160" t="s">
        <v>2110</v>
      </c>
      <c r="G720" s="161">
        <v>351955872003</v>
      </c>
      <c r="H720" s="159">
        <v>20</v>
      </c>
      <c r="I720" s="162" t="s">
        <v>1711</v>
      </c>
      <c r="J720" s="152"/>
      <c r="K720" s="163" t="s">
        <v>2111</v>
      </c>
      <c r="L720" s="163" t="s">
        <v>1777</v>
      </c>
      <c r="M720" s="163" t="s">
        <v>1713</v>
      </c>
      <c r="N720" s="163" t="s">
        <v>1673</v>
      </c>
      <c r="O720" s="152"/>
      <c r="P720" s="150" t="s">
        <v>2112</v>
      </c>
      <c r="Q720" s="144">
        <v>3730.73</v>
      </c>
      <c r="R720" s="145">
        <v>0.67600000000000005</v>
      </c>
      <c r="S720" s="146">
        <v>1.0792999999999999</v>
      </c>
      <c r="T720" s="147">
        <v>0</v>
      </c>
      <c r="U720" s="148">
        <v>3930.72</v>
      </c>
      <c r="V720" s="149">
        <v>0.2</v>
      </c>
      <c r="W720" s="150">
        <v>1.4E-2</v>
      </c>
      <c r="X720" s="150" t="s">
        <v>1723</v>
      </c>
      <c r="Y720" s="150">
        <v>0</v>
      </c>
      <c r="Z720" s="150" t="s">
        <v>1716</v>
      </c>
      <c r="AA720" s="150">
        <v>0</v>
      </c>
      <c r="AB720" s="164">
        <v>1</v>
      </c>
      <c r="AC720" s="152"/>
      <c r="AD720" s="152"/>
    </row>
    <row r="721" spans="1:30" x14ac:dyDescent="0.35">
      <c r="A721" t="str">
        <f t="shared" si="11"/>
        <v>351955872003021</v>
      </c>
      <c r="B721" s="178"/>
      <c r="D721" s="14"/>
      <c r="E721" s="159">
        <v>9024</v>
      </c>
      <c r="F721" s="160" t="s">
        <v>2110</v>
      </c>
      <c r="G721" s="161">
        <v>351955872003</v>
      </c>
      <c r="H721" s="159">
        <v>21</v>
      </c>
      <c r="I721" s="162" t="s">
        <v>1732</v>
      </c>
      <c r="J721" s="152"/>
      <c r="K721" s="163" t="s">
        <v>2111</v>
      </c>
      <c r="L721" s="163" t="s">
        <v>1777</v>
      </c>
      <c r="M721" s="163" t="s">
        <v>1713</v>
      </c>
      <c r="N721" s="163" t="s">
        <v>1673</v>
      </c>
      <c r="O721" s="152"/>
      <c r="P721" s="150" t="s">
        <v>2112</v>
      </c>
      <c r="Q721" s="144" t="s">
        <v>1716</v>
      </c>
      <c r="R721" s="145" t="s">
        <v>1716</v>
      </c>
      <c r="S721" s="146" t="s">
        <v>1716</v>
      </c>
      <c r="T721" s="147" t="s">
        <v>1716</v>
      </c>
      <c r="U721" s="148">
        <v>623.70000000000005</v>
      </c>
      <c r="V721" s="149" t="s">
        <v>1716</v>
      </c>
      <c r="W721" s="150" t="s">
        <v>1716</v>
      </c>
      <c r="X721" s="150" t="s">
        <v>1723</v>
      </c>
      <c r="Y721" s="150">
        <v>0</v>
      </c>
      <c r="Z721" s="150" t="s">
        <v>1716</v>
      </c>
      <c r="AA721" s="150">
        <v>0</v>
      </c>
      <c r="AB721" s="164">
        <v>1</v>
      </c>
      <c r="AC721" s="152"/>
      <c r="AD721" s="152"/>
    </row>
    <row r="722" spans="1:30" x14ac:dyDescent="0.35">
      <c r="A722" t="str">
        <f t="shared" si="11"/>
        <v>351955872003024</v>
      </c>
      <c r="B722" s="178"/>
      <c r="D722" s="14"/>
      <c r="E722" s="159">
        <v>9024</v>
      </c>
      <c r="F722" s="160" t="s">
        <v>2110</v>
      </c>
      <c r="G722" s="161">
        <v>351955872003</v>
      </c>
      <c r="H722" s="159">
        <v>24</v>
      </c>
      <c r="I722" s="162" t="s">
        <v>1719</v>
      </c>
      <c r="J722" s="152"/>
      <c r="K722" s="163" t="s">
        <v>2111</v>
      </c>
      <c r="L722" s="163" t="s">
        <v>1777</v>
      </c>
      <c r="M722" s="163" t="s">
        <v>1713</v>
      </c>
      <c r="N722" s="163" t="s">
        <v>1673</v>
      </c>
      <c r="O722" s="152"/>
      <c r="P722" s="150" t="s">
        <v>2112</v>
      </c>
      <c r="Q722" s="144">
        <v>471.61</v>
      </c>
      <c r="R722" s="145">
        <v>0.6</v>
      </c>
      <c r="S722" s="146">
        <v>1.0792999999999999</v>
      </c>
      <c r="T722" s="147" t="s">
        <v>1716</v>
      </c>
      <c r="U722" s="148">
        <v>494.05</v>
      </c>
      <c r="V722" s="149" t="s">
        <v>1716</v>
      </c>
      <c r="W722" s="150" t="s">
        <v>1716</v>
      </c>
      <c r="X722" s="150" t="s">
        <v>1723</v>
      </c>
      <c r="Y722" s="150">
        <v>0</v>
      </c>
      <c r="Z722" s="150" t="s">
        <v>1717</v>
      </c>
      <c r="AA722" s="150">
        <v>0</v>
      </c>
      <c r="AB722" s="164">
        <v>1</v>
      </c>
      <c r="AC722" s="152"/>
      <c r="AD722" s="152"/>
    </row>
    <row r="723" spans="1:30" x14ac:dyDescent="0.35">
      <c r="A723" t="str">
        <f t="shared" si="11"/>
        <v>351955872003027</v>
      </c>
      <c r="B723" s="178"/>
      <c r="D723" s="14"/>
      <c r="E723" s="159">
        <v>9024</v>
      </c>
      <c r="F723" s="160" t="s">
        <v>2110</v>
      </c>
      <c r="G723" s="161">
        <v>351955872003</v>
      </c>
      <c r="H723" s="159">
        <v>27</v>
      </c>
      <c r="I723" s="162" t="s">
        <v>1733</v>
      </c>
      <c r="J723" s="152"/>
      <c r="K723" s="163" t="s">
        <v>2111</v>
      </c>
      <c r="L723" s="163" t="s">
        <v>1777</v>
      </c>
      <c r="M723" s="163" t="s">
        <v>1713</v>
      </c>
      <c r="N723" s="163" t="s">
        <v>1673</v>
      </c>
      <c r="O723" s="152"/>
      <c r="P723" s="150" t="s">
        <v>2112</v>
      </c>
      <c r="Q723" s="144">
        <v>203.9</v>
      </c>
      <c r="R723" s="145">
        <v>0.6</v>
      </c>
      <c r="S723" s="146">
        <v>1.0792999999999999</v>
      </c>
      <c r="T723" s="147" t="s">
        <v>1716</v>
      </c>
      <c r="U723" s="148">
        <v>213.6</v>
      </c>
      <c r="V723" s="149" t="s">
        <v>1716</v>
      </c>
      <c r="W723" s="150" t="s">
        <v>1716</v>
      </c>
      <c r="X723" s="150" t="s">
        <v>1723</v>
      </c>
      <c r="Y723" s="150">
        <v>0</v>
      </c>
      <c r="Z723" s="150" t="s">
        <v>1717</v>
      </c>
      <c r="AA723" s="150">
        <v>0</v>
      </c>
      <c r="AB723" s="164">
        <v>1</v>
      </c>
      <c r="AC723" s="152"/>
      <c r="AD723" s="152"/>
    </row>
    <row r="724" spans="1:30" x14ac:dyDescent="0.35">
      <c r="A724" t="str">
        <f t="shared" si="11"/>
        <v>351955872003028</v>
      </c>
      <c r="B724" s="178"/>
      <c r="D724" s="14"/>
      <c r="E724" s="159">
        <v>9024</v>
      </c>
      <c r="F724" s="160" t="s">
        <v>2110</v>
      </c>
      <c r="G724" s="161">
        <v>351955872003</v>
      </c>
      <c r="H724" s="159">
        <v>28</v>
      </c>
      <c r="I724" s="162" t="s">
        <v>1733</v>
      </c>
      <c r="J724" s="152"/>
      <c r="K724" s="163" t="s">
        <v>2111</v>
      </c>
      <c r="L724" s="163" t="s">
        <v>1777</v>
      </c>
      <c r="M724" s="163" t="s">
        <v>1713</v>
      </c>
      <c r="N724" s="163" t="s">
        <v>1673</v>
      </c>
      <c r="O724" s="152"/>
      <c r="P724" s="150" t="s">
        <v>2112</v>
      </c>
      <c r="Q724" s="144">
        <v>203.9</v>
      </c>
      <c r="R724" s="145">
        <v>0.6</v>
      </c>
      <c r="S724" s="146">
        <v>1.0792999999999999</v>
      </c>
      <c r="T724" s="147" t="s">
        <v>1716</v>
      </c>
      <c r="U724" s="148">
        <v>213.6</v>
      </c>
      <c r="V724" s="149" t="s">
        <v>1716</v>
      </c>
      <c r="W724" s="150" t="s">
        <v>1716</v>
      </c>
      <c r="X724" s="150" t="s">
        <v>1723</v>
      </c>
      <c r="Y724" s="150">
        <v>0</v>
      </c>
      <c r="Z724" s="150" t="s">
        <v>1717</v>
      </c>
      <c r="AA724" s="150">
        <v>0</v>
      </c>
      <c r="AB724" s="164">
        <v>1</v>
      </c>
      <c r="AC724" s="152"/>
      <c r="AD724" s="152"/>
    </row>
    <row r="725" spans="1:30" x14ac:dyDescent="0.35">
      <c r="A725" t="str">
        <f t="shared" si="11"/>
        <v>436057893001020</v>
      </c>
      <c r="B725" s="178"/>
      <c r="D725" s="14"/>
      <c r="E725" s="159">
        <v>9993</v>
      </c>
      <c r="F725" s="160" t="s">
        <v>2113</v>
      </c>
      <c r="G725" s="161">
        <v>436057893001</v>
      </c>
      <c r="H725" s="159">
        <v>20</v>
      </c>
      <c r="I725" s="162" t="s">
        <v>1711</v>
      </c>
      <c r="J725" s="152"/>
      <c r="K725" s="163" t="s">
        <v>2114</v>
      </c>
      <c r="L725" s="163" t="s">
        <v>1777</v>
      </c>
      <c r="M725" s="163" t="s">
        <v>1713</v>
      </c>
      <c r="N725" s="163" t="s">
        <v>1673</v>
      </c>
      <c r="O725" s="152"/>
      <c r="P725" s="150" t="s">
        <v>2115</v>
      </c>
      <c r="Q725" s="144">
        <v>3730.73</v>
      </c>
      <c r="R725" s="145">
        <v>0.62</v>
      </c>
      <c r="S725" s="146">
        <v>0.92869999999999997</v>
      </c>
      <c r="T725" s="147">
        <v>0</v>
      </c>
      <c r="U725" s="148">
        <v>3565.81</v>
      </c>
      <c r="V725" s="149">
        <v>0.28699999999999998</v>
      </c>
      <c r="W725" s="150">
        <v>2.1000000000000001E-2</v>
      </c>
      <c r="X725" s="150" t="s">
        <v>1723</v>
      </c>
      <c r="Y725" s="150">
        <v>0</v>
      </c>
      <c r="Z725" s="150" t="s">
        <v>1716</v>
      </c>
      <c r="AA725" s="150">
        <v>0</v>
      </c>
      <c r="AB725" s="164">
        <v>1</v>
      </c>
      <c r="AC725" s="152"/>
      <c r="AD725" s="152"/>
    </row>
    <row r="726" spans="1:30" x14ac:dyDescent="0.35">
      <c r="A726" t="str">
        <f t="shared" si="11"/>
        <v>436057893002020</v>
      </c>
      <c r="B726" s="178"/>
      <c r="D726" s="14"/>
      <c r="E726" s="159">
        <v>9993</v>
      </c>
      <c r="F726" s="160" t="s">
        <v>2113</v>
      </c>
      <c r="G726" s="161">
        <v>436057893002</v>
      </c>
      <c r="H726" s="159">
        <v>20</v>
      </c>
      <c r="I726" s="162" t="s">
        <v>1711</v>
      </c>
      <c r="J726" s="152"/>
      <c r="K726" s="163" t="s">
        <v>2114</v>
      </c>
      <c r="L726" s="163" t="s">
        <v>1777</v>
      </c>
      <c r="M726" s="163" t="s">
        <v>1713</v>
      </c>
      <c r="N726" s="163" t="s">
        <v>1673</v>
      </c>
      <c r="O726" s="152"/>
      <c r="P726" s="150" t="s">
        <v>2115</v>
      </c>
      <c r="Q726" s="144">
        <v>3730.73</v>
      </c>
      <c r="R726" s="145">
        <v>0.62</v>
      </c>
      <c r="S726" s="146">
        <v>0.92869999999999997</v>
      </c>
      <c r="T726" s="147">
        <v>0</v>
      </c>
      <c r="U726" s="148">
        <v>3565.81</v>
      </c>
      <c r="V726" s="149">
        <v>0.28699999999999998</v>
      </c>
      <c r="W726" s="150">
        <v>2.1000000000000001E-2</v>
      </c>
      <c r="X726" s="150" t="s">
        <v>1723</v>
      </c>
      <c r="Y726" s="150">
        <v>0</v>
      </c>
      <c r="Z726" s="150" t="s">
        <v>1716</v>
      </c>
      <c r="AA726" s="150">
        <v>0</v>
      </c>
      <c r="AB726" s="164">
        <v>1</v>
      </c>
      <c r="AC726" s="152"/>
      <c r="AD726" s="152"/>
    </row>
    <row r="727" spans="1:30" x14ac:dyDescent="0.35">
      <c r="A727" t="str">
        <f t="shared" si="11"/>
        <v>436057893001021</v>
      </c>
      <c r="B727" s="178"/>
      <c r="D727" s="14"/>
      <c r="E727" s="159">
        <v>9993</v>
      </c>
      <c r="F727" s="160" t="s">
        <v>2113</v>
      </c>
      <c r="G727" s="161">
        <v>436057893001</v>
      </c>
      <c r="H727" s="159">
        <v>21</v>
      </c>
      <c r="I727" s="162" t="s">
        <v>1732</v>
      </c>
      <c r="J727" s="152"/>
      <c r="K727" s="163" t="s">
        <v>2114</v>
      </c>
      <c r="L727" s="163" t="s">
        <v>1777</v>
      </c>
      <c r="M727" s="163" t="s">
        <v>1713</v>
      </c>
      <c r="N727" s="163" t="s">
        <v>1673</v>
      </c>
      <c r="O727" s="152"/>
      <c r="P727" s="150" t="s">
        <v>2115</v>
      </c>
      <c r="Q727" s="144" t="s">
        <v>1716</v>
      </c>
      <c r="R727" s="145" t="s">
        <v>1716</v>
      </c>
      <c r="S727" s="146" t="s">
        <v>1716</v>
      </c>
      <c r="T727" s="147" t="s">
        <v>1716</v>
      </c>
      <c r="U727" s="148">
        <v>623.70000000000005</v>
      </c>
      <c r="V727" s="149" t="s">
        <v>1716</v>
      </c>
      <c r="W727" s="150" t="s">
        <v>1716</v>
      </c>
      <c r="X727" s="150" t="s">
        <v>1723</v>
      </c>
      <c r="Y727" s="150">
        <v>0</v>
      </c>
      <c r="Z727" s="150" t="s">
        <v>1716</v>
      </c>
      <c r="AA727" s="150">
        <v>0</v>
      </c>
      <c r="AB727" s="164">
        <v>1</v>
      </c>
      <c r="AC727" s="152"/>
      <c r="AD727" s="152"/>
    </row>
    <row r="728" spans="1:30" x14ac:dyDescent="0.35">
      <c r="A728" t="str">
        <f t="shared" si="11"/>
        <v>436057893002021</v>
      </c>
      <c r="B728" s="178"/>
      <c r="D728" s="14"/>
      <c r="E728" s="159">
        <v>9993</v>
      </c>
      <c r="F728" s="160" t="s">
        <v>2113</v>
      </c>
      <c r="G728" s="161">
        <v>436057893002</v>
      </c>
      <c r="H728" s="159">
        <v>21</v>
      </c>
      <c r="I728" s="162" t="s">
        <v>1732</v>
      </c>
      <c r="J728" s="152"/>
      <c r="K728" s="163" t="s">
        <v>2114</v>
      </c>
      <c r="L728" s="163" t="s">
        <v>1777</v>
      </c>
      <c r="M728" s="163" t="s">
        <v>1713</v>
      </c>
      <c r="N728" s="163" t="s">
        <v>1673</v>
      </c>
      <c r="O728" s="152"/>
      <c r="P728" s="150" t="s">
        <v>2115</v>
      </c>
      <c r="Q728" s="144" t="s">
        <v>1716</v>
      </c>
      <c r="R728" s="145" t="s">
        <v>1716</v>
      </c>
      <c r="S728" s="146" t="s">
        <v>1716</v>
      </c>
      <c r="T728" s="147" t="s">
        <v>1716</v>
      </c>
      <c r="U728" s="148">
        <v>623.70000000000005</v>
      </c>
      <c r="V728" s="149" t="s">
        <v>1716</v>
      </c>
      <c r="W728" s="150" t="s">
        <v>1716</v>
      </c>
      <c r="X728" s="150" t="s">
        <v>1723</v>
      </c>
      <c r="Y728" s="150">
        <v>0</v>
      </c>
      <c r="Z728" s="150" t="s">
        <v>1716</v>
      </c>
      <c r="AA728" s="150">
        <v>0</v>
      </c>
      <c r="AB728" s="164">
        <v>1</v>
      </c>
      <c r="AC728" s="152"/>
      <c r="AD728" s="152"/>
    </row>
    <row r="729" spans="1:30" x14ac:dyDescent="0.35">
      <c r="A729" t="str">
        <f t="shared" si="11"/>
        <v>436057893001022</v>
      </c>
      <c r="B729" s="178"/>
      <c r="D729" s="14"/>
      <c r="E729" s="159">
        <v>9993</v>
      </c>
      <c r="F729" s="160" t="s">
        <v>2113</v>
      </c>
      <c r="G729" s="161">
        <v>436057893001</v>
      </c>
      <c r="H729" s="159">
        <v>22</v>
      </c>
      <c r="I729" s="162" t="s">
        <v>1718</v>
      </c>
      <c r="J729" s="152"/>
      <c r="K729" s="163" t="s">
        <v>2114</v>
      </c>
      <c r="L729" s="163" t="s">
        <v>1777</v>
      </c>
      <c r="M729" s="163" t="s">
        <v>1713</v>
      </c>
      <c r="N729" s="163" t="s">
        <v>1673</v>
      </c>
      <c r="O729" s="152"/>
      <c r="P729" s="150" t="s">
        <v>2115</v>
      </c>
      <c r="Q729" s="144" t="s">
        <v>1716</v>
      </c>
      <c r="R729" s="145" t="s">
        <v>1716</v>
      </c>
      <c r="S729" s="146" t="s">
        <v>1716</v>
      </c>
      <c r="T729" s="147" t="s">
        <v>1716</v>
      </c>
      <c r="U729" s="148">
        <v>593.25</v>
      </c>
      <c r="V729" s="149" t="s">
        <v>1716</v>
      </c>
      <c r="W729" s="150" t="s">
        <v>1716</v>
      </c>
      <c r="X729" s="150" t="s">
        <v>1723</v>
      </c>
      <c r="Y729" s="150">
        <v>0</v>
      </c>
      <c r="Z729" s="150" t="s">
        <v>1716</v>
      </c>
      <c r="AA729" s="150">
        <v>0</v>
      </c>
      <c r="AB729" s="164">
        <v>1</v>
      </c>
      <c r="AC729" s="152"/>
      <c r="AD729" s="152"/>
    </row>
    <row r="730" spans="1:30" x14ac:dyDescent="0.35">
      <c r="A730" t="str">
        <f t="shared" si="11"/>
        <v>436057893007022</v>
      </c>
      <c r="B730" s="178"/>
      <c r="D730" s="14"/>
      <c r="E730" s="159">
        <v>9993</v>
      </c>
      <c r="F730" s="160" t="s">
        <v>2113</v>
      </c>
      <c r="G730" s="161">
        <v>436057893007</v>
      </c>
      <c r="H730" s="159">
        <v>22</v>
      </c>
      <c r="I730" s="162" t="s">
        <v>1718</v>
      </c>
      <c r="J730" s="152"/>
      <c r="K730" s="163" t="s">
        <v>2114</v>
      </c>
      <c r="L730" s="163" t="s">
        <v>1777</v>
      </c>
      <c r="M730" s="163" t="s">
        <v>1713</v>
      </c>
      <c r="N730" s="163" t="s">
        <v>1673</v>
      </c>
      <c r="O730" s="152"/>
      <c r="P730" s="150" t="s">
        <v>2115</v>
      </c>
      <c r="Q730" s="144" t="s">
        <v>1716</v>
      </c>
      <c r="R730" s="145" t="s">
        <v>1716</v>
      </c>
      <c r="S730" s="146" t="s">
        <v>1716</v>
      </c>
      <c r="T730" s="147" t="s">
        <v>1716</v>
      </c>
      <c r="U730" s="148">
        <v>593.25</v>
      </c>
      <c r="V730" s="149" t="s">
        <v>1716</v>
      </c>
      <c r="W730" s="150" t="s">
        <v>1716</v>
      </c>
      <c r="X730" s="150" t="s">
        <v>1723</v>
      </c>
      <c r="Y730" s="150">
        <v>0</v>
      </c>
      <c r="Z730" s="150" t="s">
        <v>1716</v>
      </c>
      <c r="AA730" s="150">
        <v>0</v>
      </c>
      <c r="AB730" s="164">
        <v>1</v>
      </c>
      <c r="AC730" s="152"/>
      <c r="AD730" s="152"/>
    </row>
    <row r="731" spans="1:30" x14ac:dyDescent="0.35">
      <c r="A731" t="str">
        <f t="shared" si="11"/>
        <v>436057893001024</v>
      </c>
      <c r="B731" s="178"/>
      <c r="D731" s="14"/>
      <c r="E731" s="159">
        <v>9993</v>
      </c>
      <c r="F731" s="160" t="s">
        <v>2113</v>
      </c>
      <c r="G731" s="161">
        <v>436057893001</v>
      </c>
      <c r="H731" s="159">
        <v>24</v>
      </c>
      <c r="I731" s="162" t="s">
        <v>1719</v>
      </c>
      <c r="J731" s="152"/>
      <c r="K731" s="163" t="s">
        <v>2114</v>
      </c>
      <c r="L731" s="163" t="s">
        <v>1777</v>
      </c>
      <c r="M731" s="163" t="s">
        <v>1713</v>
      </c>
      <c r="N731" s="163" t="s">
        <v>1673</v>
      </c>
      <c r="O731" s="152"/>
      <c r="P731" s="150" t="s">
        <v>2115</v>
      </c>
      <c r="Q731" s="144">
        <v>471.61</v>
      </c>
      <c r="R731" s="145">
        <v>0.6</v>
      </c>
      <c r="S731" s="146">
        <v>0.92869999999999997</v>
      </c>
      <c r="T731" s="147" t="s">
        <v>1716</v>
      </c>
      <c r="U731" s="148">
        <v>451.43</v>
      </c>
      <c r="V731" s="149" t="s">
        <v>1716</v>
      </c>
      <c r="W731" s="150" t="s">
        <v>1716</v>
      </c>
      <c r="X731" s="150" t="s">
        <v>1723</v>
      </c>
      <c r="Y731" s="150">
        <v>0</v>
      </c>
      <c r="Z731" s="150" t="s">
        <v>1717</v>
      </c>
      <c r="AA731" s="150">
        <v>0</v>
      </c>
      <c r="AB731" s="164">
        <v>1</v>
      </c>
      <c r="AC731" s="152"/>
      <c r="AD731" s="152"/>
    </row>
    <row r="732" spans="1:30" x14ac:dyDescent="0.35">
      <c r="A732" t="str">
        <f t="shared" si="11"/>
        <v>436057893002024</v>
      </c>
      <c r="B732" s="178"/>
      <c r="D732" s="14"/>
      <c r="E732" s="159">
        <v>9993</v>
      </c>
      <c r="F732" s="160" t="s">
        <v>2113</v>
      </c>
      <c r="G732" s="161">
        <v>436057893002</v>
      </c>
      <c r="H732" s="159">
        <v>24</v>
      </c>
      <c r="I732" s="162" t="s">
        <v>1719</v>
      </c>
      <c r="J732" s="152"/>
      <c r="K732" s="163" t="s">
        <v>2114</v>
      </c>
      <c r="L732" s="163" t="s">
        <v>1777</v>
      </c>
      <c r="M732" s="163" t="s">
        <v>1713</v>
      </c>
      <c r="N732" s="163" t="s">
        <v>1673</v>
      </c>
      <c r="O732" s="152"/>
      <c r="P732" s="150" t="s">
        <v>2115</v>
      </c>
      <c r="Q732" s="144">
        <v>471.61</v>
      </c>
      <c r="R732" s="145">
        <v>0.6</v>
      </c>
      <c r="S732" s="146">
        <v>0.92869999999999997</v>
      </c>
      <c r="T732" s="147" t="s">
        <v>1716</v>
      </c>
      <c r="U732" s="148">
        <v>451.43</v>
      </c>
      <c r="V732" s="149" t="s">
        <v>1716</v>
      </c>
      <c r="W732" s="150" t="s">
        <v>1716</v>
      </c>
      <c r="X732" s="150" t="s">
        <v>1723</v>
      </c>
      <c r="Y732" s="150">
        <v>0</v>
      </c>
      <c r="Z732" s="150" t="s">
        <v>1717</v>
      </c>
      <c r="AA732" s="150">
        <v>0</v>
      </c>
      <c r="AB732" s="164">
        <v>1</v>
      </c>
      <c r="AC732" s="152"/>
      <c r="AD732" s="152"/>
    </row>
    <row r="733" spans="1:30" x14ac:dyDescent="0.35">
      <c r="A733" t="str">
        <f t="shared" si="11"/>
        <v>436057893001027</v>
      </c>
      <c r="B733" s="178"/>
      <c r="D733" s="14"/>
      <c r="E733" s="159">
        <v>9993</v>
      </c>
      <c r="F733" s="160" t="s">
        <v>2113</v>
      </c>
      <c r="G733" s="161">
        <v>436057893001</v>
      </c>
      <c r="H733" s="159">
        <v>27</v>
      </c>
      <c r="I733" s="162" t="s">
        <v>1733</v>
      </c>
      <c r="J733" s="152"/>
      <c r="K733" s="163" t="s">
        <v>2114</v>
      </c>
      <c r="L733" s="163" t="s">
        <v>1777</v>
      </c>
      <c r="M733" s="163" t="s">
        <v>1713</v>
      </c>
      <c r="N733" s="163" t="s">
        <v>1673</v>
      </c>
      <c r="O733" s="152"/>
      <c r="P733" s="150" t="s">
        <v>2115</v>
      </c>
      <c r="Q733" s="144">
        <v>203.9</v>
      </c>
      <c r="R733" s="145">
        <v>0.6</v>
      </c>
      <c r="S733" s="146">
        <v>0.92869999999999997</v>
      </c>
      <c r="T733" s="147" t="s">
        <v>1716</v>
      </c>
      <c r="U733" s="148">
        <v>195.18</v>
      </c>
      <c r="V733" s="149" t="s">
        <v>1716</v>
      </c>
      <c r="W733" s="150" t="s">
        <v>1716</v>
      </c>
      <c r="X733" s="150" t="s">
        <v>1723</v>
      </c>
      <c r="Y733" s="150">
        <v>0</v>
      </c>
      <c r="Z733" s="150" t="s">
        <v>1717</v>
      </c>
      <c r="AA733" s="150">
        <v>0</v>
      </c>
      <c r="AB733" s="164">
        <v>1</v>
      </c>
      <c r="AC733" s="152"/>
      <c r="AD733" s="152"/>
    </row>
    <row r="734" spans="1:30" x14ac:dyDescent="0.35">
      <c r="A734" t="str">
        <f t="shared" si="11"/>
        <v>436057893002027</v>
      </c>
      <c r="B734" s="178"/>
      <c r="D734" s="14"/>
      <c r="E734" s="159">
        <v>9993</v>
      </c>
      <c r="F734" s="160" t="s">
        <v>2113</v>
      </c>
      <c r="G734" s="161">
        <v>436057893002</v>
      </c>
      <c r="H734" s="159">
        <v>27</v>
      </c>
      <c r="I734" s="162" t="s">
        <v>1733</v>
      </c>
      <c r="J734" s="152"/>
      <c r="K734" s="163" t="s">
        <v>2114</v>
      </c>
      <c r="L734" s="163" t="s">
        <v>1777</v>
      </c>
      <c r="M734" s="163" t="s">
        <v>1713</v>
      </c>
      <c r="N734" s="163" t="s">
        <v>1673</v>
      </c>
      <c r="O734" s="152"/>
      <c r="P734" s="150" t="s">
        <v>2115</v>
      </c>
      <c r="Q734" s="144">
        <v>203.9</v>
      </c>
      <c r="R734" s="145">
        <v>0.6</v>
      </c>
      <c r="S734" s="146">
        <v>0.92869999999999997</v>
      </c>
      <c r="T734" s="147" t="s">
        <v>1716</v>
      </c>
      <c r="U734" s="148">
        <v>195.18</v>
      </c>
      <c r="V734" s="149" t="s">
        <v>1716</v>
      </c>
      <c r="W734" s="150" t="s">
        <v>1716</v>
      </c>
      <c r="X734" s="150" t="s">
        <v>1723</v>
      </c>
      <c r="Y734" s="150">
        <v>0</v>
      </c>
      <c r="Z734" s="150" t="s">
        <v>1717</v>
      </c>
      <c r="AA734" s="150">
        <v>0</v>
      </c>
      <c r="AB734" s="164">
        <v>1</v>
      </c>
      <c r="AC734" s="152"/>
      <c r="AD734" s="152"/>
    </row>
    <row r="735" spans="1:30" x14ac:dyDescent="0.35">
      <c r="A735" t="str">
        <f t="shared" si="11"/>
        <v>436057893001028</v>
      </c>
      <c r="B735" s="178"/>
      <c r="D735" s="14"/>
      <c r="E735" s="159">
        <v>9993</v>
      </c>
      <c r="F735" s="160" t="s">
        <v>2113</v>
      </c>
      <c r="G735" s="161">
        <v>436057893001</v>
      </c>
      <c r="H735" s="159">
        <v>28</v>
      </c>
      <c r="I735" s="162" t="s">
        <v>1733</v>
      </c>
      <c r="J735" s="152"/>
      <c r="K735" s="163" t="s">
        <v>2114</v>
      </c>
      <c r="L735" s="163" t="s">
        <v>1777</v>
      </c>
      <c r="M735" s="163" t="s">
        <v>1713</v>
      </c>
      <c r="N735" s="163" t="s">
        <v>1673</v>
      </c>
      <c r="O735" s="152"/>
      <c r="P735" s="150" t="s">
        <v>2115</v>
      </c>
      <c r="Q735" s="144">
        <v>203.9</v>
      </c>
      <c r="R735" s="145">
        <v>0.6</v>
      </c>
      <c r="S735" s="146">
        <v>0.92869999999999997</v>
      </c>
      <c r="T735" s="147" t="s">
        <v>1716</v>
      </c>
      <c r="U735" s="148">
        <v>195.18</v>
      </c>
      <c r="V735" s="149" t="s">
        <v>1716</v>
      </c>
      <c r="W735" s="150" t="s">
        <v>1716</v>
      </c>
      <c r="X735" s="150" t="s">
        <v>1723</v>
      </c>
      <c r="Y735" s="150">
        <v>0</v>
      </c>
      <c r="Z735" s="150" t="s">
        <v>1717</v>
      </c>
      <c r="AA735" s="150">
        <v>0</v>
      </c>
      <c r="AB735" s="164">
        <v>1</v>
      </c>
      <c r="AC735" s="152"/>
      <c r="AD735" s="152"/>
    </row>
    <row r="736" spans="1:30" x14ac:dyDescent="0.35">
      <c r="A736" t="str">
        <f t="shared" si="11"/>
        <v>436057893002028</v>
      </c>
      <c r="B736" s="178"/>
      <c r="D736" s="14"/>
      <c r="E736" s="159">
        <v>9993</v>
      </c>
      <c r="F736" s="160" t="s">
        <v>2113</v>
      </c>
      <c r="G736" s="161">
        <v>436057893002</v>
      </c>
      <c r="H736" s="159">
        <v>28</v>
      </c>
      <c r="I736" s="162" t="s">
        <v>1733</v>
      </c>
      <c r="J736" s="152"/>
      <c r="K736" s="163" t="s">
        <v>2114</v>
      </c>
      <c r="L736" s="163" t="s">
        <v>1777</v>
      </c>
      <c r="M736" s="163" t="s">
        <v>1713</v>
      </c>
      <c r="N736" s="163" t="s">
        <v>1673</v>
      </c>
      <c r="O736" s="152"/>
      <c r="P736" s="150" t="s">
        <v>2115</v>
      </c>
      <c r="Q736" s="144">
        <v>203.9</v>
      </c>
      <c r="R736" s="145">
        <v>0.6</v>
      </c>
      <c r="S736" s="146">
        <v>0.92869999999999997</v>
      </c>
      <c r="T736" s="147" t="s">
        <v>1716</v>
      </c>
      <c r="U736" s="148">
        <v>195.18</v>
      </c>
      <c r="V736" s="149" t="s">
        <v>1716</v>
      </c>
      <c r="W736" s="150" t="s">
        <v>1716</v>
      </c>
      <c r="X736" s="150" t="s">
        <v>1723</v>
      </c>
      <c r="Y736" s="150">
        <v>0</v>
      </c>
      <c r="Z736" s="150" t="s">
        <v>1717</v>
      </c>
      <c r="AA736" s="150">
        <v>0</v>
      </c>
      <c r="AB736" s="164">
        <v>1</v>
      </c>
      <c r="AC736" s="152"/>
      <c r="AD736" s="152"/>
    </row>
    <row r="737" spans="1:30" x14ac:dyDescent="0.35">
      <c r="A737" t="str">
        <f t="shared" si="11"/>
        <v>370661230003020</v>
      </c>
      <c r="B737" s="178"/>
      <c r="D737" s="14"/>
      <c r="E737" s="159">
        <v>10001</v>
      </c>
      <c r="F737" s="160" t="s">
        <v>2116</v>
      </c>
      <c r="G737" s="161">
        <v>370661230003</v>
      </c>
      <c r="H737" s="159">
        <v>20</v>
      </c>
      <c r="I737" s="162" t="s">
        <v>1711</v>
      </c>
      <c r="J737" s="152"/>
      <c r="K737" s="163" t="s">
        <v>2117</v>
      </c>
      <c r="L737" s="163" t="s">
        <v>1696</v>
      </c>
      <c r="M737" s="163" t="s">
        <v>1726</v>
      </c>
      <c r="N737" s="163" t="s">
        <v>1673</v>
      </c>
      <c r="O737" s="152"/>
      <c r="P737" s="150" t="s">
        <v>2525</v>
      </c>
      <c r="Q737" s="144">
        <v>3967.73</v>
      </c>
      <c r="R737" s="145">
        <v>0.67600000000000005</v>
      </c>
      <c r="S737" s="146">
        <v>1.0707</v>
      </c>
      <c r="T737" s="147">
        <v>0</v>
      </c>
      <c r="U737" s="148">
        <v>4157.3599999999997</v>
      </c>
      <c r="V737" s="149">
        <v>0.22900000000000001</v>
      </c>
      <c r="W737" s="150">
        <v>1.7000000000000001E-2</v>
      </c>
      <c r="X737" s="150" t="s">
        <v>1723</v>
      </c>
      <c r="Y737" s="150" t="s">
        <v>1731</v>
      </c>
      <c r="Z737" s="150" t="s">
        <v>1716</v>
      </c>
      <c r="AA737" s="150">
        <v>0</v>
      </c>
      <c r="AB737" s="164">
        <v>1</v>
      </c>
      <c r="AC737" s="152"/>
      <c r="AD737" s="152"/>
    </row>
    <row r="738" spans="1:30" x14ac:dyDescent="0.35">
      <c r="A738" t="str">
        <f t="shared" si="11"/>
        <v>370661230003024</v>
      </c>
      <c r="B738" s="178"/>
      <c r="D738" s="14"/>
      <c r="E738" s="159">
        <v>10001</v>
      </c>
      <c r="F738" s="160" t="s">
        <v>2116</v>
      </c>
      <c r="G738" s="161">
        <v>370661230003</v>
      </c>
      <c r="H738" s="159">
        <v>24</v>
      </c>
      <c r="I738" s="162" t="s">
        <v>1719</v>
      </c>
      <c r="J738" s="152"/>
      <c r="K738" s="163" t="s">
        <v>2117</v>
      </c>
      <c r="L738" s="163" t="s">
        <v>1696</v>
      </c>
      <c r="M738" s="163" t="s">
        <v>1726</v>
      </c>
      <c r="N738" s="163" t="s">
        <v>1673</v>
      </c>
      <c r="O738" s="152"/>
      <c r="P738" s="150" t="s">
        <v>2525</v>
      </c>
      <c r="Q738" s="144">
        <v>1406.99</v>
      </c>
      <c r="R738" s="145">
        <v>0.6</v>
      </c>
      <c r="S738" s="146">
        <v>1</v>
      </c>
      <c r="T738" s="147" t="s">
        <v>1716</v>
      </c>
      <c r="U738" s="148">
        <v>1406.99</v>
      </c>
      <c r="V738" s="149">
        <v>0.22900000000000001</v>
      </c>
      <c r="W738" s="150">
        <v>1.7000000000000001E-2</v>
      </c>
      <c r="X738" s="150" t="s">
        <v>1723</v>
      </c>
      <c r="Y738" s="150" t="s">
        <v>1731</v>
      </c>
      <c r="Z738" s="150" t="s">
        <v>1717</v>
      </c>
      <c r="AA738" s="150">
        <v>0</v>
      </c>
      <c r="AB738" s="164">
        <v>1</v>
      </c>
      <c r="AC738" s="152"/>
      <c r="AD738" s="152"/>
    </row>
    <row r="739" spans="1:30" x14ac:dyDescent="0.35">
      <c r="A739" t="str">
        <f t="shared" si="11"/>
        <v>370661230001020</v>
      </c>
      <c r="B739" s="178"/>
      <c r="D739" s="14"/>
      <c r="E739" s="159">
        <v>10002</v>
      </c>
      <c r="F739" s="160" t="s">
        <v>2118</v>
      </c>
      <c r="G739" s="161">
        <v>370661230001</v>
      </c>
      <c r="H739" s="159">
        <v>20</v>
      </c>
      <c r="I739" s="162" t="s">
        <v>1711</v>
      </c>
      <c r="J739" s="152"/>
      <c r="K739" s="163" t="s">
        <v>2117</v>
      </c>
      <c r="L739" s="163" t="s">
        <v>1696</v>
      </c>
      <c r="M739" s="163" t="s">
        <v>1726</v>
      </c>
      <c r="N739" s="163" t="s">
        <v>1673</v>
      </c>
      <c r="O739" s="152"/>
      <c r="P739" s="150" t="s">
        <v>2525</v>
      </c>
      <c r="Q739" s="144">
        <v>3967.73</v>
      </c>
      <c r="R739" s="145">
        <v>0.67600000000000005</v>
      </c>
      <c r="S739" s="146">
        <v>1.0707</v>
      </c>
      <c r="T739" s="147">
        <v>0</v>
      </c>
      <c r="U739" s="148">
        <v>4157.3599999999997</v>
      </c>
      <c r="V739" s="149">
        <v>0.22900000000000001</v>
      </c>
      <c r="W739" s="150">
        <v>1.7000000000000001E-2</v>
      </c>
      <c r="X739" s="150" t="s">
        <v>1723</v>
      </c>
      <c r="Y739" s="150" t="s">
        <v>1731</v>
      </c>
      <c r="Z739" s="150" t="s">
        <v>1716</v>
      </c>
      <c r="AA739" s="150">
        <v>0</v>
      </c>
      <c r="AB739" s="164">
        <v>1</v>
      </c>
      <c r="AC739" s="152"/>
      <c r="AD739" s="152"/>
    </row>
    <row r="740" spans="1:30" x14ac:dyDescent="0.35">
      <c r="A740" t="str">
        <f t="shared" si="11"/>
        <v>370661230004021</v>
      </c>
      <c r="B740" s="178"/>
      <c r="D740" s="14"/>
      <c r="E740" s="159">
        <v>10002</v>
      </c>
      <c r="F740" s="160" t="s">
        <v>2118</v>
      </c>
      <c r="G740" s="161">
        <v>370661230004</v>
      </c>
      <c r="H740" s="159">
        <v>21</v>
      </c>
      <c r="I740" s="162" t="s">
        <v>1732</v>
      </c>
      <c r="J740" s="152"/>
      <c r="K740" s="163" t="s">
        <v>2117</v>
      </c>
      <c r="L740" s="163" t="s">
        <v>1696</v>
      </c>
      <c r="M740" s="163" t="s">
        <v>1726</v>
      </c>
      <c r="N740" s="163" t="s">
        <v>1673</v>
      </c>
      <c r="O740" s="152"/>
      <c r="P740" s="150" t="s">
        <v>2525</v>
      </c>
      <c r="Q740" s="144" t="s">
        <v>1716</v>
      </c>
      <c r="R740" s="145" t="s">
        <v>1716</v>
      </c>
      <c r="S740" s="146" t="s">
        <v>1716</v>
      </c>
      <c r="T740" s="147" t="s">
        <v>1716</v>
      </c>
      <c r="U740" s="148">
        <v>623.70000000000005</v>
      </c>
      <c r="V740" s="149" t="s">
        <v>1716</v>
      </c>
      <c r="W740" s="150" t="s">
        <v>1716</v>
      </c>
      <c r="X740" s="150" t="s">
        <v>1723</v>
      </c>
      <c r="Y740" s="150" t="s">
        <v>1731</v>
      </c>
      <c r="Z740" s="150" t="s">
        <v>1716</v>
      </c>
      <c r="AA740" s="150">
        <v>0</v>
      </c>
      <c r="AB740" s="164">
        <v>1</v>
      </c>
      <c r="AC740" s="152"/>
      <c r="AD740" s="152"/>
    </row>
    <row r="741" spans="1:30" x14ac:dyDescent="0.35">
      <c r="A741" t="str">
        <f t="shared" si="11"/>
        <v>370661230001024</v>
      </c>
      <c r="B741" s="178"/>
      <c r="D741" s="14"/>
      <c r="E741" s="159">
        <v>10002</v>
      </c>
      <c r="F741" s="160" t="s">
        <v>2118</v>
      </c>
      <c r="G741" s="161">
        <v>370661230001</v>
      </c>
      <c r="H741" s="159">
        <v>24</v>
      </c>
      <c r="I741" s="162" t="s">
        <v>1719</v>
      </c>
      <c r="J741" s="152"/>
      <c r="K741" s="163" t="s">
        <v>2117</v>
      </c>
      <c r="L741" s="163" t="s">
        <v>1696</v>
      </c>
      <c r="M741" s="163" t="s">
        <v>1726</v>
      </c>
      <c r="N741" s="163" t="s">
        <v>1673</v>
      </c>
      <c r="O741" s="152"/>
      <c r="P741" s="150" t="s">
        <v>2525</v>
      </c>
      <c r="Q741" s="144">
        <v>1406.99</v>
      </c>
      <c r="R741" s="145">
        <v>0.6</v>
      </c>
      <c r="S741" s="146">
        <v>1</v>
      </c>
      <c r="T741" s="147" t="s">
        <v>1716</v>
      </c>
      <c r="U741" s="148">
        <v>1406.99</v>
      </c>
      <c r="V741" s="149">
        <v>0.22900000000000001</v>
      </c>
      <c r="W741" s="150">
        <v>1.7000000000000001E-2</v>
      </c>
      <c r="X741" s="150" t="s">
        <v>1723</v>
      </c>
      <c r="Y741" s="150" t="s">
        <v>1731</v>
      </c>
      <c r="Z741" s="150" t="s">
        <v>1717</v>
      </c>
      <c r="AA741" s="150">
        <v>0</v>
      </c>
      <c r="AB741" s="164">
        <v>1</v>
      </c>
      <c r="AC741" s="152"/>
      <c r="AD741" s="152"/>
    </row>
    <row r="742" spans="1:30" x14ac:dyDescent="0.35">
      <c r="A742" t="str">
        <f t="shared" si="11"/>
        <v>370661230004027</v>
      </c>
      <c r="B742" s="178"/>
      <c r="D742" s="14"/>
      <c r="E742" s="159">
        <v>10002</v>
      </c>
      <c r="F742" s="160" t="s">
        <v>2118</v>
      </c>
      <c r="G742" s="161">
        <v>370661230004</v>
      </c>
      <c r="H742" s="159">
        <v>27</v>
      </c>
      <c r="I742" s="162" t="s">
        <v>1733</v>
      </c>
      <c r="J742" s="152"/>
      <c r="K742" s="163" t="s">
        <v>2117</v>
      </c>
      <c r="L742" s="163" t="s">
        <v>1696</v>
      </c>
      <c r="M742" s="163" t="s">
        <v>1726</v>
      </c>
      <c r="N742" s="163" t="s">
        <v>1673</v>
      </c>
      <c r="O742" s="152"/>
      <c r="P742" s="150" t="s">
        <v>2525</v>
      </c>
      <c r="Q742" s="144">
        <v>359.63</v>
      </c>
      <c r="R742" s="145">
        <v>0.6</v>
      </c>
      <c r="S742" s="146">
        <v>1</v>
      </c>
      <c r="T742" s="147" t="s">
        <v>1716</v>
      </c>
      <c r="U742" s="148">
        <v>359.63</v>
      </c>
      <c r="V742" s="149">
        <v>0.22900000000000001</v>
      </c>
      <c r="W742" s="150">
        <v>1.7000000000000001E-2</v>
      </c>
      <c r="X742" s="150" t="s">
        <v>1723</v>
      </c>
      <c r="Y742" s="150" t="s">
        <v>1731</v>
      </c>
      <c r="Z742" s="150" t="s">
        <v>1717</v>
      </c>
      <c r="AA742" s="150">
        <v>0</v>
      </c>
      <c r="AB742" s="164">
        <v>1</v>
      </c>
      <c r="AC742" s="152"/>
      <c r="AD742" s="152"/>
    </row>
    <row r="743" spans="1:30" x14ac:dyDescent="0.35">
      <c r="A743" t="str">
        <f t="shared" si="11"/>
        <v>370661230004028</v>
      </c>
      <c r="B743" s="178"/>
      <c r="D743" s="14"/>
      <c r="E743" s="159">
        <v>10002</v>
      </c>
      <c r="F743" s="160" t="s">
        <v>2118</v>
      </c>
      <c r="G743" s="161">
        <v>370661230004</v>
      </c>
      <c r="H743" s="159">
        <v>28</v>
      </c>
      <c r="I743" s="162" t="s">
        <v>1733</v>
      </c>
      <c r="J743" s="152"/>
      <c r="K743" s="163" t="s">
        <v>2117</v>
      </c>
      <c r="L743" s="163" t="s">
        <v>1696</v>
      </c>
      <c r="M743" s="163" t="s">
        <v>1726</v>
      </c>
      <c r="N743" s="163" t="s">
        <v>1673</v>
      </c>
      <c r="O743" s="152"/>
      <c r="P743" s="150" t="s">
        <v>2525</v>
      </c>
      <c r="Q743" s="144">
        <v>359.63</v>
      </c>
      <c r="R743" s="145">
        <v>0.6</v>
      </c>
      <c r="S743" s="146">
        <v>1</v>
      </c>
      <c r="T743" s="147" t="s">
        <v>1716</v>
      </c>
      <c r="U743" s="148">
        <v>359.63</v>
      </c>
      <c r="V743" s="149">
        <v>0.22900000000000001</v>
      </c>
      <c r="W743" s="150">
        <v>1.7000000000000001E-2</v>
      </c>
      <c r="X743" s="150" t="s">
        <v>1723</v>
      </c>
      <c r="Y743" s="150" t="s">
        <v>1731</v>
      </c>
      <c r="Z743" s="150" t="s">
        <v>1717</v>
      </c>
      <c r="AA743" s="150">
        <v>0</v>
      </c>
      <c r="AB743" s="164">
        <v>1</v>
      </c>
      <c r="AC743" s="152"/>
      <c r="AD743" s="152"/>
    </row>
    <row r="744" spans="1:30" x14ac:dyDescent="0.35">
      <c r="A744" t="str">
        <f t="shared" si="11"/>
        <v>364195126004020</v>
      </c>
      <c r="B744" s="178"/>
      <c r="D744" s="14"/>
      <c r="E744" s="159">
        <v>10003</v>
      </c>
      <c r="F744" s="160" t="s">
        <v>2119</v>
      </c>
      <c r="G744" s="161">
        <v>364195126004</v>
      </c>
      <c r="H744" s="159">
        <v>20</v>
      </c>
      <c r="I744" s="162" t="s">
        <v>1711</v>
      </c>
      <c r="J744" s="152"/>
      <c r="K744" s="163" t="s">
        <v>2120</v>
      </c>
      <c r="L744" s="163" t="s">
        <v>1696</v>
      </c>
      <c r="M744" s="163" t="s">
        <v>1713</v>
      </c>
      <c r="N744" s="163" t="s">
        <v>1673</v>
      </c>
      <c r="O744" s="152"/>
      <c r="P744" s="150" t="s">
        <v>2121</v>
      </c>
      <c r="Q744" s="144">
        <v>3967.73</v>
      </c>
      <c r="R744" s="145">
        <v>0.67600000000000005</v>
      </c>
      <c r="S744" s="146">
        <v>1.0707</v>
      </c>
      <c r="T744" s="147">
        <v>0</v>
      </c>
      <c r="U744" s="148">
        <v>4157.3599999999997</v>
      </c>
      <c r="V744" s="149">
        <v>0.19400000000000001</v>
      </c>
      <c r="W744" s="150">
        <v>0.01</v>
      </c>
      <c r="X744" s="150" t="s">
        <v>1744</v>
      </c>
      <c r="Y744" s="150" t="s">
        <v>1765</v>
      </c>
      <c r="Z744" s="150" t="s">
        <v>1716</v>
      </c>
      <c r="AA744" s="150">
        <v>0</v>
      </c>
      <c r="AB744" s="164">
        <v>1</v>
      </c>
      <c r="AC744" s="152"/>
      <c r="AD744" s="152"/>
    </row>
    <row r="745" spans="1:30" x14ac:dyDescent="0.35">
      <c r="A745" t="str">
        <f t="shared" si="11"/>
        <v>364195126041020</v>
      </c>
      <c r="B745" s="178"/>
      <c r="D745" s="14"/>
      <c r="E745" s="159">
        <v>10003</v>
      </c>
      <c r="F745" s="160" t="s">
        <v>2119</v>
      </c>
      <c r="G745" s="161">
        <v>364195126041</v>
      </c>
      <c r="H745" s="159">
        <v>20</v>
      </c>
      <c r="I745" s="162" t="s">
        <v>1711</v>
      </c>
      <c r="J745" s="152"/>
      <c r="K745" s="163" t="s">
        <v>2120</v>
      </c>
      <c r="L745" s="163" t="s">
        <v>1696</v>
      </c>
      <c r="M745" s="163" t="s">
        <v>1713</v>
      </c>
      <c r="N745" s="163" t="s">
        <v>1673</v>
      </c>
      <c r="O745" s="152"/>
      <c r="P745" s="150" t="s">
        <v>2121</v>
      </c>
      <c r="Q745" s="144">
        <v>3967.73</v>
      </c>
      <c r="R745" s="145">
        <v>0.67600000000000005</v>
      </c>
      <c r="S745" s="146">
        <v>1.0707</v>
      </c>
      <c r="T745" s="147">
        <v>0</v>
      </c>
      <c r="U745" s="148">
        <v>4157.3599999999997</v>
      </c>
      <c r="V745" s="149">
        <v>0.19400000000000001</v>
      </c>
      <c r="W745" s="150">
        <v>0.01</v>
      </c>
      <c r="X745" s="150" t="s">
        <v>1744</v>
      </c>
      <c r="Y745" s="150" t="s">
        <v>1765</v>
      </c>
      <c r="Z745" s="150" t="s">
        <v>1716</v>
      </c>
      <c r="AA745" s="150">
        <v>0</v>
      </c>
      <c r="AB745" s="164">
        <v>1</v>
      </c>
      <c r="AC745" s="152"/>
      <c r="AD745" s="152"/>
    </row>
    <row r="746" spans="1:30" x14ac:dyDescent="0.35">
      <c r="A746" t="str">
        <f t="shared" si="11"/>
        <v>364195126004021</v>
      </c>
      <c r="B746" s="178"/>
      <c r="D746" s="14"/>
      <c r="E746" s="159">
        <v>10003</v>
      </c>
      <c r="F746" s="160" t="s">
        <v>2119</v>
      </c>
      <c r="G746" s="161">
        <v>364195126004</v>
      </c>
      <c r="H746" s="159">
        <v>21</v>
      </c>
      <c r="I746" s="162" t="s">
        <v>1732</v>
      </c>
      <c r="J746" s="152"/>
      <c r="K746" s="163" t="s">
        <v>2120</v>
      </c>
      <c r="L746" s="163" t="s">
        <v>1696</v>
      </c>
      <c r="M746" s="163" t="s">
        <v>1713</v>
      </c>
      <c r="N746" s="163" t="s">
        <v>1673</v>
      </c>
      <c r="O746" s="152"/>
      <c r="P746" s="150" t="s">
        <v>2121</v>
      </c>
      <c r="Q746" s="144" t="s">
        <v>1716</v>
      </c>
      <c r="R746" s="145" t="s">
        <v>1716</v>
      </c>
      <c r="S746" s="146" t="s">
        <v>1716</v>
      </c>
      <c r="T746" s="147" t="s">
        <v>1716</v>
      </c>
      <c r="U746" s="148">
        <v>623.70000000000005</v>
      </c>
      <c r="V746" s="149" t="s">
        <v>1716</v>
      </c>
      <c r="W746" s="150" t="s">
        <v>1716</v>
      </c>
      <c r="X746" s="150" t="s">
        <v>1744</v>
      </c>
      <c r="Y746" s="150" t="s">
        <v>1765</v>
      </c>
      <c r="Z746" s="150" t="s">
        <v>1716</v>
      </c>
      <c r="AA746" s="150">
        <v>0</v>
      </c>
      <c r="AB746" s="164">
        <v>1</v>
      </c>
      <c r="AC746" s="152"/>
      <c r="AD746" s="152"/>
    </row>
    <row r="747" spans="1:30" x14ac:dyDescent="0.35">
      <c r="A747" t="str">
        <f t="shared" si="11"/>
        <v>364195126041021</v>
      </c>
      <c r="B747" s="178"/>
      <c r="D747" s="14"/>
      <c r="E747" s="165">
        <v>10003</v>
      </c>
      <c r="F747" s="166" t="s">
        <v>2119</v>
      </c>
      <c r="G747" s="167">
        <v>364195126041</v>
      </c>
      <c r="H747" s="159">
        <v>21</v>
      </c>
      <c r="I747" s="162" t="s">
        <v>1732</v>
      </c>
      <c r="J747" s="152"/>
      <c r="K747" s="163" t="s">
        <v>2120</v>
      </c>
      <c r="L747" s="163" t="s">
        <v>1696</v>
      </c>
      <c r="M747" s="163" t="s">
        <v>1713</v>
      </c>
      <c r="N747" s="163" t="s">
        <v>1673</v>
      </c>
      <c r="O747" s="152"/>
      <c r="P747" s="150" t="s">
        <v>2121</v>
      </c>
      <c r="Q747" s="170" t="s">
        <v>1716</v>
      </c>
      <c r="R747" s="171" t="s">
        <v>1716</v>
      </c>
      <c r="S747" s="146" t="s">
        <v>1716</v>
      </c>
      <c r="T747" s="147" t="s">
        <v>1716</v>
      </c>
      <c r="U747" s="170">
        <v>623.70000000000005</v>
      </c>
      <c r="V747" s="149" t="s">
        <v>1716</v>
      </c>
      <c r="W747" s="150" t="s">
        <v>1716</v>
      </c>
      <c r="X747" s="150" t="s">
        <v>1744</v>
      </c>
      <c r="Y747" s="150" t="s">
        <v>1765</v>
      </c>
      <c r="Z747" s="150" t="s">
        <v>1716</v>
      </c>
      <c r="AA747" s="150">
        <v>0</v>
      </c>
      <c r="AB747" s="164">
        <v>1</v>
      </c>
      <c r="AC747" s="152"/>
      <c r="AD747" s="152"/>
    </row>
    <row r="748" spans="1:30" x14ac:dyDescent="0.35">
      <c r="A748" t="str">
        <f t="shared" si="11"/>
        <v>364195126045021</v>
      </c>
      <c r="B748" s="178"/>
      <c r="D748" s="14"/>
      <c r="E748" s="159">
        <v>10003</v>
      </c>
      <c r="F748" s="160" t="s">
        <v>2119</v>
      </c>
      <c r="G748" s="161">
        <v>364195126045</v>
      </c>
      <c r="H748" s="159">
        <v>21</v>
      </c>
      <c r="I748" s="162" t="s">
        <v>1732</v>
      </c>
      <c r="J748" s="152"/>
      <c r="K748" s="163" t="s">
        <v>2120</v>
      </c>
      <c r="L748" s="163" t="s">
        <v>1696</v>
      </c>
      <c r="M748" s="163" t="s">
        <v>1713</v>
      </c>
      <c r="N748" s="163" t="s">
        <v>1673</v>
      </c>
      <c r="O748" s="152"/>
      <c r="P748" s="150" t="s">
        <v>2121</v>
      </c>
      <c r="Q748" s="144" t="s">
        <v>1716</v>
      </c>
      <c r="R748" s="145" t="s">
        <v>1716</v>
      </c>
      <c r="S748" s="146" t="s">
        <v>1716</v>
      </c>
      <c r="T748" s="147" t="s">
        <v>1716</v>
      </c>
      <c r="U748" s="148">
        <v>623.70000000000005</v>
      </c>
      <c r="V748" s="149" t="s">
        <v>1716</v>
      </c>
      <c r="W748" s="150" t="s">
        <v>1716</v>
      </c>
      <c r="X748" s="150" t="s">
        <v>1744</v>
      </c>
      <c r="Y748" s="150" t="s">
        <v>1765</v>
      </c>
      <c r="Z748" s="150" t="s">
        <v>1716</v>
      </c>
      <c r="AA748" s="150">
        <v>0</v>
      </c>
      <c r="AB748" s="164">
        <v>1</v>
      </c>
      <c r="AC748" s="152"/>
      <c r="AD748" s="152"/>
    </row>
    <row r="749" spans="1:30" x14ac:dyDescent="0.35">
      <c r="A749" t="str">
        <f t="shared" si="11"/>
        <v>364195126004022</v>
      </c>
      <c r="B749" s="178"/>
      <c r="D749" s="14"/>
      <c r="E749" s="159">
        <v>10003</v>
      </c>
      <c r="F749" s="160" t="s">
        <v>2119</v>
      </c>
      <c r="G749" s="161">
        <v>364195126004</v>
      </c>
      <c r="H749" s="159">
        <v>22</v>
      </c>
      <c r="I749" s="162" t="s">
        <v>1718</v>
      </c>
      <c r="J749" s="152"/>
      <c r="K749" s="163" t="s">
        <v>2120</v>
      </c>
      <c r="L749" s="163" t="s">
        <v>1696</v>
      </c>
      <c r="M749" s="163" t="s">
        <v>1713</v>
      </c>
      <c r="N749" s="163" t="s">
        <v>1673</v>
      </c>
      <c r="O749" s="152"/>
      <c r="P749" s="150" t="s">
        <v>2121</v>
      </c>
      <c r="Q749" s="144" t="s">
        <v>1716</v>
      </c>
      <c r="R749" s="145" t="s">
        <v>1716</v>
      </c>
      <c r="S749" s="146" t="s">
        <v>1716</v>
      </c>
      <c r="T749" s="147" t="s">
        <v>1716</v>
      </c>
      <c r="U749" s="148">
        <v>597.14600000000007</v>
      </c>
      <c r="V749" s="149" t="s">
        <v>1716</v>
      </c>
      <c r="W749" s="150" t="s">
        <v>1716</v>
      </c>
      <c r="X749" s="150" t="s">
        <v>1744</v>
      </c>
      <c r="Y749" s="150" t="s">
        <v>1765</v>
      </c>
      <c r="Z749" s="150" t="s">
        <v>1716</v>
      </c>
      <c r="AA749" s="150">
        <v>0</v>
      </c>
      <c r="AB749" s="164">
        <v>1</v>
      </c>
      <c r="AC749" s="152"/>
      <c r="AD749" s="152"/>
    </row>
    <row r="750" spans="1:30" x14ac:dyDescent="0.35">
      <c r="A750" t="str">
        <f t="shared" si="11"/>
        <v>364195126041022</v>
      </c>
      <c r="B750" s="178"/>
      <c r="D750" s="14"/>
      <c r="E750" s="159">
        <v>10003</v>
      </c>
      <c r="F750" s="160" t="s">
        <v>2119</v>
      </c>
      <c r="G750" s="161">
        <v>364195126041</v>
      </c>
      <c r="H750" s="159">
        <v>22</v>
      </c>
      <c r="I750" s="162" t="s">
        <v>1718</v>
      </c>
      <c r="J750" s="152"/>
      <c r="K750" s="163" t="s">
        <v>2120</v>
      </c>
      <c r="L750" s="163" t="s">
        <v>1696</v>
      </c>
      <c r="M750" s="163" t="s">
        <v>1713</v>
      </c>
      <c r="N750" s="163" t="s">
        <v>1673</v>
      </c>
      <c r="O750" s="152"/>
      <c r="P750" s="150" t="s">
        <v>2121</v>
      </c>
      <c r="Q750" s="144" t="s">
        <v>1716</v>
      </c>
      <c r="R750" s="145" t="s">
        <v>1716</v>
      </c>
      <c r="S750" s="146" t="s">
        <v>1716</v>
      </c>
      <c r="T750" s="147" t="s">
        <v>1716</v>
      </c>
      <c r="U750" s="148">
        <v>597.14600000000007</v>
      </c>
      <c r="V750" s="149" t="s">
        <v>1716</v>
      </c>
      <c r="W750" s="150" t="s">
        <v>1716</v>
      </c>
      <c r="X750" s="150" t="s">
        <v>1744</v>
      </c>
      <c r="Y750" s="150" t="s">
        <v>1765</v>
      </c>
      <c r="Z750" s="150" t="s">
        <v>1716</v>
      </c>
      <c r="AA750" s="150">
        <v>0</v>
      </c>
      <c r="AB750" s="164">
        <v>1</v>
      </c>
      <c r="AC750" s="152"/>
      <c r="AD750" s="152"/>
    </row>
    <row r="751" spans="1:30" x14ac:dyDescent="0.35">
      <c r="A751" t="str">
        <f t="shared" si="11"/>
        <v>364195126049022</v>
      </c>
      <c r="B751" s="178"/>
      <c r="D751" s="14"/>
      <c r="E751" s="159">
        <v>10003</v>
      </c>
      <c r="F751" s="160" t="s">
        <v>2119</v>
      </c>
      <c r="G751" s="161">
        <v>364195126049</v>
      </c>
      <c r="H751" s="159">
        <v>22</v>
      </c>
      <c r="I751" s="162" t="s">
        <v>1718</v>
      </c>
      <c r="J751" s="152"/>
      <c r="K751" s="163" t="s">
        <v>2120</v>
      </c>
      <c r="L751" s="163" t="s">
        <v>1696</v>
      </c>
      <c r="M751" s="163" t="s">
        <v>1713</v>
      </c>
      <c r="N751" s="163" t="s">
        <v>1673</v>
      </c>
      <c r="O751" s="152"/>
      <c r="P751" s="150" t="s">
        <v>2121</v>
      </c>
      <c r="Q751" s="144" t="s">
        <v>1716</v>
      </c>
      <c r="R751" s="145" t="s">
        <v>1716</v>
      </c>
      <c r="S751" s="146" t="s">
        <v>1716</v>
      </c>
      <c r="T751" s="147" t="s">
        <v>1716</v>
      </c>
      <c r="U751" s="148">
        <v>597.14600000000007</v>
      </c>
      <c r="V751" s="149" t="s">
        <v>1716</v>
      </c>
      <c r="W751" s="150" t="s">
        <v>1716</v>
      </c>
      <c r="X751" s="150" t="s">
        <v>1744</v>
      </c>
      <c r="Y751" s="150" t="s">
        <v>1765</v>
      </c>
      <c r="Z751" s="150" t="s">
        <v>1716</v>
      </c>
      <c r="AA751" s="150">
        <v>0</v>
      </c>
      <c r="AB751" s="164">
        <v>1</v>
      </c>
      <c r="AC751" s="152"/>
      <c r="AD751" s="152"/>
    </row>
    <row r="752" spans="1:30" x14ac:dyDescent="0.35">
      <c r="A752" t="str">
        <f t="shared" si="11"/>
        <v>364195126004024</v>
      </c>
      <c r="B752" s="178"/>
      <c r="D752" s="14"/>
      <c r="E752" s="159">
        <v>10003</v>
      </c>
      <c r="F752" s="160" t="s">
        <v>2119</v>
      </c>
      <c r="G752" s="161">
        <v>364195126004</v>
      </c>
      <c r="H752" s="159">
        <v>24</v>
      </c>
      <c r="I752" s="162" t="s">
        <v>1719</v>
      </c>
      <c r="J752" s="152"/>
      <c r="K752" s="163" t="s">
        <v>2120</v>
      </c>
      <c r="L752" s="163" t="s">
        <v>1696</v>
      </c>
      <c r="M752" s="163" t="s">
        <v>1713</v>
      </c>
      <c r="N752" s="163" t="s">
        <v>1673</v>
      </c>
      <c r="O752" s="152"/>
      <c r="P752" s="150" t="s">
        <v>2121</v>
      </c>
      <c r="Q752" s="144">
        <v>597.41</v>
      </c>
      <c r="R752" s="145">
        <v>0.6</v>
      </c>
      <c r="S752" s="146">
        <v>1.0707</v>
      </c>
      <c r="T752" s="147" t="s">
        <v>1716</v>
      </c>
      <c r="U752" s="148">
        <v>622.75</v>
      </c>
      <c r="V752" s="149">
        <v>0.19400000000000001</v>
      </c>
      <c r="W752" s="150">
        <v>0.01</v>
      </c>
      <c r="X752" s="150" t="s">
        <v>1744</v>
      </c>
      <c r="Y752" s="150" t="s">
        <v>1765</v>
      </c>
      <c r="Z752" s="150" t="s">
        <v>1717</v>
      </c>
      <c r="AA752" s="150">
        <v>0</v>
      </c>
      <c r="AB752" s="164">
        <v>1</v>
      </c>
      <c r="AC752" s="152"/>
      <c r="AD752" s="152"/>
    </row>
    <row r="753" spans="1:30" x14ac:dyDescent="0.35">
      <c r="A753" t="str">
        <f t="shared" si="11"/>
        <v>364195126041024</v>
      </c>
      <c r="B753" s="178"/>
      <c r="D753" s="14"/>
      <c r="E753" s="159">
        <v>10003</v>
      </c>
      <c r="F753" s="160" t="s">
        <v>2119</v>
      </c>
      <c r="G753" s="161">
        <v>364195126041</v>
      </c>
      <c r="H753" s="159">
        <v>24</v>
      </c>
      <c r="I753" s="162" t="s">
        <v>1719</v>
      </c>
      <c r="J753" s="152"/>
      <c r="K753" s="163" t="s">
        <v>2120</v>
      </c>
      <c r="L753" s="163" t="s">
        <v>1696</v>
      </c>
      <c r="M753" s="163" t="s">
        <v>1713</v>
      </c>
      <c r="N753" s="163" t="s">
        <v>1673</v>
      </c>
      <c r="O753" s="152"/>
      <c r="P753" s="150" t="s">
        <v>2121</v>
      </c>
      <c r="Q753" s="144">
        <v>597.41</v>
      </c>
      <c r="R753" s="145">
        <v>0.6</v>
      </c>
      <c r="S753" s="146">
        <v>1.0707</v>
      </c>
      <c r="T753" s="147" t="s">
        <v>1716</v>
      </c>
      <c r="U753" s="148">
        <v>622.75</v>
      </c>
      <c r="V753" s="149">
        <v>0.19400000000000001</v>
      </c>
      <c r="W753" s="150">
        <v>0.01</v>
      </c>
      <c r="X753" s="150" t="s">
        <v>1744</v>
      </c>
      <c r="Y753" s="150" t="s">
        <v>1765</v>
      </c>
      <c r="Z753" s="150" t="s">
        <v>1717</v>
      </c>
      <c r="AA753" s="150">
        <v>0</v>
      </c>
      <c r="AB753" s="164">
        <v>1</v>
      </c>
      <c r="AC753" s="152"/>
      <c r="AD753" s="152"/>
    </row>
    <row r="754" spans="1:30" x14ac:dyDescent="0.35">
      <c r="A754" t="str">
        <f t="shared" si="11"/>
        <v>364195126004027</v>
      </c>
      <c r="B754" s="178"/>
      <c r="D754" s="14"/>
      <c r="E754" s="159">
        <v>10003</v>
      </c>
      <c r="F754" s="160" t="s">
        <v>2119</v>
      </c>
      <c r="G754" s="161">
        <v>364195126004</v>
      </c>
      <c r="H754" s="159">
        <v>27</v>
      </c>
      <c r="I754" s="162" t="s">
        <v>1733</v>
      </c>
      <c r="J754" s="152"/>
      <c r="K754" s="163" t="s">
        <v>2120</v>
      </c>
      <c r="L754" s="163" t="s">
        <v>1696</v>
      </c>
      <c r="M754" s="163" t="s">
        <v>1713</v>
      </c>
      <c r="N754" s="163" t="s">
        <v>1673</v>
      </c>
      <c r="O754" s="152"/>
      <c r="P754" s="150" t="s">
        <v>2121</v>
      </c>
      <c r="Q754" s="144">
        <v>359.63</v>
      </c>
      <c r="R754" s="145">
        <v>0.6</v>
      </c>
      <c r="S754" s="146">
        <v>1.0707</v>
      </c>
      <c r="T754" s="147" t="s">
        <v>1716</v>
      </c>
      <c r="U754" s="148">
        <v>374.89</v>
      </c>
      <c r="V754" s="149">
        <v>0.19400000000000001</v>
      </c>
      <c r="W754" s="150">
        <v>0.01</v>
      </c>
      <c r="X754" s="150" t="s">
        <v>1744</v>
      </c>
      <c r="Y754" s="150" t="s">
        <v>1765</v>
      </c>
      <c r="Z754" s="150" t="s">
        <v>1717</v>
      </c>
      <c r="AA754" s="150">
        <v>0</v>
      </c>
      <c r="AB754" s="164">
        <v>1</v>
      </c>
      <c r="AC754" s="152"/>
      <c r="AD754" s="152"/>
    </row>
    <row r="755" spans="1:30" x14ac:dyDescent="0.35">
      <c r="A755" t="str">
        <f t="shared" si="11"/>
        <v>364195126041027</v>
      </c>
      <c r="B755" s="178"/>
      <c r="D755" s="14"/>
      <c r="E755" s="159">
        <v>10003</v>
      </c>
      <c r="F755" s="160" t="s">
        <v>2119</v>
      </c>
      <c r="G755" s="161">
        <v>364195126041</v>
      </c>
      <c r="H755" s="159">
        <v>27</v>
      </c>
      <c r="I755" s="162" t="s">
        <v>1733</v>
      </c>
      <c r="J755" s="152"/>
      <c r="K755" s="163" t="s">
        <v>2120</v>
      </c>
      <c r="L755" s="163" t="s">
        <v>1696</v>
      </c>
      <c r="M755" s="163" t="s">
        <v>1713</v>
      </c>
      <c r="N755" s="163" t="s">
        <v>1673</v>
      </c>
      <c r="O755" s="152"/>
      <c r="P755" s="150" t="s">
        <v>2121</v>
      </c>
      <c r="Q755" s="144">
        <v>359.63</v>
      </c>
      <c r="R755" s="145">
        <v>0.6</v>
      </c>
      <c r="S755" s="146">
        <v>1.0707</v>
      </c>
      <c r="T755" s="147" t="s">
        <v>1716</v>
      </c>
      <c r="U755" s="148">
        <v>374.89</v>
      </c>
      <c r="V755" s="149">
        <v>0.19400000000000001</v>
      </c>
      <c r="W755" s="150">
        <v>0.01</v>
      </c>
      <c r="X755" s="150" t="s">
        <v>1744</v>
      </c>
      <c r="Y755" s="150" t="s">
        <v>1765</v>
      </c>
      <c r="Z755" s="150" t="s">
        <v>1717</v>
      </c>
      <c r="AA755" s="150">
        <v>0</v>
      </c>
      <c r="AB755" s="164">
        <v>1</v>
      </c>
      <c r="AC755" s="152"/>
      <c r="AD755" s="152"/>
    </row>
    <row r="756" spans="1:30" x14ac:dyDescent="0.35">
      <c r="A756" t="str">
        <f t="shared" si="11"/>
        <v>364195126045027</v>
      </c>
      <c r="B756" s="178"/>
      <c r="D756" s="14"/>
      <c r="E756" s="159">
        <v>10003</v>
      </c>
      <c r="F756" s="160" t="s">
        <v>2119</v>
      </c>
      <c r="G756" s="161">
        <v>364195126045</v>
      </c>
      <c r="H756" s="159">
        <v>27</v>
      </c>
      <c r="I756" s="162" t="s">
        <v>1733</v>
      </c>
      <c r="J756" s="152"/>
      <c r="K756" s="163" t="s">
        <v>2120</v>
      </c>
      <c r="L756" s="163" t="s">
        <v>1696</v>
      </c>
      <c r="M756" s="163" t="s">
        <v>1713</v>
      </c>
      <c r="N756" s="163" t="s">
        <v>1673</v>
      </c>
      <c r="O756" s="152"/>
      <c r="P756" s="150" t="s">
        <v>2121</v>
      </c>
      <c r="Q756" s="144">
        <v>359.63</v>
      </c>
      <c r="R756" s="145">
        <v>0.6</v>
      </c>
      <c r="S756" s="146">
        <v>1.0707</v>
      </c>
      <c r="T756" s="147" t="s">
        <v>1716</v>
      </c>
      <c r="U756" s="148">
        <v>374.89</v>
      </c>
      <c r="V756" s="149">
        <v>0.19400000000000001</v>
      </c>
      <c r="W756" s="150">
        <v>0.01</v>
      </c>
      <c r="X756" s="150" t="s">
        <v>1744</v>
      </c>
      <c r="Y756" s="150" t="s">
        <v>1765</v>
      </c>
      <c r="Z756" s="150" t="s">
        <v>1717</v>
      </c>
      <c r="AA756" s="150">
        <v>0</v>
      </c>
      <c r="AB756" s="164">
        <v>1</v>
      </c>
      <c r="AC756" s="152"/>
      <c r="AD756" s="152"/>
    </row>
    <row r="757" spans="1:30" x14ac:dyDescent="0.35">
      <c r="A757" t="str">
        <f t="shared" si="11"/>
        <v>364195126004028</v>
      </c>
      <c r="B757" s="178"/>
      <c r="D757" s="14"/>
      <c r="E757" s="159">
        <v>10003</v>
      </c>
      <c r="F757" s="160" t="s">
        <v>2119</v>
      </c>
      <c r="G757" s="161">
        <v>364195126004</v>
      </c>
      <c r="H757" s="159">
        <v>28</v>
      </c>
      <c r="I757" s="162" t="s">
        <v>1733</v>
      </c>
      <c r="J757" s="152"/>
      <c r="K757" s="163" t="s">
        <v>2120</v>
      </c>
      <c r="L757" s="163" t="s">
        <v>1696</v>
      </c>
      <c r="M757" s="163" t="s">
        <v>1713</v>
      </c>
      <c r="N757" s="163" t="s">
        <v>1673</v>
      </c>
      <c r="O757" s="152"/>
      <c r="P757" s="150" t="s">
        <v>2121</v>
      </c>
      <c r="Q757" s="144">
        <v>359.63</v>
      </c>
      <c r="R757" s="145">
        <v>0.6</v>
      </c>
      <c r="S757" s="146">
        <v>1.0707</v>
      </c>
      <c r="T757" s="147" t="s">
        <v>1716</v>
      </c>
      <c r="U757" s="148">
        <v>374.89</v>
      </c>
      <c r="V757" s="149">
        <v>0.19400000000000001</v>
      </c>
      <c r="W757" s="150">
        <v>0.01</v>
      </c>
      <c r="X757" s="150" t="s">
        <v>1744</v>
      </c>
      <c r="Y757" s="150" t="s">
        <v>1765</v>
      </c>
      <c r="Z757" s="150" t="s">
        <v>1717</v>
      </c>
      <c r="AA757" s="150">
        <v>0</v>
      </c>
      <c r="AB757" s="164">
        <v>1</v>
      </c>
      <c r="AC757" s="152"/>
      <c r="AD757" s="152"/>
    </row>
    <row r="758" spans="1:30" x14ac:dyDescent="0.35">
      <c r="A758" t="str">
        <f t="shared" si="11"/>
        <v>364195126041028</v>
      </c>
      <c r="B758" s="178"/>
      <c r="D758" s="14"/>
      <c r="E758" s="159">
        <v>10003</v>
      </c>
      <c r="F758" s="160" t="s">
        <v>2119</v>
      </c>
      <c r="G758" s="161">
        <v>364195126041</v>
      </c>
      <c r="H758" s="159">
        <v>28</v>
      </c>
      <c r="I758" s="162" t="s">
        <v>1733</v>
      </c>
      <c r="J758" s="152"/>
      <c r="K758" s="163" t="s">
        <v>2120</v>
      </c>
      <c r="L758" s="163" t="s">
        <v>1696</v>
      </c>
      <c r="M758" s="163" t="s">
        <v>1713</v>
      </c>
      <c r="N758" s="163" t="s">
        <v>1673</v>
      </c>
      <c r="O758" s="152"/>
      <c r="P758" s="150" t="s">
        <v>2121</v>
      </c>
      <c r="Q758" s="144">
        <v>359.63</v>
      </c>
      <c r="R758" s="145">
        <v>0.6</v>
      </c>
      <c r="S758" s="146">
        <v>1.0707</v>
      </c>
      <c r="T758" s="147" t="s">
        <v>1716</v>
      </c>
      <c r="U758" s="148">
        <v>374.89</v>
      </c>
      <c r="V758" s="149">
        <v>0.19400000000000001</v>
      </c>
      <c r="W758" s="150">
        <v>0.01</v>
      </c>
      <c r="X758" s="150" t="s">
        <v>1744</v>
      </c>
      <c r="Y758" s="150" t="s">
        <v>1765</v>
      </c>
      <c r="Z758" s="150" t="s">
        <v>1717</v>
      </c>
      <c r="AA758" s="150">
        <v>0</v>
      </c>
      <c r="AB758" s="164">
        <v>1</v>
      </c>
      <c r="AC758" s="152"/>
      <c r="AD758" s="152"/>
    </row>
    <row r="759" spans="1:30" x14ac:dyDescent="0.35">
      <c r="A759" t="str">
        <f t="shared" si="11"/>
        <v>364195126045028</v>
      </c>
      <c r="B759" s="178"/>
      <c r="D759" s="14"/>
      <c r="E759" s="159">
        <v>10003</v>
      </c>
      <c r="F759" s="160" t="s">
        <v>2119</v>
      </c>
      <c r="G759" s="161">
        <v>364195126045</v>
      </c>
      <c r="H759" s="159">
        <v>28</v>
      </c>
      <c r="I759" s="162" t="s">
        <v>1733</v>
      </c>
      <c r="J759" s="152"/>
      <c r="K759" s="163" t="s">
        <v>2120</v>
      </c>
      <c r="L759" s="163" t="s">
        <v>1696</v>
      </c>
      <c r="M759" s="163" t="s">
        <v>1713</v>
      </c>
      <c r="N759" s="163" t="s">
        <v>1673</v>
      </c>
      <c r="O759" s="152"/>
      <c r="P759" s="150" t="s">
        <v>2121</v>
      </c>
      <c r="Q759" s="144">
        <v>359.63</v>
      </c>
      <c r="R759" s="145">
        <v>0.6</v>
      </c>
      <c r="S759" s="146">
        <v>1.0707</v>
      </c>
      <c r="T759" s="147" t="s">
        <v>1716</v>
      </c>
      <c r="U759" s="148">
        <v>374.89</v>
      </c>
      <c r="V759" s="149">
        <v>0.19400000000000001</v>
      </c>
      <c r="W759" s="150">
        <v>0.01</v>
      </c>
      <c r="X759" s="150" t="s">
        <v>1744</v>
      </c>
      <c r="Y759" s="150" t="s">
        <v>1765</v>
      </c>
      <c r="Z759" s="150" t="s">
        <v>1717</v>
      </c>
      <c r="AA759" s="150">
        <v>0</v>
      </c>
      <c r="AB759" s="164">
        <v>1</v>
      </c>
      <c r="AC759" s="152"/>
      <c r="AD759" s="152"/>
    </row>
    <row r="760" spans="1:30" x14ac:dyDescent="0.35">
      <c r="A760" t="str">
        <f t="shared" si="11"/>
        <v>362174832001020</v>
      </c>
      <c r="B760" s="178"/>
      <c r="D760" s="14"/>
      <c r="E760" s="159">
        <v>10004</v>
      </c>
      <c r="F760" s="160" t="s">
        <v>2122</v>
      </c>
      <c r="G760" s="161">
        <v>362174832001</v>
      </c>
      <c r="H760" s="159">
        <v>20</v>
      </c>
      <c r="I760" s="162" t="s">
        <v>1711</v>
      </c>
      <c r="J760" s="152"/>
      <c r="K760" s="163" t="s">
        <v>2123</v>
      </c>
      <c r="L760" s="163" t="s">
        <v>1696</v>
      </c>
      <c r="M760" s="163" t="s">
        <v>1713</v>
      </c>
      <c r="N760" s="163" t="s">
        <v>1673</v>
      </c>
      <c r="O760" s="152"/>
      <c r="P760" s="150" t="s">
        <v>2124</v>
      </c>
      <c r="Q760" s="144">
        <v>3967.73</v>
      </c>
      <c r="R760" s="145">
        <v>0.67600000000000005</v>
      </c>
      <c r="S760" s="146">
        <v>1.0707</v>
      </c>
      <c r="T760" s="147">
        <v>0</v>
      </c>
      <c r="U760" s="148">
        <v>4157.3599999999997</v>
      </c>
      <c r="V760" s="149">
        <v>0.311</v>
      </c>
      <c r="W760" s="150">
        <v>2.4E-2</v>
      </c>
      <c r="X760" s="150" t="s">
        <v>1744</v>
      </c>
      <c r="Y760" s="150" t="s">
        <v>1765</v>
      </c>
      <c r="Z760" s="150" t="s">
        <v>1716</v>
      </c>
      <c r="AA760" s="150">
        <v>0</v>
      </c>
      <c r="AB760" s="164">
        <v>1</v>
      </c>
      <c r="AC760" s="152"/>
      <c r="AD760" s="152"/>
    </row>
    <row r="761" spans="1:30" x14ac:dyDescent="0.35">
      <c r="A761" t="str">
        <f t="shared" si="11"/>
        <v>362174832001021</v>
      </c>
      <c r="B761" s="178"/>
      <c r="D761" s="14"/>
      <c r="E761" s="159">
        <v>10004</v>
      </c>
      <c r="F761" s="160" t="s">
        <v>2122</v>
      </c>
      <c r="G761" s="161">
        <v>362174832001</v>
      </c>
      <c r="H761" s="159">
        <v>21</v>
      </c>
      <c r="I761" s="162" t="s">
        <v>1732</v>
      </c>
      <c r="J761" s="152"/>
      <c r="K761" s="163" t="s">
        <v>2123</v>
      </c>
      <c r="L761" s="163" t="s">
        <v>1696</v>
      </c>
      <c r="M761" s="163" t="s">
        <v>1713</v>
      </c>
      <c r="N761" s="163" t="s">
        <v>1673</v>
      </c>
      <c r="O761" s="152"/>
      <c r="P761" s="150" t="s">
        <v>2124</v>
      </c>
      <c r="Q761" s="144" t="s">
        <v>1716</v>
      </c>
      <c r="R761" s="145" t="s">
        <v>1716</v>
      </c>
      <c r="S761" s="146" t="s">
        <v>1716</v>
      </c>
      <c r="T761" s="147" t="s">
        <v>1716</v>
      </c>
      <c r="U761" s="148">
        <v>623.70000000000005</v>
      </c>
      <c r="V761" s="149" t="s">
        <v>1716</v>
      </c>
      <c r="W761" s="150" t="s">
        <v>1716</v>
      </c>
      <c r="X761" s="150" t="s">
        <v>1744</v>
      </c>
      <c r="Y761" s="150" t="s">
        <v>1765</v>
      </c>
      <c r="Z761" s="150" t="s">
        <v>1716</v>
      </c>
      <c r="AA761" s="150">
        <v>0</v>
      </c>
      <c r="AB761" s="164">
        <v>1</v>
      </c>
      <c r="AC761" s="152"/>
      <c r="AD761" s="152"/>
    </row>
    <row r="762" spans="1:30" x14ac:dyDescent="0.35">
      <c r="A762" t="str">
        <f t="shared" si="11"/>
        <v>362174832008021</v>
      </c>
      <c r="B762" s="178"/>
      <c r="D762" s="14"/>
      <c r="E762" s="159">
        <v>10004</v>
      </c>
      <c r="F762" s="160" t="s">
        <v>2122</v>
      </c>
      <c r="G762" s="161">
        <v>362174832008</v>
      </c>
      <c r="H762" s="159">
        <v>21</v>
      </c>
      <c r="I762" s="162" t="s">
        <v>1732</v>
      </c>
      <c r="J762" s="152"/>
      <c r="K762" s="163" t="s">
        <v>2123</v>
      </c>
      <c r="L762" s="163" t="s">
        <v>1696</v>
      </c>
      <c r="M762" s="163" t="s">
        <v>1713</v>
      </c>
      <c r="N762" s="163" t="s">
        <v>1673</v>
      </c>
      <c r="O762" s="152"/>
      <c r="P762" s="150" t="s">
        <v>2124</v>
      </c>
      <c r="Q762" s="144" t="s">
        <v>1716</v>
      </c>
      <c r="R762" s="145" t="s">
        <v>1716</v>
      </c>
      <c r="S762" s="146" t="s">
        <v>1716</v>
      </c>
      <c r="T762" s="147" t="s">
        <v>1716</v>
      </c>
      <c r="U762" s="148">
        <v>623.70000000000005</v>
      </c>
      <c r="V762" s="149" t="s">
        <v>1716</v>
      </c>
      <c r="W762" s="150" t="s">
        <v>1716</v>
      </c>
      <c r="X762" s="150" t="s">
        <v>1744</v>
      </c>
      <c r="Y762" s="150" t="s">
        <v>1765</v>
      </c>
      <c r="Z762" s="150" t="s">
        <v>1716</v>
      </c>
      <c r="AA762" s="150">
        <v>0</v>
      </c>
      <c r="AB762" s="164">
        <v>1</v>
      </c>
      <c r="AC762" s="152"/>
      <c r="AD762" s="152"/>
    </row>
    <row r="763" spans="1:30" x14ac:dyDescent="0.35">
      <c r="A763" t="str">
        <f t="shared" si="11"/>
        <v>362174832001022</v>
      </c>
      <c r="B763" s="178"/>
      <c r="D763" s="14"/>
      <c r="E763" s="159">
        <v>10004</v>
      </c>
      <c r="F763" s="160" t="s">
        <v>2122</v>
      </c>
      <c r="G763" s="161">
        <v>362174832001</v>
      </c>
      <c r="H763" s="159">
        <v>22</v>
      </c>
      <c r="I763" s="162" t="s">
        <v>1718</v>
      </c>
      <c r="J763" s="152"/>
      <c r="K763" s="163" t="s">
        <v>2123</v>
      </c>
      <c r="L763" s="163" t="s">
        <v>1696</v>
      </c>
      <c r="M763" s="163" t="s">
        <v>1713</v>
      </c>
      <c r="N763" s="163" t="s">
        <v>1673</v>
      </c>
      <c r="O763" s="152"/>
      <c r="P763" s="150" t="s">
        <v>2124</v>
      </c>
      <c r="Q763" s="144" t="s">
        <v>1716</v>
      </c>
      <c r="R763" s="145" t="s">
        <v>1716</v>
      </c>
      <c r="S763" s="146" t="s">
        <v>1716</v>
      </c>
      <c r="T763" s="147" t="s">
        <v>1716</v>
      </c>
      <c r="U763" s="148">
        <v>689.85400000000004</v>
      </c>
      <c r="V763" s="149" t="s">
        <v>1716</v>
      </c>
      <c r="W763" s="150" t="s">
        <v>1716</v>
      </c>
      <c r="X763" s="150" t="s">
        <v>1744</v>
      </c>
      <c r="Y763" s="150" t="s">
        <v>1765</v>
      </c>
      <c r="Z763" s="150" t="s">
        <v>1716</v>
      </c>
      <c r="AA763" s="150">
        <v>0</v>
      </c>
      <c r="AB763" s="164">
        <v>1</v>
      </c>
      <c r="AC763" s="152"/>
      <c r="AD763" s="152"/>
    </row>
    <row r="764" spans="1:30" x14ac:dyDescent="0.35">
      <c r="A764" t="str">
        <f t="shared" si="11"/>
        <v>362174832007022</v>
      </c>
      <c r="B764" s="178"/>
      <c r="D764" s="14"/>
      <c r="E764" s="159">
        <v>10004</v>
      </c>
      <c r="F764" s="160" t="s">
        <v>2122</v>
      </c>
      <c r="G764" s="161">
        <v>362174832007</v>
      </c>
      <c r="H764" s="159">
        <v>22</v>
      </c>
      <c r="I764" s="162" t="s">
        <v>1718</v>
      </c>
      <c r="J764" s="152"/>
      <c r="K764" s="163" t="s">
        <v>2123</v>
      </c>
      <c r="L764" s="163" t="s">
        <v>1696</v>
      </c>
      <c r="M764" s="163" t="s">
        <v>1713</v>
      </c>
      <c r="N764" s="163" t="s">
        <v>1673</v>
      </c>
      <c r="O764" s="152"/>
      <c r="P764" s="150" t="s">
        <v>2124</v>
      </c>
      <c r="Q764" s="144" t="s">
        <v>1716</v>
      </c>
      <c r="R764" s="145" t="s">
        <v>1716</v>
      </c>
      <c r="S764" s="146" t="s">
        <v>1716</v>
      </c>
      <c r="T764" s="147" t="s">
        <v>1716</v>
      </c>
      <c r="U764" s="148">
        <v>689.85400000000004</v>
      </c>
      <c r="V764" s="149" t="s">
        <v>1716</v>
      </c>
      <c r="W764" s="150" t="s">
        <v>1716</v>
      </c>
      <c r="X764" s="150" t="s">
        <v>1744</v>
      </c>
      <c r="Y764" s="150" t="s">
        <v>1765</v>
      </c>
      <c r="Z764" s="150" t="s">
        <v>1716</v>
      </c>
      <c r="AA764" s="150">
        <v>0</v>
      </c>
      <c r="AB764" s="164">
        <v>1</v>
      </c>
      <c r="AC764" s="152"/>
      <c r="AD764" s="152"/>
    </row>
    <row r="765" spans="1:30" x14ac:dyDescent="0.35">
      <c r="A765" t="str">
        <f t="shared" si="11"/>
        <v>362174832001024</v>
      </c>
      <c r="B765" s="178"/>
      <c r="D765" s="14"/>
      <c r="E765" s="159">
        <v>10004</v>
      </c>
      <c r="F765" s="160" t="s">
        <v>2122</v>
      </c>
      <c r="G765" s="161">
        <v>362174832001</v>
      </c>
      <c r="H765" s="159">
        <v>24</v>
      </c>
      <c r="I765" s="162" t="s">
        <v>1719</v>
      </c>
      <c r="J765" s="152"/>
      <c r="K765" s="163" t="s">
        <v>2123</v>
      </c>
      <c r="L765" s="163" t="s">
        <v>1696</v>
      </c>
      <c r="M765" s="163" t="s">
        <v>1713</v>
      </c>
      <c r="N765" s="163" t="s">
        <v>1673</v>
      </c>
      <c r="O765" s="152"/>
      <c r="P765" s="150" t="s">
        <v>2124</v>
      </c>
      <c r="Q765" s="144">
        <v>597.41</v>
      </c>
      <c r="R765" s="145">
        <v>0.6</v>
      </c>
      <c r="S765" s="146">
        <v>1.0707</v>
      </c>
      <c r="T765" s="147" t="s">
        <v>1716</v>
      </c>
      <c r="U765" s="148">
        <v>622.75</v>
      </c>
      <c r="V765" s="149">
        <v>0.311</v>
      </c>
      <c r="W765" s="150">
        <v>2.4E-2</v>
      </c>
      <c r="X765" s="150" t="s">
        <v>1744</v>
      </c>
      <c r="Y765" s="150" t="s">
        <v>1765</v>
      </c>
      <c r="Z765" s="150" t="s">
        <v>1717</v>
      </c>
      <c r="AA765" s="150">
        <v>0</v>
      </c>
      <c r="AB765" s="164">
        <v>1</v>
      </c>
      <c r="AC765" s="152"/>
      <c r="AD765" s="152"/>
    </row>
    <row r="766" spans="1:30" x14ac:dyDescent="0.35">
      <c r="A766" t="str">
        <f t="shared" si="11"/>
        <v>362174832001027</v>
      </c>
      <c r="B766" s="178"/>
      <c r="D766" s="14"/>
      <c r="E766" s="159">
        <v>10004</v>
      </c>
      <c r="F766" s="160" t="s">
        <v>2122</v>
      </c>
      <c r="G766" s="161">
        <v>362174832001</v>
      </c>
      <c r="H766" s="159">
        <v>27</v>
      </c>
      <c r="I766" s="162" t="s">
        <v>1733</v>
      </c>
      <c r="J766" s="152"/>
      <c r="K766" s="163" t="s">
        <v>2123</v>
      </c>
      <c r="L766" s="163" t="s">
        <v>1696</v>
      </c>
      <c r="M766" s="163" t="s">
        <v>1713</v>
      </c>
      <c r="N766" s="163" t="s">
        <v>1673</v>
      </c>
      <c r="O766" s="152"/>
      <c r="P766" s="150" t="s">
        <v>2124</v>
      </c>
      <c r="Q766" s="144">
        <v>359.63</v>
      </c>
      <c r="R766" s="145">
        <v>0.6</v>
      </c>
      <c r="S766" s="146">
        <v>1.0707</v>
      </c>
      <c r="T766" s="147" t="s">
        <v>1716</v>
      </c>
      <c r="U766" s="148">
        <v>374.89</v>
      </c>
      <c r="V766" s="149">
        <v>0.311</v>
      </c>
      <c r="W766" s="150">
        <v>2.4E-2</v>
      </c>
      <c r="X766" s="150" t="s">
        <v>1744</v>
      </c>
      <c r="Y766" s="150" t="s">
        <v>1765</v>
      </c>
      <c r="Z766" s="150" t="s">
        <v>1717</v>
      </c>
      <c r="AA766" s="150">
        <v>0</v>
      </c>
      <c r="AB766" s="164">
        <v>1</v>
      </c>
      <c r="AC766" s="152"/>
      <c r="AD766" s="152"/>
    </row>
    <row r="767" spans="1:30" x14ac:dyDescent="0.35">
      <c r="A767" t="str">
        <f t="shared" si="11"/>
        <v>362174832008027</v>
      </c>
      <c r="B767" s="178"/>
      <c r="D767" s="14"/>
      <c r="E767" s="159">
        <v>10004</v>
      </c>
      <c r="F767" s="160" t="s">
        <v>2122</v>
      </c>
      <c r="G767" s="161">
        <v>362174832008</v>
      </c>
      <c r="H767" s="159">
        <v>27</v>
      </c>
      <c r="I767" s="162" t="s">
        <v>1733</v>
      </c>
      <c r="J767" s="152"/>
      <c r="K767" s="163" t="s">
        <v>2123</v>
      </c>
      <c r="L767" s="163" t="s">
        <v>1696</v>
      </c>
      <c r="M767" s="163" t="s">
        <v>1713</v>
      </c>
      <c r="N767" s="163" t="s">
        <v>1673</v>
      </c>
      <c r="O767" s="152"/>
      <c r="P767" s="150" t="s">
        <v>2124</v>
      </c>
      <c r="Q767" s="144">
        <v>359.63</v>
      </c>
      <c r="R767" s="145">
        <v>0.6</v>
      </c>
      <c r="S767" s="146">
        <v>1.0707</v>
      </c>
      <c r="T767" s="147" t="s">
        <v>1716</v>
      </c>
      <c r="U767" s="148">
        <v>374.89</v>
      </c>
      <c r="V767" s="149">
        <v>0.311</v>
      </c>
      <c r="W767" s="150">
        <v>2.4E-2</v>
      </c>
      <c r="X767" s="150" t="s">
        <v>1744</v>
      </c>
      <c r="Y767" s="150" t="s">
        <v>1765</v>
      </c>
      <c r="Z767" s="150" t="s">
        <v>1717</v>
      </c>
      <c r="AA767" s="150">
        <v>0</v>
      </c>
      <c r="AB767" s="164">
        <v>1</v>
      </c>
      <c r="AC767" s="152"/>
      <c r="AD767" s="152"/>
    </row>
    <row r="768" spans="1:30" x14ac:dyDescent="0.35">
      <c r="A768" t="str">
        <f t="shared" si="11"/>
        <v>362174832001028</v>
      </c>
      <c r="B768" s="178"/>
      <c r="D768" s="14"/>
      <c r="E768" s="159">
        <v>10004</v>
      </c>
      <c r="F768" s="160" t="s">
        <v>2122</v>
      </c>
      <c r="G768" s="161">
        <v>362174832001</v>
      </c>
      <c r="H768" s="159">
        <v>28</v>
      </c>
      <c r="I768" s="162" t="s">
        <v>1733</v>
      </c>
      <c r="J768" s="152"/>
      <c r="K768" s="163" t="s">
        <v>2123</v>
      </c>
      <c r="L768" s="163" t="s">
        <v>1696</v>
      </c>
      <c r="M768" s="163" t="s">
        <v>1713</v>
      </c>
      <c r="N768" s="163" t="s">
        <v>1673</v>
      </c>
      <c r="O768" s="152"/>
      <c r="P768" s="150" t="s">
        <v>2124</v>
      </c>
      <c r="Q768" s="144">
        <v>359.63</v>
      </c>
      <c r="R768" s="145">
        <v>0.6</v>
      </c>
      <c r="S768" s="146">
        <v>1.0707</v>
      </c>
      <c r="T768" s="147" t="s">
        <v>1716</v>
      </c>
      <c r="U768" s="148">
        <v>374.89</v>
      </c>
      <c r="V768" s="149">
        <v>0.311</v>
      </c>
      <c r="W768" s="150">
        <v>2.4E-2</v>
      </c>
      <c r="X768" s="150" t="s">
        <v>1744</v>
      </c>
      <c r="Y768" s="150" t="s">
        <v>1765</v>
      </c>
      <c r="Z768" s="150" t="s">
        <v>1717</v>
      </c>
      <c r="AA768" s="150">
        <v>0</v>
      </c>
      <c r="AB768" s="164">
        <v>1</v>
      </c>
      <c r="AC768" s="152"/>
      <c r="AD768" s="152"/>
    </row>
    <row r="769" spans="1:30" x14ac:dyDescent="0.35">
      <c r="A769" t="str">
        <f t="shared" si="11"/>
        <v>362174832008028</v>
      </c>
      <c r="B769" s="178"/>
      <c r="D769" s="14"/>
      <c r="E769" s="159">
        <v>10004</v>
      </c>
      <c r="F769" s="160" t="s">
        <v>2122</v>
      </c>
      <c r="G769" s="161">
        <v>362174832008</v>
      </c>
      <c r="H769" s="159">
        <v>28</v>
      </c>
      <c r="I769" s="162" t="s">
        <v>1733</v>
      </c>
      <c r="J769" s="152"/>
      <c r="K769" s="163" t="s">
        <v>2123</v>
      </c>
      <c r="L769" s="163" t="s">
        <v>1696</v>
      </c>
      <c r="M769" s="163" t="s">
        <v>1713</v>
      </c>
      <c r="N769" s="163" t="s">
        <v>1673</v>
      </c>
      <c r="O769" s="152"/>
      <c r="P769" s="150" t="s">
        <v>2124</v>
      </c>
      <c r="Q769" s="144">
        <v>359.63</v>
      </c>
      <c r="R769" s="145">
        <v>0.6</v>
      </c>
      <c r="S769" s="146">
        <v>1.0707</v>
      </c>
      <c r="T769" s="147" t="s">
        <v>1716</v>
      </c>
      <c r="U769" s="148">
        <v>374.89</v>
      </c>
      <c r="V769" s="149">
        <v>0.311</v>
      </c>
      <c r="W769" s="150">
        <v>2.4E-2</v>
      </c>
      <c r="X769" s="150" t="s">
        <v>1744</v>
      </c>
      <c r="Y769" s="150" t="s">
        <v>1765</v>
      </c>
      <c r="Z769" s="150" t="s">
        <v>1717</v>
      </c>
      <c r="AA769" s="150">
        <v>0</v>
      </c>
      <c r="AB769" s="164">
        <v>1</v>
      </c>
      <c r="AC769" s="152"/>
      <c r="AD769" s="152"/>
    </row>
    <row r="770" spans="1:30" x14ac:dyDescent="0.35">
      <c r="A770" t="str">
        <f t="shared" si="11"/>
        <v>376013958001020</v>
      </c>
      <c r="B770" s="178"/>
      <c r="D770" s="14"/>
      <c r="E770" s="159">
        <v>10005</v>
      </c>
      <c r="F770" s="160" t="s">
        <v>2125</v>
      </c>
      <c r="G770" s="161">
        <v>376013958001</v>
      </c>
      <c r="H770" s="159">
        <v>20</v>
      </c>
      <c r="I770" s="162" t="s">
        <v>1711</v>
      </c>
      <c r="J770" s="152"/>
      <c r="K770" s="163" t="s">
        <v>2126</v>
      </c>
      <c r="L770" s="163" t="s">
        <v>1696</v>
      </c>
      <c r="M770" s="163" t="s">
        <v>1713</v>
      </c>
      <c r="N770" s="163" t="s">
        <v>1673</v>
      </c>
      <c r="O770" s="152"/>
      <c r="P770" s="150" t="s">
        <v>2127</v>
      </c>
      <c r="Q770" s="144">
        <v>3967.73</v>
      </c>
      <c r="R770" s="145">
        <v>0.67600000000000005</v>
      </c>
      <c r="S770" s="146">
        <v>1.0707</v>
      </c>
      <c r="T770" s="147">
        <v>0</v>
      </c>
      <c r="U770" s="148">
        <v>4157.3599999999997</v>
      </c>
      <c r="V770" s="149">
        <v>0.38900000000000001</v>
      </c>
      <c r="W770" s="150">
        <v>1.4999999999999999E-2</v>
      </c>
      <c r="X770" s="150" t="s">
        <v>1723</v>
      </c>
      <c r="Y770" s="150">
        <v>0</v>
      </c>
      <c r="Z770" s="150" t="s">
        <v>1716</v>
      </c>
      <c r="AA770" s="150">
        <v>0</v>
      </c>
      <c r="AB770" s="164">
        <v>1</v>
      </c>
      <c r="AC770" s="152"/>
      <c r="AD770" s="152"/>
    </row>
    <row r="771" spans="1:30" x14ac:dyDescent="0.35">
      <c r="A771" t="str">
        <f t="shared" ref="A771:A834" si="12">G771&amp;"0"&amp;H771</f>
        <v>376013958001024</v>
      </c>
      <c r="B771" s="178"/>
      <c r="D771" s="14"/>
      <c r="E771" s="159">
        <v>10005</v>
      </c>
      <c r="F771" s="160" t="s">
        <v>2125</v>
      </c>
      <c r="G771" s="161">
        <v>376013958001</v>
      </c>
      <c r="H771" s="159">
        <v>24</v>
      </c>
      <c r="I771" s="162" t="s">
        <v>1719</v>
      </c>
      <c r="J771" s="152"/>
      <c r="K771" s="163" t="s">
        <v>2126</v>
      </c>
      <c r="L771" s="163" t="s">
        <v>1696</v>
      </c>
      <c r="M771" s="163" t="s">
        <v>1713</v>
      </c>
      <c r="N771" s="163" t="s">
        <v>1673</v>
      </c>
      <c r="O771" s="152"/>
      <c r="P771" s="150" t="s">
        <v>2127</v>
      </c>
      <c r="Q771" s="144">
        <v>543.1</v>
      </c>
      <c r="R771" s="145">
        <v>0.6</v>
      </c>
      <c r="S771" s="146">
        <v>1.0707</v>
      </c>
      <c r="T771" s="147" t="s">
        <v>1716</v>
      </c>
      <c r="U771" s="148">
        <v>819.82</v>
      </c>
      <c r="V771" s="149">
        <v>0.38900000000000001</v>
      </c>
      <c r="W771" s="150">
        <v>1.4999999999999999E-2</v>
      </c>
      <c r="X771" s="150" t="s">
        <v>1723</v>
      </c>
      <c r="Y771" s="150">
        <v>0</v>
      </c>
      <c r="Z771" s="150" t="s">
        <v>1752</v>
      </c>
      <c r="AA771" s="150">
        <v>0.4481</v>
      </c>
      <c r="AB771" s="164">
        <v>1</v>
      </c>
      <c r="AC771" s="152"/>
      <c r="AD771" s="152"/>
    </row>
    <row r="772" spans="1:30" x14ac:dyDescent="0.35">
      <c r="A772" t="str">
        <f t="shared" si="12"/>
        <v>364195126005020</v>
      </c>
      <c r="B772" s="178"/>
      <c r="D772" s="14"/>
      <c r="E772" s="159">
        <v>11001</v>
      </c>
      <c r="F772" s="160" t="s">
        <v>2128</v>
      </c>
      <c r="G772" s="161">
        <v>364195126005</v>
      </c>
      <c r="H772" s="159">
        <v>20</v>
      </c>
      <c r="I772" s="162" t="s">
        <v>1711</v>
      </c>
      <c r="J772" s="152"/>
      <c r="K772" s="163" t="s">
        <v>2129</v>
      </c>
      <c r="L772" s="163" t="s">
        <v>1696</v>
      </c>
      <c r="M772" s="163" t="s">
        <v>1713</v>
      </c>
      <c r="N772" s="163" t="s">
        <v>1673</v>
      </c>
      <c r="O772" s="152"/>
      <c r="P772" s="150" t="s">
        <v>2130</v>
      </c>
      <c r="Q772" s="144">
        <v>3967.73</v>
      </c>
      <c r="R772" s="145">
        <v>0.67600000000000005</v>
      </c>
      <c r="S772" s="146">
        <v>1.0707</v>
      </c>
      <c r="T772" s="147">
        <v>0</v>
      </c>
      <c r="U772" s="148">
        <v>4157.3599999999997</v>
      </c>
      <c r="V772" s="149">
        <v>0.14099999999999999</v>
      </c>
      <c r="W772" s="150">
        <v>7.0000000000000001E-3</v>
      </c>
      <c r="X772" s="150" t="s">
        <v>1744</v>
      </c>
      <c r="Y772" s="150" t="s">
        <v>1731</v>
      </c>
      <c r="Z772" s="150" t="s">
        <v>1716</v>
      </c>
      <c r="AA772" s="150">
        <v>0</v>
      </c>
      <c r="AB772" s="164">
        <v>1</v>
      </c>
      <c r="AC772" s="152"/>
      <c r="AD772" s="152"/>
    </row>
    <row r="773" spans="1:30" x14ac:dyDescent="0.35">
      <c r="A773" t="str">
        <f t="shared" si="12"/>
        <v>364195126042020</v>
      </c>
      <c r="B773" s="178"/>
      <c r="D773" s="14"/>
      <c r="E773" s="159">
        <v>11001</v>
      </c>
      <c r="F773" s="160" t="s">
        <v>2128</v>
      </c>
      <c r="G773" s="161">
        <v>364195126042</v>
      </c>
      <c r="H773" s="159">
        <v>20</v>
      </c>
      <c r="I773" s="162" t="s">
        <v>1711</v>
      </c>
      <c r="J773" s="152"/>
      <c r="K773" s="163" t="s">
        <v>2129</v>
      </c>
      <c r="L773" s="163" t="s">
        <v>1696</v>
      </c>
      <c r="M773" s="163" t="s">
        <v>1713</v>
      </c>
      <c r="N773" s="163" t="s">
        <v>1673</v>
      </c>
      <c r="O773" s="152"/>
      <c r="P773" s="150" t="s">
        <v>2130</v>
      </c>
      <c r="Q773" s="144">
        <v>3967.73</v>
      </c>
      <c r="R773" s="145">
        <v>0.67600000000000005</v>
      </c>
      <c r="S773" s="146">
        <v>1.0707</v>
      </c>
      <c r="T773" s="147">
        <v>0</v>
      </c>
      <c r="U773" s="148">
        <v>4157.3599999999997</v>
      </c>
      <c r="V773" s="149">
        <v>0.14099999999999999</v>
      </c>
      <c r="W773" s="150">
        <v>7.0000000000000001E-3</v>
      </c>
      <c r="X773" s="150" t="s">
        <v>1744</v>
      </c>
      <c r="Y773" s="150" t="s">
        <v>1731</v>
      </c>
      <c r="Z773" s="150" t="s">
        <v>1716</v>
      </c>
      <c r="AA773" s="150">
        <v>0</v>
      </c>
      <c r="AB773" s="164">
        <v>1</v>
      </c>
      <c r="AC773" s="152"/>
      <c r="AD773" s="152"/>
    </row>
    <row r="774" spans="1:30" x14ac:dyDescent="0.35">
      <c r="A774" t="str">
        <f t="shared" si="12"/>
        <v>364195126005021</v>
      </c>
      <c r="B774" s="178"/>
      <c r="D774" s="14"/>
      <c r="E774" s="159">
        <v>11001</v>
      </c>
      <c r="F774" s="160" t="s">
        <v>2128</v>
      </c>
      <c r="G774" s="161">
        <v>364195126005</v>
      </c>
      <c r="H774" s="159">
        <v>21</v>
      </c>
      <c r="I774" s="162" t="s">
        <v>1732</v>
      </c>
      <c r="J774" s="152"/>
      <c r="K774" s="163" t="s">
        <v>2129</v>
      </c>
      <c r="L774" s="163" t="s">
        <v>1696</v>
      </c>
      <c r="M774" s="163" t="s">
        <v>1713</v>
      </c>
      <c r="N774" s="163" t="s">
        <v>1673</v>
      </c>
      <c r="O774" s="152"/>
      <c r="P774" s="150" t="s">
        <v>2130</v>
      </c>
      <c r="Q774" s="144" t="s">
        <v>1716</v>
      </c>
      <c r="R774" s="145" t="s">
        <v>1716</v>
      </c>
      <c r="S774" s="146" t="s">
        <v>1716</v>
      </c>
      <c r="T774" s="147" t="s">
        <v>1716</v>
      </c>
      <c r="U774" s="148">
        <v>623.70000000000005</v>
      </c>
      <c r="V774" s="149" t="s">
        <v>1716</v>
      </c>
      <c r="W774" s="150" t="s">
        <v>1716</v>
      </c>
      <c r="X774" s="150" t="s">
        <v>1744</v>
      </c>
      <c r="Y774" s="150" t="s">
        <v>1731</v>
      </c>
      <c r="Z774" s="150" t="s">
        <v>1716</v>
      </c>
      <c r="AA774" s="150">
        <v>0</v>
      </c>
      <c r="AB774" s="164">
        <v>1</v>
      </c>
      <c r="AC774" s="152"/>
      <c r="AD774" s="152"/>
    </row>
    <row r="775" spans="1:30" x14ac:dyDescent="0.35">
      <c r="A775" t="str">
        <f t="shared" si="12"/>
        <v>364195126042021</v>
      </c>
      <c r="B775" s="178"/>
      <c r="D775" s="14"/>
      <c r="E775" s="159">
        <v>11001</v>
      </c>
      <c r="F775" s="160" t="s">
        <v>2128</v>
      </c>
      <c r="G775" s="161">
        <v>364195126042</v>
      </c>
      <c r="H775" s="159">
        <v>21</v>
      </c>
      <c r="I775" s="162" t="s">
        <v>1732</v>
      </c>
      <c r="J775" s="152"/>
      <c r="K775" s="163" t="s">
        <v>2129</v>
      </c>
      <c r="L775" s="163" t="s">
        <v>1696</v>
      </c>
      <c r="M775" s="163" t="s">
        <v>1713</v>
      </c>
      <c r="N775" s="163" t="s">
        <v>1673</v>
      </c>
      <c r="O775" s="152"/>
      <c r="P775" s="150" t="s">
        <v>2130</v>
      </c>
      <c r="Q775" s="144" t="s">
        <v>1716</v>
      </c>
      <c r="R775" s="145" t="s">
        <v>1716</v>
      </c>
      <c r="S775" s="146" t="s">
        <v>1716</v>
      </c>
      <c r="T775" s="147" t="s">
        <v>1716</v>
      </c>
      <c r="U775" s="148">
        <v>623.70000000000005</v>
      </c>
      <c r="V775" s="149" t="s">
        <v>1716</v>
      </c>
      <c r="W775" s="150" t="s">
        <v>1716</v>
      </c>
      <c r="X775" s="150" t="s">
        <v>1744</v>
      </c>
      <c r="Y775" s="150" t="s">
        <v>1731</v>
      </c>
      <c r="Z775" s="150" t="s">
        <v>1716</v>
      </c>
      <c r="AA775" s="150">
        <v>0</v>
      </c>
      <c r="AB775" s="164">
        <v>1</v>
      </c>
      <c r="AC775" s="152"/>
      <c r="AD775" s="152"/>
    </row>
    <row r="776" spans="1:30" x14ac:dyDescent="0.35">
      <c r="A776" t="str">
        <f t="shared" si="12"/>
        <v>364195126005024</v>
      </c>
      <c r="B776" s="178"/>
      <c r="D776" s="14"/>
      <c r="E776" s="159">
        <v>11001</v>
      </c>
      <c r="F776" s="160" t="s">
        <v>2128</v>
      </c>
      <c r="G776" s="161">
        <v>364195126005</v>
      </c>
      <c r="H776" s="159">
        <v>24</v>
      </c>
      <c r="I776" s="162" t="s">
        <v>1719</v>
      </c>
      <c r="J776" s="152"/>
      <c r="K776" s="163" t="s">
        <v>2129</v>
      </c>
      <c r="L776" s="163" t="s">
        <v>1696</v>
      </c>
      <c r="M776" s="163" t="s">
        <v>1713</v>
      </c>
      <c r="N776" s="163" t="s">
        <v>1673</v>
      </c>
      <c r="O776" s="152"/>
      <c r="P776" s="150" t="s">
        <v>2130</v>
      </c>
      <c r="Q776" s="144">
        <v>597.41</v>
      </c>
      <c r="R776" s="145">
        <v>0.6</v>
      </c>
      <c r="S776" s="146">
        <v>1.0707</v>
      </c>
      <c r="T776" s="147" t="s">
        <v>1716</v>
      </c>
      <c r="U776" s="148">
        <v>622.75</v>
      </c>
      <c r="V776" s="149">
        <v>0.14099999999999999</v>
      </c>
      <c r="W776" s="150">
        <v>7.0000000000000001E-3</v>
      </c>
      <c r="X776" s="150" t="s">
        <v>1744</v>
      </c>
      <c r="Y776" s="150" t="s">
        <v>1731</v>
      </c>
      <c r="Z776" s="150" t="s">
        <v>1717</v>
      </c>
      <c r="AA776" s="150">
        <v>0</v>
      </c>
      <c r="AB776" s="164">
        <v>1</v>
      </c>
      <c r="AC776" s="152"/>
      <c r="AD776" s="152"/>
    </row>
    <row r="777" spans="1:30" x14ac:dyDescent="0.35">
      <c r="A777" t="str">
        <f t="shared" si="12"/>
        <v>364195126042024</v>
      </c>
      <c r="B777" s="178"/>
      <c r="D777" s="14"/>
      <c r="E777" s="159">
        <v>11001</v>
      </c>
      <c r="F777" s="160" t="s">
        <v>2128</v>
      </c>
      <c r="G777" s="161">
        <v>364195126042</v>
      </c>
      <c r="H777" s="159">
        <v>24</v>
      </c>
      <c r="I777" s="162" t="s">
        <v>1719</v>
      </c>
      <c r="J777" s="152"/>
      <c r="K777" s="163" t="s">
        <v>2129</v>
      </c>
      <c r="L777" s="163" t="s">
        <v>1696</v>
      </c>
      <c r="M777" s="163" t="s">
        <v>1713</v>
      </c>
      <c r="N777" s="163" t="s">
        <v>1673</v>
      </c>
      <c r="O777" s="152"/>
      <c r="P777" s="150" t="s">
        <v>2130</v>
      </c>
      <c r="Q777" s="144">
        <v>597.41</v>
      </c>
      <c r="R777" s="145">
        <v>0.6</v>
      </c>
      <c r="S777" s="146">
        <v>1.0707</v>
      </c>
      <c r="T777" s="147" t="s">
        <v>1716</v>
      </c>
      <c r="U777" s="148">
        <v>622.75</v>
      </c>
      <c r="V777" s="149">
        <v>0.14099999999999999</v>
      </c>
      <c r="W777" s="150">
        <v>7.0000000000000001E-3</v>
      </c>
      <c r="X777" s="150" t="s">
        <v>1744</v>
      </c>
      <c r="Y777" s="150" t="s">
        <v>1731</v>
      </c>
      <c r="Z777" s="150" t="s">
        <v>1717</v>
      </c>
      <c r="AA777" s="150">
        <v>0</v>
      </c>
      <c r="AB777" s="164">
        <v>1</v>
      </c>
      <c r="AC777" s="152"/>
      <c r="AD777" s="152"/>
    </row>
    <row r="778" spans="1:30" x14ac:dyDescent="0.35">
      <c r="A778" t="str">
        <f t="shared" si="12"/>
        <v>364195126005027</v>
      </c>
      <c r="B778" s="178"/>
      <c r="D778" s="14"/>
      <c r="E778" s="159">
        <v>11001</v>
      </c>
      <c r="F778" s="160" t="s">
        <v>2128</v>
      </c>
      <c r="G778" s="161">
        <v>364195126005</v>
      </c>
      <c r="H778" s="159">
        <v>27</v>
      </c>
      <c r="I778" s="162" t="s">
        <v>1733</v>
      </c>
      <c r="J778" s="152"/>
      <c r="K778" s="163" t="s">
        <v>2129</v>
      </c>
      <c r="L778" s="163" t="s">
        <v>1696</v>
      </c>
      <c r="M778" s="163" t="s">
        <v>1713</v>
      </c>
      <c r="N778" s="163" t="s">
        <v>1673</v>
      </c>
      <c r="O778" s="152"/>
      <c r="P778" s="150" t="s">
        <v>2130</v>
      </c>
      <c r="Q778" s="144">
        <v>359.63</v>
      </c>
      <c r="R778" s="145">
        <v>0.6</v>
      </c>
      <c r="S778" s="146">
        <v>1.0707</v>
      </c>
      <c r="T778" s="147" t="s">
        <v>1716</v>
      </c>
      <c r="U778" s="148">
        <v>374.89</v>
      </c>
      <c r="V778" s="149">
        <v>0.14099999999999999</v>
      </c>
      <c r="W778" s="150">
        <v>7.0000000000000001E-3</v>
      </c>
      <c r="X778" s="150" t="s">
        <v>1744</v>
      </c>
      <c r="Y778" s="150" t="s">
        <v>1731</v>
      </c>
      <c r="Z778" s="150" t="s">
        <v>1717</v>
      </c>
      <c r="AA778" s="150">
        <v>0</v>
      </c>
      <c r="AB778" s="164">
        <v>1</v>
      </c>
      <c r="AC778" s="152"/>
      <c r="AD778" s="152"/>
    </row>
    <row r="779" spans="1:30" x14ac:dyDescent="0.35">
      <c r="A779" t="str">
        <f t="shared" si="12"/>
        <v>364195126042027</v>
      </c>
      <c r="B779" s="178"/>
      <c r="D779" s="14"/>
      <c r="E779" s="159">
        <v>11001</v>
      </c>
      <c r="F779" s="160" t="s">
        <v>2128</v>
      </c>
      <c r="G779" s="161">
        <v>364195126042</v>
      </c>
      <c r="H779" s="159">
        <v>27</v>
      </c>
      <c r="I779" s="162" t="s">
        <v>1733</v>
      </c>
      <c r="J779" s="152"/>
      <c r="K779" s="163" t="s">
        <v>2129</v>
      </c>
      <c r="L779" s="163" t="s">
        <v>1696</v>
      </c>
      <c r="M779" s="163" t="s">
        <v>1713</v>
      </c>
      <c r="N779" s="163" t="s">
        <v>1673</v>
      </c>
      <c r="O779" s="152"/>
      <c r="P779" s="150" t="s">
        <v>2130</v>
      </c>
      <c r="Q779" s="144">
        <v>359.63</v>
      </c>
      <c r="R779" s="145">
        <v>0.6</v>
      </c>
      <c r="S779" s="146">
        <v>1.0707</v>
      </c>
      <c r="T779" s="147" t="s">
        <v>1716</v>
      </c>
      <c r="U779" s="148">
        <v>374.89</v>
      </c>
      <c r="V779" s="149">
        <v>0.14099999999999999</v>
      </c>
      <c r="W779" s="150">
        <v>7.0000000000000001E-3</v>
      </c>
      <c r="X779" s="150" t="s">
        <v>1744</v>
      </c>
      <c r="Y779" s="150" t="s">
        <v>1731</v>
      </c>
      <c r="Z779" s="150" t="s">
        <v>1717</v>
      </c>
      <c r="AA779" s="150">
        <v>0</v>
      </c>
      <c r="AB779" s="164">
        <v>1</v>
      </c>
      <c r="AC779" s="152"/>
      <c r="AD779" s="152"/>
    </row>
    <row r="780" spans="1:30" x14ac:dyDescent="0.35">
      <c r="A780" t="str">
        <f t="shared" si="12"/>
        <v>364195126005028</v>
      </c>
      <c r="B780" s="178"/>
      <c r="D780" s="14"/>
      <c r="E780" s="159">
        <v>11001</v>
      </c>
      <c r="F780" s="160" t="s">
        <v>2128</v>
      </c>
      <c r="G780" s="161">
        <v>364195126005</v>
      </c>
      <c r="H780" s="159">
        <v>28</v>
      </c>
      <c r="I780" s="162" t="s">
        <v>1733</v>
      </c>
      <c r="J780" s="152"/>
      <c r="K780" s="163" t="s">
        <v>2129</v>
      </c>
      <c r="L780" s="163" t="s">
        <v>1696</v>
      </c>
      <c r="M780" s="163" t="s">
        <v>1713</v>
      </c>
      <c r="N780" s="163" t="s">
        <v>1673</v>
      </c>
      <c r="O780" s="152"/>
      <c r="P780" s="150" t="s">
        <v>2130</v>
      </c>
      <c r="Q780" s="144">
        <v>359.63</v>
      </c>
      <c r="R780" s="145">
        <v>0.6</v>
      </c>
      <c r="S780" s="146">
        <v>1.0707</v>
      </c>
      <c r="T780" s="147" t="s">
        <v>1716</v>
      </c>
      <c r="U780" s="148">
        <v>374.89</v>
      </c>
      <c r="V780" s="149">
        <v>0.14099999999999999</v>
      </c>
      <c r="W780" s="150">
        <v>7.0000000000000001E-3</v>
      </c>
      <c r="X780" s="150" t="s">
        <v>1744</v>
      </c>
      <c r="Y780" s="150" t="s">
        <v>1731</v>
      </c>
      <c r="Z780" s="150" t="s">
        <v>1717</v>
      </c>
      <c r="AA780" s="150">
        <v>0</v>
      </c>
      <c r="AB780" s="164">
        <v>1</v>
      </c>
      <c r="AC780" s="152"/>
      <c r="AD780" s="152"/>
    </row>
    <row r="781" spans="1:30" x14ac:dyDescent="0.35">
      <c r="A781" t="str">
        <f t="shared" si="12"/>
        <v>364195126042028</v>
      </c>
      <c r="B781" s="178"/>
      <c r="D781" s="14"/>
      <c r="E781" s="159">
        <v>11001</v>
      </c>
      <c r="F781" s="160" t="s">
        <v>2128</v>
      </c>
      <c r="G781" s="161">
        <v>364195126042</v>
      </c>
      <c r="H781" s="159">
        <v>28</v>
      </c>
      <c r="I781" s="162" t="s">
        <v>1733</v>
      </c>
      <c r="J781" s="152"/>
      <c r="K781" s="163" t="s">
        <v>2129</v>
      </c>
      <c r="L781" s="163" t="s">
        <v>1696</v>
      </c>
      <c r="M781" s="163" t="s">
        <v>1713</v>
      </c>
      <c r="N781" s="163" t="s">
        <v>1673</v>
      </c>
      <c r="O781" s="152"/>
      <c r="P781" s="150" t="s">
        <v>2130</v>
      </c>
      <c r="Q781" s="144">
        <v>359.63</v>
      </c>
      <c r="R781" s="145">
        <v>0.6</v>
      </c>
      <c r="S781" s="146">
        <v>1.0707</v>
      </c>
      <c r="T781" s="147" t="s">
        <v>1716</v>
      </c>
      <c r="U781" s="148">
        <v>374.89</v>
      </c>
      <c r="V781" s="149">
        <v>0.14099999999999999</v>
      </c>
      <c r="W781" s="150">
        <v>7.0000000000000001E-3</v>
      </c>
      <c r="X781" s="150" t="s">
        <v>1744</v>
      </c>
      <c r="Y781" s="150" t="s">
        <v>1731</v>
      </c>
      <c r="Z781" s="150" t="s">
        <v>1717</v>
      </c>
      <c r="AA781" s="150">
        <v>0</v>
      </c>
      <c r="AB781" s="164">
        <v>1</v>
      </c>
      <c r="AC781" s="152"/>
      <c r="AD781" s="152"/>
    </row>
    <row r="782" spans="1:30" x14ac:dyDescent="0.35">
      <c r="A782" t="str">
        <f t="shared" si="12"/>
        <v>370813229008020</v>
      </c>
      <c r="B782" s="178"/>
      <c r="D782" s="14"/>
      <c r="E782" s="159">
        <v>11004</v>
      </c>
      <c r="F782" s="160" t="s">
        <v>2131</v>
      </c>
      <c r="G782" s="161">
        <v>370813229008</v>
      </c>
      <c r="H782" s="159">
        <v>20</v>
      </c>
      <c r="I782" s="162" t="s">
        <v>1711</v>
      </c>
      <c r="J782" s="152"/>
      <c r="K782" s="163" t="s">
        <v>2132</v>
      </c>
      <c r="L782" s="163" t="s">
        <v>1696</v>
      </c>
      <c r="M782" s="163" t="s">
        <v>1726</v>
      </c>
      <c r="N782" s="163" t="s">
        <v>1673</v>
      </c>
      <c r="O782" s="152"/>
      <c r="P782" s="150" t="s">
        <v>2133</v>
      </c>
      <c r="Q782" s="144">
        <v>3967.73</v>
      </c>
      <c r="R782" s="145">
        <v>0.67600000000000005</v>
      </c>
      <c r="S782" s="146">
        <v>1.0707</v>
      </c>
      <c r="T782" s="147">
        <v>0</v>
      </c>
      <c r="U782" s="148">
        <v>4157.3599999999997</v>
      </c>
      <c r="V782" s="149">
        <v>0.22900000000000001</v>
      </c>
      <c r="W782" s="150">
        <v>1.7000000000000001E-2</v>
      </c>
      <c r="X782" s="150" t="s">
        <v>1723</v>
      </c>
      <c r="Y782" s="150">
        <v>0</v>
      </c>
      <c r="Z782" s="150" t="s">
        <v>1716</v>
      </c>
      <c r="AA782" s="150">
        <v>0</v>
      </c>
      <c r="AB782" s="164">
        <v>1</v>
      </c>
      <c r="AC782" s="152"/>
      <c r="AD782" s="152"/>
    </row>
    <row r="783" spans="1:30" x14ac:dyDescent="0.35">
      <c r="A783" t="str">
        <f t="shared" si="12"/>
        <v>370813229014020</v>
      </c>
      <c r="B783" s="178"/>
      <c r="D783" s="14"/>
      <c r="E783" s="159">
        <v>11004</v>
      </c>
      <c r="F783" s="160" t="s">
        <v>2131</v>
      </c>
      <c r="G783" s="161">
        <v>370813229014</v>
      </c>
      <c r="H783" s="159">
        <v>20</v>
      </c>
      <c r="I783" s="162" t="s">
        <v>1711</v>
      </c>
      <c r="J783" s="152"/>
      <c r="K783" s="163" t="s">
        <v>2132</v>
      </c>
      <c r="L783" s="163" t="s">
        <v>1696</v>
      </c>
      <c r="M783" s="163" t="s">
        <v>1726</v>
      </c>
      <c r="N783" s="163" t="s">
        <v>1673</v>
      </c>
      <c r="O783" s="152"/>
      <c r="P783" s="150" t="s">
        <v>2133</v>
      </c>
      <c r="Q783" s="144">
        <v>3967.73</v>
      </c>
      <c r="R783" s="145">
        <v>0.67600000000000005</v>
      </c>
      <c r="S783" s="146">
        <v>1.0707</v>
      </c>
      <c r="T783" s="147">
        <v>0</v>
      </c>
      <c r="U783" s="148">
        <v>4157.3599999999997</v>
      </c>
      <c r="V783" s="149">
        <v>0.22900000000000001</v>
      </c>
      <c r="W783" s="150">
        <v>1.7000000000000001E-2</v>
      </c>
      <c r="X783" s="150" t="s">
        <v>1723</v>
      </c>
      <c r="Y783" s="150">
        <v>0</v>
      </c>
      <c r="Z783" s="150" t="s">
        <v>1716</v>
      </c>
      <c r="AA783" s="150">
        <v>0</v>
      </c>
      <c r="AB783" s="164">
        <v>1</v>
      </c>
      <c r="AC783" s="152"/>
      <c r="AD783" s="152"/>
    </row>
    <row r="784" spans="1:30" x14ac:dyDescent="0.35">
      <c r="A784" t="str">
        <f t="shared" si="12"/>
        <v>370813229008024</v>
      </c>
      <c r="B784" s="178"/>
      <c r="D784" s="14"/>
      <c r="E784" s="159">
        <v>11004</v>
      </c>
      <c r="F784" s="160" t="s">
        <v>2131</v>
      </c>
      <c r="G784" s="161">
        <v>370813229008</v>
      </c>
      <c r="H784" s="159">
        <v>24</v>
      </c>
      <c r="I784" s="162" t="s">
        <v>1719</v>
      </c>
      <c r="J784" s="152"/>
      <c r="K784" s="163" t="s">
        <v>2132</v>
      </c>
      <c r="L784" s="163" t="s">
        <v>1696</v>
      </c>
      <c r="M784" s="163" t="s">
        <v>1726</v>
      </c>
      <c r="N784" s="163" t="s">
        <v>1673</v>
      </c>
      <c r="O784" s="152"/>
      <c r="P784" s="150" t="s">
        <v>2133</v>
      </c>
      <c r="Q784" s="144">
        <v>1410.16</v>
      </c>
      <c r="R784" s="145">
        <v>0.6</v>
      </c>
      <c r="S784" s="146">
        <v>1</v>
      </c>
      <c r="T784" s="147" t="s">
        <v>1716</v>
      </c>
      <c r="U784" s="148">
        <v>1410.16</v>
      </c>
      <c r="V784" s="149">
        <v>0.22900000000000001</v>
      </c>
      <c r="W784" s="150">
        <v>1.7000000000000001E-2</v>
      </c>
      <c r="X784" s="150" t="s">
        <v>1723</v>
      </c>
      <c r="Y784" s="150">
        <v>0</v>
      </c>
      <c r="Z784" s="150" t="s">
        <v>1717</v>
      </c>
      <c r="AA784" s="150">
        <v>0</v>
      </c>
      <c r="AB784" s="164">
        <v>1</v>
      </c>
      <c r="AC784" s="152"/>
      <c r="AD784" s="152"/>
    </row>
    <row r="785" spans="1:30" x14ac:dyDescent="0.35">
      <c r="A785" t="str">
        <f t="shared" si="12"/>
        <v>362414944001020</v>
      </c>
      <c r="B785" s="178"/>
      <c r="D785" s="14"/>
      <c r="E785" s="159">
        <v>11006</v>
      </c>
      <c r="F785" s="160" t="s">
        <v>2134</v>
      </c>
      <c r="G785" s="161">
        <v>362414944001</v>
      </c>
      <c r="H785" s="159">
        <v>20</v>
      </c>
      <c r="I785" s="162" t="s">
        <v>1711</v>
      </c>
      <c r="J785" s="152"/>
      <c r="K785" s="163" t="s">
        <v>2135</v>
      </c>
      <c r="L785" s="163" t="s">
        <v>1696</v>
      </c>
      <c r="M785" s="163" t="s">
        <v>1713</v>
      </c>
      <c r="N785" s="163" t="s">
        <v>1673</v>
      </c>
      <c r="O785" s="152"/>
      <c r="P785" s="150" t="s">
        <v>2136</v>
      </c>
      <c r="Q785" s="144">
        <v>3967.73</v>
      </c>
      <c r="R785" s="145">
        <v>0.67600000000000005</v>
      </c>
      <c r="S785" s="146">
        <v>1.0707</v>
      </c>
      <c r="T785" s="147">
        <v>0</v>
      </c>
      <c r="U785" s="148">
        <v>4157.3599999999997</v>
      </c>
      <c r="V785" s="149">
        <v>0.214</v>
      </c>
      <c r="W785" s="150">
        <v>2.3E-2</v>
      </c>
      <c r="X785" s="150" t="s">
        <v>1744</v>
      </c>
      <c r="Y785" s="150" t="s">
        <v>1731</v>
      </c>
      <c r="Z785" s="150" t="s">
        <v>1716</v>
      </c>
      <c r="AA785" s="150">
        <v>0</v>
      </c>
      <c r="AB785" s="164">
        <v>1</v>
      </c>
      <c r="AC785" s="152"/>
      <c r="AD785" s="152"/>
    </row>
    <row r="786" spans="1:30" x14ac:dyDescent="0.35">
      <c r="A786" t="str">
        <f t="shared" si="12"/>
        <v>362414944001021</v>
      </c>
      <c r="B786" s="178"/>
      <c r="D786" s="14"/>
      <c r="E786" s="159">
        <v>11006</v>
      </c>
      <c r="F786" s="160" t="s">
        <v>2134</v>
      </c>
      <c r="G786" s="161">
        <v>362414944001</v>
      </c>
      <c r="H786" s="159">
        <v>21</v>
      </c>
      <c r="I786" s="162" t="s">
        <v>1732</v>
      </c>
      <c r="J786" s="152"/>
      <c r="K786" s="163" t="s">
        <v>2135</v>
      </c>
      <c r="L786" s="163" t="s">
        <v>1696</v>
      </c>
      <c r="M786" s="163" t="s">
        <v>1713</v>
      </c>
      <c r="N786" s="163" t="s">
        <v>1673</v>
      </c>
      <c r="O786" s="152"/>
      <c r="P786" s="150" t="s">
        <v>2136</v>
      </c>
      <c r="Q786" s="144" t="s">
        <v>1716</v>
      </c>
      <c r="R786" s="145" t="s">
        <v>1716</v>
      </c>
      <c r="S786" s="146" t="s">
        <v>1716</v>
      </c>
      <c r="T786" s="147" t="s">
        <v>1716</v>
      </c>
      <c r="U786" s="148">
        <v>623.70000000000005</v>
      </c>
      <c r="V786" s="149" t="s">
        <v>1716</v>
      </c>
      <c r="W786" s="150" t="s">
        <v>1716</v>
      </c>
      <c r="X786" s="150" t="s">
        <v>1744</v>
      </c>
      <c r="Y786" s="150" t="s">
        <v>1731</v>
      </c>
      <c r="Z786" s="150" t="s">
        <v>1716</v>
      </c>
      <c r="AA786" s="150">
        <v>0</v>
      </c>
      <c r="AB786" s="164">
        <v>1</v>
      </c>
      <c r="AC786" s="152"/>
      <c r="AD786" s="152"/>
    </row>
    <row r="787" spans="1:30" x14ac:dyDescent="0.35">
      <c r="A787" t="str">
        <f t="shared" si="12"/>
        <v>362414944013021</v>
      </c>
      <c r="B787" s="178"/>
      <c r="D787" s="14"/>
      <c r="E787" s="159">
        <v>11006</v>
      </c>
      <c r="F787" s="160" t="s">
        <v>2134</v>
      </c>
      <c r="G787" s="161">
        <v>362414944013</v>
      </c>
      <c r="H787" s="159">
        <v>21</v>
      </c>
      <c r="I787" s="162" t="s">
        <v>1732</v>
      </c>
      <c r="J787" s="152"/>
      <c r="K787" s="163" t="s">
        <v>2135</v>
      </c>
      <c r="L787" s="163" t="s">
        <v>1696</v>
      </c>
      <c r="M787" s="163" t="s">
        <v>1713</v>
      </c>
      <c r="N787" s="163" t="s">
        <v>1673</v>
      </c>
      <c r="O787" s="152"/>
      <c r="P787" s="150" t="s">
        <v>2136</v>
      </c>
      <c r="Q787" s="144" t="s">
        <v>1716</v>
      </c>
      <c r="R787" s="145" t="s">
        <v>1716</v>
      </c>
      <c r="S787" s="146" t="s">
        <v>1716</v>
      </c>
      <c r="T787" s="147" t="s">
        <v>1716</v>
      </c>
      <c r="U787" s="148">
        <v>623.70000000000005</v>
      </c>
      <c r="V787" s="149" t="s">
        <v>1716</v>
      </c>
      <c r="W787" s="150" t="s">
        <v>1716</v>
      </c>
      <c r="X787" s="150" t="s">
        <v>1744</v>
      </c>
      <c r="Y787" s="150" t="s">
        <v>1731</v>
      </c>
      <c r="Z787" s="150" t="s">
        <v>1716</v>
      </c>
      <c r="AA787" s="150">
        <v>0</v>
      </c>
      <c r="AB787" s="164">
        <v>1</v>
      </c>
      <c r="AC787" s="152"/>
      <c r="AD787" s="152"/>
    </row>
    <row r="788" spans="1:30" x14ac:dyDescent="0.35">
      <c r="A788" t="str">
        <f t="shared" si="12"/>
        <v>362414944001022</v>
      </c>
      <c r="B788" s="178"/>
      <c r="D788" s="14"/>
      <c r="E788" s="159">
        <v>11006</v>
      </c>
      <c r="F788" s="160" t="s">
        <v>2134</v>
      </c>
      <c r="G788" s="161">
        <v>362414944001</v>
      </c>
      <c r="H788" s="159">
        <v>22</v>
      </c>
      <c r="I788" s="162" t="s">
        <v>1718</v>
      </c>
      <c r="J788" s="152"/>
      <c r="K788" s="163" t="s">
        <v>2135</v>
      </c>
      <c r="L788" s="163" t="s">
        <v>1696</v>
      </c>
      <c r="M788" s="163" t="s">
        <v>1713</v>
      </c>
      <c r="N788" s="163" t="s">
        <v>1673</v>
      </c>
      <c r="O788" s="152"/>
      <c r="P788" s="150" t="s">
        <v>2136</v>
      </c>
      <c r="Q788" s="144" t="s">
        <v>1716</v>
      </c>
      <c r="R788" s="145" t="s">
        <v>1716</v>
      </c>
      <c r="S788" s="146" t="s">
        <v>1716</v>
      </c>
      <c r="T788" s="147" t="s">
        <v>1716</v>
      </c>
      <c r="U788" s="148">
        <v>695.40900000000011</v>
      </c>
      <c r="V788" s="149" t="s">
        <v>1716</v>
      </c>
      <c r="W788" s="150" t="s">
        <v>1716</v>
      </c>
      <c r="X788" s="150" t="s">
        <v>1744</v>
      </c>
      <c r="Y788" s="150" t="s">
        <v>1731</v>
      </c>
      <c r="Z788" s="150" t="s">
        <v>1716</v>
      </c>
      <c r="AA788" s="150">
        <v>0</v>
      </c>
      <c r="AB788" s="164">
        <v>1</v>
      </c>
      <c r="AC788" s="152"/>
      <c r="AD788" s="152"/>
    </row>
    <row r="789" spans="1:30" x14ac:dyDescent="0.35">
      <c r="A789" t="str">
        <f t="shared" si="12"/>
        <v>362414944001024</v>
      </c>
      <c r="B789" s="178"/>
      <c r="D789" s="14"/>
      <c r="E789" s="159">
        <v>11006</v>
      </c>
      <c r="F789" s="160" t="s">
        <v>2134</v>
      </c>
      <c r="G789" s="161">
        <v>362414944001</v>
      </c>
      <c r="H789" s="159">
        <v>24</v>
      </c>
      <c r="I789" s="162" t="s">
        <v>1719</v>
      </c>
      <c r="J789" s="152"/>
      <c r="K789" s="163" t="s">
        <v>2135</v>
      </c>
      <c r="L789" s="163" t="s">
        <v>1696</v>
      </c>
      <c r="M789" s="163" t="s">
        <v>1713</v>
      </c>
      <c r="N789" s="163" t="s">
        <v>1673</v>
      </c>
      <c r="O789" s="152"/>
      <c r="P789" s="150" t="s">
        <v>2136</v>
      </c>
      <c r="Q789" s="144">
        <v>597.41</v>
      </c>
      <c r="R789" s="145">
        <v>0.6</v>
      </c>
      <c r="S789" s="146">
        <v>1.0707</v>
      </c>
      <c r="T789" s="147" t="s">
        <v>1716</v>
      </c>
      <c r="U789" s="148">
        <v>622.75</v>
      </c>
      <c r="V789" s="149">
        <v>0.214</v>
      </c>
      <c r="W789" s="150">
        <v>2.3E-2</v>
      </c>
      <c r="X789" s="150" t="s">
        <v>1744</v>
      </c>
      <c r="Y789" s="150" t="s">
        <v>1731</v>
      </c>
      <c r="Z789" s="150" t="s">
        <v>1717</v>
      </c>
      <c r="AA789" s="150">
        <v>0</v>
      </c>
      <c r="AB789" s="164">
        <v>1</v>
      </c>
      <c r="AC789" s="152"/>
      <c r="AD789" s="152"/>
    </row>
    <row r="790" spans="1:30" x14ac:dyDescent="0.35">
      <c r="A790" t="str">
        <f t="shared" si="12"/>
        <v>362414944001027</v>
      </c>
      <c r="B790" s="178"/>
      <c r="D790" s="14"/>
      <c r="E790" s="159">
        <v>11006</v>
      </c>
      <c r="F790" s="160" t="s">
        <v>2134</v>
      </c>
      <c r="G790" s="161">
        <v>362414944001</v>
      </c>
      <c r="H790" s="159">
        <v>27</v>
      </c>
      <c r="I790" s="162" t="s">
        <v>1733</v>
      </c>
      <c r="J790" s="152"/>
      <c r="K790" s="163" t="s">
        <v>2135</v>
      </c>
      <c r="L790" s="163" t="s">
        <v>1696</v>
      </c>
      <c r="M790" s="163" t="s">
        <v>1713</v>
      </c>
      <c r="N790" s="163" t="s">
        <v>1673</v>
      </c>
      <c r="O790" s="152"/>
      <c r="P790" s="150" t="s">
        <v>2136</v>
      </c>
      <c r="Q790" s="144">
        <v>359.63</v>
      </c>
      <c r="R790" s="145">
        <v>0.6</v>
      </c>
      <c r="S790" s="146">
        <v>1.0707</v>
      </c>
      <c r="T790" s="147" t="s">
        <v>1716</v>
      </c>
      <c r="U790" s="148">
        <v>374.89</v>
      </c>
      <c r="V790" s="149">
        <v>0.214</v>
      </c>
      <c r="W790" s="150">
        <v>2.3E-2</v>
      </c>
      <c r="X790" s="150" t="s">
        <v>1744</v>
      </c>
      <c r="Y790" s="150" t="s">
        <v>1731</v>
      </c>
      <c r="Z790" s="150" t="s">
        <v>1717</v>
      </c>
      <c r="AA790" s="150">
        <v>0</v>
      </c>
      <c r="AB790" s="164">
        <v>1</v>
      </c>
      <c r="AC790" s="152"/>
      <c r="AD790" s="152"/>
    </row>
    <row r="791" spans="1:30" x14ac:dyDescent="0.35">
      <c r="A791" t="str">
        <f t="shared" si="12"/>
        <v>362414944013027</v>
      </c>
      <c r="B791" s="178"/>
      <c r="D791" s="14"/>
      <c r="E791" s="159">
        <v>11006</v>
      </c>
      <c r="F791" s="160" t="s">
        <v>2134</v>
      </c>
      <c r="G791" s="161">
        <v>362414944013</v>
      </c>
      <c r="H791" s="159">
        <v>27</v>
      </c>
      <c r="I791" s="162" t="s">
        <v>1733</v>
      </c>
      <c r="J791" s="152"/>
      <c r="K791" s="163" t="s">
        <v>2135</v>
      </c>
      <c r="L791" s="163" t="s">
        <v>1696</v>
      </c>
      <c r="M791" s="163" t="s">
        <v>1713</v>
      </c>
      <c r="N791" s="163" t="s">
        <v>1673</v>
      </c>
      <c r="O791" s="152"/>
      <c r="P791" s="150" t="s">
        <v>2136</v>
      </c>
      <c r="Q791" s="144">
        <v>359.63</v>
      </c>
      <c r="R791" s="145">
        <v>0.6</v>
      </c>
      <c r="S791" s="146">
        <v>1.0707</v>
      </c>
      <c r="T791" s="147" t="s">
        <v>1716</v>
      </c>
      <c r="U791" s="148">
        <v>374.89</v>
      </c>
      <c r="V791" s="149">
        <v>0.214</v>
      </c>
      <c r="W791" s="150">
        <v>2.3E-2</v>
      </c>
      <c r="X791" s="150" t="s">
        <v>1744</v>
      </c>
      <c r="Y791" s="150" t="s">
        <v>1731</v>
      </c>
      <c r="Z791" s="150" t="s">
        <v>1717</v>
      </c>
      <c r="AA791" s="150">
        <v>0</v>
      </c>
      <c r="AB791" s="164">
        <v>1</v>
      </c>
      <c r="AC791" s="152"/>
      <c r="AD791" s="152"/>
    </row>
    <row r="792" spans="1:30" x14ac:dyDescent="0.35">
      <c r="A792" t="str">
        <f t="shared" si="12"/>
        <v>362414944001028</v>
      </c>
      <c r="B792" s="178"/>
      <c r="D792" s="14"/>
      <c r="E792" s="159">
        <v>11006</v>
      </c>
      <c r="F792" s="160" t="s">
        <v>2134</v>
      </c>
      <c r="G792" s="161">
        <v>362414944001</v>
      </c>
      <c r="H792" s="159">
        <v>28</v>
      </c>
      <c r="I792" s="162" t="s">
        <v>1733</v>
      </c>
      <c r="J792" s="152"/>
      <c r="K792" s="163" t="s">
        <v>2135</v>
      </c>
      <c r="L792" s="163" t="s">
        <v>1696</v>
      </c>
      <c r="M792" s="163" t="s">
        <v>1713</v>
      </c>
      <c r="N792" s="163" t="s">
        <v>1673</v>
      </c>
      <c r="O792" s="152"/>
      <c r="P792" s="150" t="s">
        <v>2136</v>
      </c>
      <c r="Q792" s="144">
        <v>359.63</v>
      </c>
      <c r="R792" s="145">
        <v>0.6</v>
      </c>
      <c r="S792" s="146">
        <v>1.0707</v>
      </c>
      <c r="T792" s="147" t="s">
        <v>1716</v>
      </c>
      <c r="U792" s="148">
        <v>374.89</v>
      </c>
      <c r="V792" s="149">
        <v>0.214</v>
      </c>
      <c r="W792" s="150">
        <v>2.3E-2</v>
      </c>
      <c r="X792" s="150" t="s">
        <v>1744</v>
      </c>
      <c r="Y792" s="150" t="s">
        <v>1731</v>
      </c>
      <c r="Z792" s="150" t="s">
        <v>1717</v>
      </c>
      <c r="AA792" s="150">
        <v>0</v>
      </c>
      <c r="AB792" s="164">
        <v>1</v>
      </c>
      <c r="AC792" s="152"/>
      <c r="AD792" s="152"/>
    </row>
    <row r="793" spans="1:30" x14ac:dyDescent="0.35">
      <c r="A793" t="str">
        <f t="shared" si="12"/>
        <v>362414944013028</v>
      </c>
      <c r="B793" s="178"/>
      <c r="D793" s="14"/>
      <c r="E793" s="159">
        <v>11006</v>
      </c>
      <c r="F793" s="160" t="s">
        <v>2134</v>
      </c>
      <c r="G793" s="161">
        <v>362414944013</v>
      </c>
      <c r="H793" s="159">
        <v>28</v>
      </c>
      <c r="I793" s="162" t="s">
        <v>1733</v>
      </c>
      <c r="J793" s="152"/>
      <c r="K793" s="163" t="s">
        <v>2135</v>
      </c>
      <c r="L793" s="163" t="s">
        <v>1696</v>
      </c>
      <c r="M793" s="163" t="s">
        <v>1713</v>
      </c>
      <c r="N793" s="163" t="s">
        <v>1673</v>
      </c>
      <c r="O793" s="152"/>
      <c r="P793" s="150" t="s">
        <v>2136</v>
      </c>
      <c r="Q793" s="144">
        <v>359.63</v>
      </c>
      <c r="R793" s="145">
        <v>0.6</v>
      </c>
      <c r="S793" s="146">
        <v>1.0707</v>
      </c>
      <c r="T793" s="147" t="s">
        <v>1716</v>
      </c>
      <c r="U793" s="148">
        <v>374.89</v>
      </c>
      <c r="V793" s="149">
        <v>0.214</v>
      </c>
      <c r="W793" s="150">
        <v>2.3E-2</v>
      </c>
      <c r="X793" s="150" t="s">
        <v>1744</v>
      </c>
      <c r="Y793" s="150" t="s">
        <v>1731</v>
      </c>
      <c r="Z793" s="150" t="s">
        <v>1717</v>
      </c>
      <c r="AA793" s="150">
        <v>0</v>
      </c>
      <c r="AB793" s="164">
        <v>1</v>
      </c>
      <c r="AC793" s="152"/>
      <c r="AD793" s="152"/>
    </row>
    <row r="794" spans="1:30" x14ac:dyDescent="0.35">
      <c r="A794" t="str">
        <f t="shared" si="12"/>
        <v>362414944001029</v>
      </c>
      <c r="B794" s="178"/>
      <c r="D794" s="14"/>
      <c r="E794" s="159">
        <v>11006</v>
      </c>
      <c r="F794" s="160" t="s">
        <v>2134</v>
      </c>
      <c r="G794" s="161">
        <v>362414944001</v>
      </c>
      <c r="H794" s="159">
        <v>29</v>
      </c>
      <c r="I794" s="162" t="s">
        <v>1745</v>
      </c>
      <c r="J794" s="152"/>
      <c r="K794" s="163" t="s">
        <v>2135</v>
      </c>
      <c r="L794" s="163" t="s">
        <v>1696</v>
      </c>
      <c r="M794" s="163" t="s">
        <v>1713</v>
      </c>
      <c r="N794" s="163" t="s">
        <v>1673</v>
      </c>
      <c r="O794" s="152"/>
      <c r="P794" s="150" t="s">
        <v>2136</v>
      </c>
      <c r="Q794" s="144">
        <v>1442.57</v>
      </c>
      <c r="R794" s="145">
        <v>0.6</v>
      </c>
      <c r="S794" s="146">
        <v>1.0707</v>
      </c>
      <c r="T794" s="147" t="s">
        <v>1716</v>
      </c>
      <c r="U794" s="148">
        <v>1503.76</v>
      </c>
      <c r="V794" s="149">
        <v>0.214</v>
      </c>
      <c r="W794" s="150">
        <v>2.3E-2</v>
      </c>
      <c r="X794" s="150" t="s">
        <v>1744</v>
      </c>
      <c r="Y794" s="150" t="s">
        <v>1731</v>
      </c>
      <c r="Z794" s="150" t="s">
        <v>1717</v>
      </c>
      <c r="AA794" s="150">
        <v>0</v>
      </c>
      <c r="AB794" s="164">
        <v>1</v>
      </c>
      <c r="AC794" s="152"/>
      <c r="AD794" s="152"/>
    </row>
    <row r="795" spans="1:30" x14ac:dyDescent="0.35">
      <c r="A795" t="str">
        <f t="shared" si="12"/>
        <v>362179779004020</v>
      </c>
      <c r="B795" s="178"/>
      <c r="D795" s="14"/>
      <c r="E795" s="159">
        <v>12002</v>
      </c>
      <c r="F795" s="160" t="s">
        <v>2137</v>
      </c>
      <c r="G795" s="161">
        <v>362179779004</v>
      </c>
      <c r="H795" s="159">
        <v>20</v>
      </c>
      <c r="I795" s="162" t="s">
        <v>1711</v>
      </c>
      <c r="J795" s="152"/>
      <c r="K795" s="163" t="s">
        <v>2138</v>
      </c>
      <c r="L795" s="163" t="s">
        <v>1696</v>
      </c>
      <c r="M795" s="163" t="s">
        <v>1713</v>
      </c>
      <c r="N795" s="163" t="s">
        <v>1673</v>
      </c>
      <c r="O795" s="152"/>
      <c r="P795" s="150" t="s">
        <v>2139</v>
      </c>
      <c r="Q795" s="144">
        <v>3967.73</v>
      </c>
      <c r="R795" s="145">
        <v>0.67600000000000005</v>
      </c>
      <c r="S795" s="146">
        <v>1.0835999999999999</v>
      </c>
      <c r="T795" s="147">
        <v>0</v>
      </c>
      <c r="U795" s="148">
        <v>4191.96</v>
      </c>
      <c r="V795" s="149">
        <v>0.218</v>
      </c>
      <c r="W795" s="150">
        <v>2.7E-2</v>
      </c>
      <c r="X795" s="150" t="s">
        <v>1744</v>
      </c>
      <c r="Y795" s="150" t="s">
        <v>1765</v>
      </c>
      <c r="Z795" s="150" t="s">
        <v>1716</v>
      </c>
      <c r="AA795" s="150">
        <v>0</v>
      </c>
      <c r="AB795" s="164">
        <v>1</v>
      </c>
      <c r="AC795" s="152"/>
      <c r="AD795" s="152"/>
    </row>
    <row r="796" spans="1:30" x14ac:dyDescent="0.35">
      <c r="A796" t="str">
        <f t="shared" si="12"/>
        <v>362179779004024</v>
      </c>
      <c r="B796" s="178"/>
      <c r="D796" s="14"/>
      <c r="E796" s="159">
        <v>12002</v>
      </c>
      <c r="F796" s="160" t="s">
        <v>2137</v>
      </c>
      <c r="G796" s="161">
        <v>362179779004</v>
      </c>
      <c r="H796" s="159">
        <v>24</v>
      </c>
      <c r="I796" s="162" t="s">
        <v>1719</v>
      </c>
      <c r="J796" s="152"/>
      <c r="K796" s="163" t="s">
        <v>2138</v>
      </c>
      <c r="L796" s="163" t="s">
        <v>1696</v>
      </c>
      <c r="M796" s="163" t="s">
        <v>1713</v>
      </c>
      <c r="N796" s="163" t="s">
        <v>1673</v>
      </c>
      <c r="O796" s="152"/>
      <c r="P796" s="150" t="s">
        <v>2139</v>
      </c>
      <c r="Q796" s="144">
        <v>597.41</v>
      </c>
      <c r="R796" s="145">
        <v>0.6</v>
      </c>
      <c r="S796" s="146">
        <v>1.0835999999999999</v>
      </c>
      <c r="T796" s="147" t="s">
        <v>1716</v>
      </c>
      <c r="U796" s="148">
        <v>627.38</v>
      </c>
      <c r="V796" s="149">
        <v>0.218</v>
      </c>
      <c r="W796" s="150">
        <v>2.7E-2</v>
      </c>
      <c r="X796" s="150" t="s">
        <v>1744</v>
      </c>
      <c r="Y796" s="150" t="s">
        <v>1765</v>
      </c>
      <c r="Z796" s="150" t="s">
        <v>1717</v>
      </c>
      <c r="AA796" s="150">
        <v>0</v>
      </c>
      <c r="AB796" s="164">
        <v>1</v>
      </c>
      <c r="AC796" s="152"/>
      <c r="AD796" s="152"/>
    </row>
    <row r="797" spans="1:30" x14ac:dyDescent="0.35">
      <c r="A797" t="str">
        <f t="shared" si="12"/>
        <v>842352894001022</v>
      </c>
      <c r="B797" s="178"/>
      <c r="D797" s="14"/>
      <c r="E797" s="159">
        <v>12003</v>
      </c>
      <c r="F797" s="160" t="s">
        <v>2540</v>
      </c>
      <c r="G797" s="161">
        <v>842352894001</v>
      </c>
      <c r="H797" s="159">
        <v>22</v>
      </c>
      <c r="I797" s="162" t="s">
        <v>1718</v>
      </c>
      <c r="J797" s="152"/>
      <c r="K797" s="163" t="s">
        <v>2543</v>
      </c>
      <c r="L797" s="163" t="s">
        <v>1696</v>
      </c>
      <c r="M797" s="163" t="s">
        <v>1903</v>
      </c>
      <c r="N797" s="163" t="s">
        <v>1673</v>
      </c>
      <c r="O797" s="152"/>
      <c r="P797" s="150" t="s">
        <v>2548</v>
      </c>
      <c r="Q797" s="144" t="s">
        <v>1716</v>
      </c>
      <c r="R797" s="145" t="s">
        <v>1716</v>
      </c>
      <c r="S797" s="146" t="s">
        <v>1716</v>
      </c>
      <c r="T797" s="147" t="s">
        <v>1716</v>
      </c>
      <c r="U797" s="148">
        <v>1000.6700000000002</v>
      </c>
      <c r="V797" s="149" t="s">
        <v>1716</v>
      </c>
      <c r="W797" s="150" t="s">
        <v>1716</v>
      </c>
      <c r="X797" s="150" t="s">
        <v>1723</v>
      </c>
      <c r="Y797" s="150">
        <v>0</v>
      </c>
      <c r="Z797" s="150" t="s">
        <v>1716</v>
      </c>
      <c r="AA797" s="150">
        <v>0</v>
      </c>
      <c r="AB797" s="164">
        <v>1</v>
      </c>
      <c r="AC797" s="152"/>
      <c r="AD797" s="152" t="s">
        <v>2549</v>
      </c>
    </row>
    <row r="798" spans="1:30" x14ac:dyDescent="0.35">
      <c r="A798" t="str">
        <f t="shared" si="12"/>
        <v>800618988001020</v>
      </c>
      <c r="B798" s="178"/>
      <c r="D798" s="14"/>
      <c r="E798" s="159">
        <v>12004</v>
      </c>
      <c r="F798" s="160" t="s">
        <v>2140</v>
      </c>
      <c r="G798" s="161">
        <v>800618988001</v>
      </c>
      <c r="H798" s="159">
        <v>20</v>
      </c>
      <c r="I798" s="162" t="s">
        <v>1711</v>
      </c>
      <c r="J798" s="152"/>
      <c r="K798" s="163" t="s">
        <v>2141</v>
      </c>
      <c r="L798" s="163" t="s">
        <v>1696</v>
      </c>
      <c r="M798" s="163" t="s">
        <v>1726</v>
      </c>
      <c r="N798" s="163" t="s">
        <v>1673</v>
      </c>
      <c r="O798" s="152"/>
      <c r="P798" s="150" t="s">
        <v>2142</v>
      </c>
      <c r="Q798" s="144">
        <v>3967.73</v>
      </c>
      <c r="R798" s="145">
        <v>0.67600000000000005</v>
      </c>
      <c r="S798" s="146">
        <v>1.0707</v>
      </c>
      <c r="T798" s="147">
        <v>0</v>
      </c>
      <c r="U798" s="148">
        <v>4157.3599999999997</v>
      </c>
      <c r="V798" s="149">
        <v>0.22900000000000001</v>
      </c>
      <c r="W798" s="150">
        <v>1.7000000000000001E-2</v>
      </c>
      <c r="X798" s="150" t="s">
        <v>1723</v>
      </c>
      <c r="Y798" s="150">
        <v>0</v>
      </c>
      <c r="Z798" s="150" t="s">
        <v>1716</v>
      </c>
      <c r="AA798" s="150">
        <v>0</v>
      </c>
      <c r="AB798" s="164">
        <v>1</v>
      </c>
      <c r="AC798" s="152"/>
      <c r="AD798" s="152"/>
    </row>
    <row r="799" spans="1:30" x14ac:dyDescent="0.35">
      <c r="A799" t="str">
        <f t="shared" si="12"/>
        <v>800618988001024</v>
      </c>
      <c r="B799" s="178"/>
      <c r="D799" s="14"/>
      <c r="E799" s="159">
        <v>12004</v>
      </c>
      <c r="F799" s="160" t="s">
        <v>2140</v>
      </c>
      <c r="G799" s="161">
        <v>800618988001</v>
      </c>
      <c r="H799" s="159">
        <v>24</v>
      </c>
      <c r="I799" s="162" t="s">
        <v>1719</v>
      </c>
      <c r="J799" s="152"/>
      <c r="K799" s="163" t="s">
        <v>2141</v>
      </c>
      <c r="L799" s="163" t="s">
        <v>1696</v>
      </c>
      <c r="M799" s="163" t="s">
        <v>1726</v>
      </c>
      <c r="N799" s="163" t="s">
        <v>1673</v>
      </c>
      <c r="O799" s="152"/>
      <c r="P799" s="150" t="s">
        <v>2142</v>
      </c>
      <c r="Q799" s="144">
        <v>1521.1</v>
      </c>
      <c r="R799" s="145">
        <v>0.6</v>
      </c>
      <c r="S799" s="146">
        <v>1</v>
      </c>
      <c r="T799" s="147" t="s">
        <v>1716</v>
      </c>
      <c r="U799" s="148">
        <v>1521.1</v>
      </c>
      <c r="V799" s="149">
        <v>0.22900000000000001</v>
      </c>
      <c r="W799" s="150">
        <v>1.7000000000000001E-2</v>
      </c>
      <c r="X799" s="150" t="s">
        <v>1723</v>
      </c>
      <c r="Y799" s="150">
        <v>0</v>
      </c>
      <c r="Z799" s="150" t="s">
        <v>1717</v>
      </c>
      <c r="AA799" s="150">
        <v>0</v>
      </c>
      <c r="AB799" s="164">
        <v>1</v>
      </c>
      <c r="AC799" s="152"/>
      <c r="AD799" s="152"/>
    </row>
    <row r="800" spans="1:30" x14ac:dyDescent="0.35">
      <c r="A800" t="str">
        <f t="shared" si="12"/>
        <v>370723793001020</v>
      </c>
      <c r="B800" s="178"/>
      <c r="D800" s="14"/>
      <c r="E800" s="159">
        <v>12005</v>
      </c>
      <c r="F800" s="160" t="s">
        <v>2143</v>
      </c>
      <c r="G800" s="161">
        <v>370723793001</v>
      </c>
      <c r="H800" s="159">
        <v>20</v>
      </c>
      <c r="I800" s="162" t="s">
        <v>1711</v>
      </c>
      <c r="J800" s="152"/>
      <c r="K800" s="163" t="s">
        <v>2144</v>
      </c>
      <c r="L800" s="163" t="s">
        <v>1696</v>
      </c>
      <c r="M800" s="163" t="s">
        <v>1726</v>
      </c>
      <c r="N800" s="163" t="s">
        <v>1673</v>
      </c>
      <c r="O800" s="152"/>
      <c r="P800" s="150" t="s">
        <v>2145</v>
      </c>
      <c r="Q800" s="144">
        <v>3967.73</v>
      </c>
      <c r="R800" s="145">
        <v>0.67600000000000005</v>
      </c>
      <c r="S800" s="146">
        <v>1.0707</v>
      </c>
      <c r="T800" s="147">
        <v>0</v>
      </c>
      <c r="U800" s="148">
        <v>4157.3599999999997</v>
      </c>
      <c r="V800" s="149">
        <v>0.22900000000000001</v>
      </c>
      <c r="W800" s="150">
        <v>1.7000000000000001E-2</v>
      </c>
      <c r="X800" s="150" t="s">
        <v>1723</v>
      </c>
      <c r="Y800" s="150" t="s">
        <v>2855</v>
      </c>
      <c r="Z800" s="150" t="s">
        <v>1716</v>
      </c>
      <c r="AA800" s="150">
        <v>0</v>
      </c>
      <c r="AB800" s="164">
        <v>1</v>
      </c>
      <c r="AC800" s="152"/>
      <c r="AD800" s="152"/>
    </row>
    <row r="801" spans="1:30" x14ac:dyDescent="0.35">
      <c r="A801" t="str">
        <f t="shared" si="12"/>
        <v>370723793001021</v>
      </c>
      <c r="B801" s="178"/>
      <c r="D801" s="14"/>
      <c r="E801" s="159">
        <v>12005</v>
      </c>
      <c r="F801" s="160" t="s">
        <v>2143</v>
      </c>
      <c r="G801" s="161">
        <v>370723793001</v>
      </c>
      <c r="H801" s="159">
        <v>21</v>
      </c>
      <c r="I801" s="162" t="s">
        <v>1732</v>
      </c>
      <c r="J801" s="152"/>
      <c r="K801" s="163" t="s">
        <v>2144</v>
      </c>
      <c r="L801" s="163" t="s">
        <v>1696</v>
      </c>
      <c r="M801" s="163" t="s">
        <v>1726</v>
      </c>
      <c r="N801" s="163" t="s">
        <v>1673</v>
      </c>
      <c r="O801" s="152"/>
      <c r="P801" s="150" t="s">
        <v>2145</v>
      </c>
      <c r="Q801" s="144" t="s">
        <v>1716</v>
      </c>
      <c r="R801" s="145" t="s">
        <v>1716</v>
      </c>
      <c r="S801" s="146" t="s">
        <v>1716</v>
      </c>
      <c r="T801" s="147" t="s">
        <v>1716</v>
      </c>
      <c r="U801" s="148">
        <v>623.70000000000005</v>
      </c>
      <c r="V801" s="149" t="s">
        <v>1716</v>
      </c>
      <c r="W801" s="150" t="s">
        <v>1716</v>
      </c>
      <c r="X801" s="150" t="s">
        <v>1723</v>
      </c>
      <c r="Y801" s="150" t="s">
        <v>2855</v>
      </c>
      <c r="Z801" s="150" t="s">
        <v>1716</v>
      </c>
      <c r="AA801" s="150">
        <v>0</v>
      </c>
      <c r="AB801" s="164">
        <v>1</v>
      </c>
      <c r="AC801" s="152"/>
      <c r="AD801" s="152"/>
    </row>
    <row r="802" spans="1:30" x14ac:dyDescent="0.35">
      <c r="A802" t="str">
        <f t="shared" si="12"/>
        <v>370723793001024</v>
      </c>
      <c r="B802" s="178"/>
      <c r="D802" s="14"/>
      <c r="E802" s="159">
        <v>12005</v>
      </c>
      <c r="F802" s="160" t="s">
        <v>2143</v>
      </c>
      <c r="G802" s="161">
        <v>370723793001</v>
      </c>
      <c r="H802" s="159">
        <v>24</v>
      </c>
      <c r="I802" s="162" t="s">
        <v>1719</v>
      </c>
      <c r="J802" s="152"/>
      <c r="K802" s="163" t="s">
        <v>2144</v>
      </c>
      <c r="L802" s="163" t="s">
        <v>1696</v>
      </c>
      <c r="M802" s="163" t="s">
        <v>1726</v>
      </c>
      <c r="N802" s="163" t="s">
        <v>1673</v>
      </c>
      <c r="O802" s="152"/>
      <c r="P802" s="150" t="s">
        <v>2145</v>
      </c>
      <c r="Q802" s="144">
        <v>1282.4100000000001</v>
      </c>
      <c r="R802" s="145">
        <v>0.6</v>
      </c>
      <c r="S802" s="146">
        <v>1</v>
      </c>
      <c r="T802" s="147" t="s">
        <v>1716</v>
      </c>
      <c r="U802" s="148">
        <v>1282.4100000000001</v>
      </c>
      <c r="V802" s="149">
        <v>0.22900000000000001</v>
      </c>
      <c r="W802" s="150">
        <v>1.7000000000000001E-2</v>
      </c>
      <c r="X802" s="150" t="s">
        <v>1723</v>
      </c>
      <c r="Y802" s="150" t="s">
        <v>2855</v>
      </c>
      <c r="Z802" s="150" t="s">
        <v>1717</v>
      </c>
      <c r="AA802" s="150">
        <v>0</v>
      </c>
      <c r="AB802" s="164">
        <v>1</v>
      </c>
      <c r="AC802" s="152"/>
      <c r="AD802" s="152"/>
    </row>
    <row r="803" spans="1:30" x14ac:dyDescent="0.35">
      <c r="A803" t="str">
        <f t="shared" si="12"/>
        <v>370723793001028</v>
      </c>
      <c r="B803" s="178"/>
      <c r="D803" s="14"/>
      <c r="E803" s="159">
        <v>12005</v>
      </c>
      <c r="F803" s="160" t="s">
        <v>2143</v>
      </c>
      <c r="G803" s="161">
        <v>370723793001</v>
      </c>
      <c r="H803" s="159">
        <v>28</v>
      </c>
      <c r="I803" s="162" t="s">
        <v>1733</v>
      </c>
      <c r="J803" s="152"/>
      <c r="K803" s="163" t="s">
        <v>2144</v>
      </c>
      <c r="L803" s="163" t="s">
        <v>1696</v>
      </c>
      <c r="M803" s="163" t="s">
        <v>1726</v>
      </c>
      <c r="N803" s="163" t="s">
        <v>1673</v>
      </c>
      <c r="O803" s="152"/>
      <c r="P803" s="150" t="s">
        <v>2145</v>
      </c>
      <c r="Q803" s="144">
        <v>1282.4100000000001</v>
      </c>
      <c r="R803" s="145">
        <v>0.6</v>
      </c>
      <c r="S803" s="146">
        <v>1</v>
      </c>
      <c r="T803" s="147" t="s">
        <v>1716</v>
      </c>
      <c r="U803" s="148">
        <v>1282.4100000000001</v>
      </c>
      <c r="V803" s="149">
        <v>0.22900000000000001</v>
      </c>
      <c r="W803" s="150">
        <v>1.7000000000000001E-2</v>
      </c>
      <c r="X803" s="150" t="s">
        <v>1723</v>
      </c>
      <c r="Y803" s="150" t="s">
        <v>2855</v>
      </c>
      <c r="Z803" s="150" t="s">
        <v>1717</v>
      </c>
      <c r="AA803" s="150">
        <v>0</v>
      </c>
      <c r="AB803" s="164">
        <v>1</v>
      </c>
      <c r="AC803" s="152"/>
      <c r="AD803" s="152"/>
    </row>
    <row r="804" spans="1:30" x14ac:dyDescent="0.35">
      <c r="A804" t="str">
        <f t="shared" si="12"/>
        <v>370723793006020</v>
      </c>
      <c r="B804" s="178"/>
      <c r="D804" s="14"/>
      <c r="E804" s="159">
        <v>12006</v>
      </c>
      <c r="F804" s="160" t="s">
        <v>2146</v>
      </c>
      <c r="G804" s="161">
        <v>370723793006</v>
      </c>
      <c r="H804" s="159">
        <v>20</v>
      </c>
      <c r="I804" s="162" t="s">
        <v>1711</v>
      </c>
      <c r="J804" s="152"/>
      <c r="K804" s="163" t="s">
        <v>2144</v>
      </c>
      <c r="L804" s="163" t="s">
        <v>1696</v>
      </c>
      <c r="M804" s="163" t="s">
        <v>1726</v>
      </c>
      <c r="N804" s="163" t="s">
        <v>1673</v>
      </c>
      <c r="O804" s="152"/>
      <c r="P804" s="150" t="s">
        <v>2145</v>
      </c>
      <c r="Q804" s="144">
        <v>3967.73</v>
      </c>
      <c r="R804" s="145">
        <v>0.67600000000000005</v>
      </c>
      <c r="S804" s="146">
        <v>1.0707</v>
      </c>
      <c r="T804" s="147">
        <v>0</v>
      </c>
      <c r="U804" s="148">
        <v>4157.3599999999997</v>
      </c>
      <c r="V804" s="149">
        <v>0.22900000000000001</v>
      </c>
      <c r="W804" s="150">
        <v>1.7000000000000001E-2</v>
      </c>
      <c r="X804" s="150" t="s">
        <v>1723</v>
      </c>
      <c r="Y804" s="150" t="s">
        <v>2855</v>
      </c>
      <c r="Z804" s="150" t="s">
        <v>1716</v>
      </c>
      <c r="AA804" s="150">
        <v>0</v>
      </c>
      <c r="AB804" s="164">
        <v>1</v>
      </c>
      <c r="AC804" s="152"/>
      <c r="AD804" s="152"/>
    </row>
    <row r="805" spans="1:30" x14ac:dyDescent="0.35">
      <c r="A805" t="str">
        <f t="shared" si="12"/>
        <v>370723793006024</v>
      </c>
      <c r="B805" s="178"/>
      <c r="D805" s="14"/>
      <c r="E805" s="159">
        <v>12006</v>
      </c>
      <c r="F805" s="160" t="s">
        <v>2146</v>
      </c>
      <c r="G805" s="161">
        <v>370723793006</v>
      </c>
      <c r="H805" s="159">
        <v>24</v>
      </c>
      <c r="I805" s="162" t="s">
        <v>1719</v>
      </c>
      <c r="J805" s="152"/>
      <c r="K805" s="163" t="s">
        <v>2144</v>
      </c>
      <c r="L805" s="163" t="s">
        <v>1696</v>
      </c>
      <c r="M805" s="163" t="s">
        <v>1726</v>
      </c>
      <c r="N805" s="163" t="s">
        <v>1673</v>
      </c>
      <c r="O805" s="152"/>
      <c r="P805" s="150" t="s">
        <v>2145</v>
      </c>
      <c r="Q805" s="144">
        <v>1282.4100000000001</v>
      </c>
      <c r="R805" s="145">
        <v>0.6</v>
      </c>
      <c r="S805" s="146">
        <v>1</v>
      </c>
      <c r="T805" s="147" t="s">
        <v>1716</v>
      </c>
      <c r="U805" s="148">
        <v>1282.4100000000001</v>
      </c>
      <c r="V805" s="149">
        <v>0.22900000000000001</v>
      </c>
      <c r="W805" s="150">
        <v>1.7000000000000001E-2</v>
      </c>
      <c r="X805" s="150" t="s">
        <v>1723</v>
      </c>
      <c r="Y805" s="150" t="s">
        <v>2855</v>
      </c>
      <c r="Z805" s="150" t="s">
        <v>1717</v>
      </c>
      <c r="AA805" s="150">
        <v>0</v>
      </c>
      <c r="AB805" s="164">
        <v>1</v>
      </c>
      <c r="AC805" s="152"/>
      <c r="AD805" s="152"/>
    </row>
    <row r="806" spans="1:30" x14ac:dyDescent="0.35">
      <c r="A806" t="str">
        <f t="shared" si="12"/>
        <v>370661236001020</v>
      </c>
      <c r="B806" s="178"/>
      <c r="D806" s="14"/>
      <c r="E806" s="159">
        <v>12007</v>
      </c>
      <c r="F806" s="160" t="s">
        <v>2147</v>
      </c>
      <c r="G806" s="161">
        <v>370661236001</v>
      </c>
      <c r="H806" s="159">
        <v>20</v>
      </c>
      <c r="I806" s="162" t="s">
        <v>1711</v>
      </c>
      <c r="J806" s="152"/>
      <c r="K806" s="163" t="s">
        <v>2148</v>
      </c>
      <c r="L806" s="163" t="s">
        <v>1696</v>
      </c>
      <c r="M806" s="163" t="s">
        <v>1726</v>
      </c>
      <c r="N806" s="163" t="s">
        <v>1673</v>
      </c>
      <c r="O806" s="152"/>
      <c r="P806" s="150" t="s">
        <v>2149</v>
      </c>
      <c r="Q806" s="144">
        <v>3967.73</v>
      </c>
      <c r="R806" s="145">
        <v>0.67600000000000005</v>
      </c>
      <c r="S806" s="146">
        <v>1.0707</v>
      </c>
      <c r="T806" s="147">
        <v>0</v>
      </c>
      <c r="U806" s="148">
        <v>4157.3599999999997</v>
      </c>
      <c r="V806" s="149">
        <v>0.22900000000000001</v>
      </c>
      <c r="W806" s="150">
        <v>1.7000000000000001E-2</v>
      </c>
      <c r="X806" s="150" t="s">
        <v>1723</v>
      </c>
      <c r="Y806" s="150" t="s">
        <v>2855</v>
      </c>
      <c r="Z806" s="150" t="s">
        <v>1716</v>
      </c>
      <c r="AA806" s="150">
        <v>0</v>
      </c>
      <c r="AB806" s="164">
        <v>1</v>
      </c>
      <c r="AC806" s="152"/>
      <c r="AD806" s="152"/>
    </row>
    <row r="807" spans="1:30" x14ac:dyDescent="0.35">
      <c r="A807" t="str">
        <f t="shared" si="12"/>
        <v>370661236001024</v>
      </c>
      <c r="B807" s="178"/>
      <c r="D807" s="14"/>
      <c r="E807" s="159">
        <v>12007</v>
      </c>
      <c r="F807" s="160" t="s">
        <v>2147</v>
      </c>
      <c r="G807" s="161">
        <v>370661236001</v>
      </c>
      <c r="H807" s="159">
        <v>24</v>
      </c>
      <c r="I807" s="162" t="s">
        <v>1719</v>
      </c>
      <c r="J807" s="152"/>
      <c r="K807" s="163" t="s">
        <v>2148</v>
      </c>
      <c r="L807" s="163" t="s">
        <v>1696</v>
      </c>
      <c r="M807" s="163" t="s">
        <v>1726</v>
      </c>
      <c r="N807" s="163" t="s">
        <v>1673</v>
      </c>
      <c r="O807" s="152"/>
      <c r="P807" s="150" t="s">
        <v>2149</v>
      </c>
      <c r="Q807" s="144">
        <v>892.37</v>
      </c>
      <c r="R807" s="145">
        <v>0.6</v>
      </c>
      <c r="S807" s="146">
        <v>1</v>
      </c>
      <c r="T807" s="147" t="s">
        <v>1716</v>
      </c>
      <c r="U807" s="148">
        <v>892.37</v>
      </c>
      <c r="V807" s="149">
        <v>0.22900000000000001</v>
      </c>
      <c r="W807" s="150">
        <v>1.7000000000000001E-2</v>
      </c>
      <c r="X807" s="150" t="s">
        <v>1723</v>
      </c>
      <c r="Y807" s="150" t="s">
        <v>2855</v>
      </c>
      <c r="Z807" s="150" t="s">
        <v>1717</v>
      </c>
      <c r="AA807" s="150">
        <v>0</v>
      </c>
      <c r="AB807" s="164">
        <v>1</v>
      </c>
      <c r="AC807" s="152"/>
      <c r="AD807" s="152"/>
    </row>
    <row r="808" spans="1:30" x14ac:dyDescent="0.35">
      <c r="A808" t="str">
        <f t="shared" si="12"/>
        <v>364257550001020</v>
      </c>
      <c r="B808" s="178"/>
      <c r="D808" s="14"/>
      <c r="E808" s="159">
        <v>12009</v>
      </c>
      <c r="F808" s="160" t="s">
        <v>2150</v>
      </c>
      <c r="G808" s="161">
        <v>364257550001</v>
      </c>
      <c r="H808" s="159">
        <v>20</v>
      </c>
      <c r="I808" s="162" t="s">
        <v>1711</v>
      </c>
      <c r="J808" s="152"/>
      <c r="K808" s="163" t="s">
        <v>2151</v>
      </c>
      <c r="L808" s="163" t="s">
        <v>1696</v>
      </c>
      <c r="M808" s="163" t="s">
        <v>1713</v>
      </c>
      <c r="N808" s="163" t="s">
        <v>1673</v>
      </c>
      <c r="O808" s="152"/>
      <c r="P808" s="150" t="s">
        <v>2152</v>
      </c>
      <c r="Q808" s="144">
        <v>3967.73</v>
      </c>
      <c r="R808" s="145">
        <v>0.67600000000000005</v>
      </c>
      <c r="S808" s="146">
        <v>1.0707</v>
      </c>
      <c r="T808" s="147">
        <v>0</v>
      </c>
      <c r="U808" s="148">
        <v>4157.3599999999997</v>
      </c>
      <c r="V808" s="149">
        <v>0.25700000000000001</v>
      </c>
      <c r="W808" s="150">
        <v>2.5999999999999999E-2</v>
      </c>
      <c r="X808" s="150" t="s">
        <v>1744</v>
      </c>
      <c r="Y808" s="150" t="s">
        <v>1731</v>
      </c>
      <c r="Z808" s="150" t="s">
        <v>1716</v>
      </c>
      <c r="AA808" s="150">
        <v>0</v>
      </c>
      <c r="AB808" s="164">
        <v>1</v>
      </c>
      <c r="AC808" s="152"/>
      <c r="AD808" s="152"/>
    </row>
    <row r="809" spans="1:30" x14ac:dyDescent="0.35">
      <c r="A809" t="str">
        <f t="shared" si="12"/>
        <v>371762682001022</v>
      </c>
      <c r="B809" s="178"/>
      <c r="D809" s="14"/>
      <c r="E809" s="159">
        <v>12009</v>
      </c>
      <c r="F809" s="160" t="s">
        <v>2150</v>
      </c>
      <c r="G809" s="161">
        <v>371762682001</v>
      </c>
      <c r="H809" s="159">
        <v>22</v>
      </c>
      <c r="I809" s="162" t="s">
        <v>1718</v>
      </c>
      <c r="J809" s="152"/>
      <c r="K809" s="163" t="s">
        <v>2151</v>
      </c>
      <c r="L809" s="163" t="s">
        <v>1696</v>
      </c>
      <c r="M809" s="163" t="s">
        <v>1713</v>
      </c>
      <c r="N809" s="163" t="s">
        <v>1673</v>
      </c>
      <c r="O809" s="152"/>
      <c r="P809" s="150" t="s">
        <v>2152</v>
      </c>
      <c r="Q809" s="144" t="s">
        <v>1716</v>
      </c>
      <c r="R809" s="145" t="s">
        <v>1716</v>
      </c>
      <c r="S809" s="146" t="s">
        <v>1716</v>
      </c>
      <c r="T809" s="147" t="s">
        <v>1716</v>
      </c>
      <c r="U809" s="148">
        <v>609.56500000000005</v>
      </c>
      <c r="V809" s="149" t="s">
        <v>1716</v>
      </c>
      <c r="W809" s="150" t="s">
        <v>1716</v>
      </c>
      <c r="X809" s="150" t="s">
        <v>1744</v>
      </c>
      <c r="Y809" s="150" t="s">
        <v>1731</v>
      </c>
      <c r="Z809" s="150" t="s">
        <v>1716</v>
      </c>
      <c r="AA809" s="150">
        <v>0</v>
      </c>
      <c r="AB809" s="164">
        <v>1</v>
      </c>
      <c r="AC809" s="152"/>
      <c r="AD809" s="152"/>
    </row>
    <row r="810" spans="1:30" x14ac:dyDescent="0.35">
      <c r="A810" t="str">
        <f t="shared" si="12"/>
        <v>364257550001024</v>
      </c>
      <c r="B810" s="178"/>
      <c r="D810" s="14"/>
      <c r="E810" s="159">
        <v>12009</v>
      </c>
      <c r="F810" s="160" t="s">
        <v>2150</v>
      </c>
      <c r="G810" s="161">
        <v>364257550001</v>
      </c>
      <c r="H810" s="159">
        <v>24</v>
      </c>
      <c r="I810" s="162" t="s">
        <v>1719</v>
      </c>
      <c r="J810" s="152"/>
      <c r="K810" s="163" t="s">
        <v>2151</v>
      </c>
      <c r="L810" s="163" t="s">
        <v>1696</v>
      </c>
      <c r="M810" s="163" t="s">
        <v>1713</v>
      </c>
      <c r="N810" s="163" t="s">
        <v>1673</v>
      </c>
      <c r="O810" s="152"/>
      <c r="P810" s="150" t="s">
        <v>2152</v>
      </c>
      <c r="Q810" s="144">
        <v>597.41</v>
      </c>
      <c r="R810" s="145">
        <v>0.6</v>
      </c>
      <c r="S810" s="146">
        <v>1.0707</v>
      </c>
      <c r="T810" s="147" t="s">
        <v>1716</v>
      </c>
      <c r="U810" s="148">
        <v>622.75</v>
      </c>
      <c r="V810" s="149">
        <v>0.25700000000000001</v>
      </c>
      <c r="W810" s="150">
        <v>2.5999999999999999E-2</v>
      </c>
      <c r="X810" s="150" t="s">
        <v>1744</v>
      </c>
      <c r="Y810" s="150" t="s">
        <v>1731</v>
      </c>
      <c r="Z810" s="150" t="s">
        <v>1717</v>
      </c>
      <c r="AA810" s="150">
        <v>0</v>
      </c>
      <c r="AB810" s="164">
        <v>1</v>
      </c>
      <c r="AC810" s="152"/>
      <c r="AD810" s="152"/>
    </row>
    <row r="811" spans="1:30" x14ac:dyDescent="0.35">
      <c r="A811" t="str">
        <f t="shared" si="12"/>
        <v>262525968001020</v>
      </c>
      <c r="B811" s="178"/>
      <c r="D811" s="14"/>
      <c r="E811" s="159">
        <v>12010</v>
      </c>
      <c r="F811" s="160" t="s">
        <v>2153</v>
      </c>
      <c r="G811" s="161">
        <v>262525968001</v>
      </c>
      <c r="H811" s="159">
        <v>20</v>
      </c>
      <c r="I811" s="162" t="s">
        <v>1711</v>
      </c>
      <c r="J811" s="152"/>
      <c r="K811" s="163" t="s">
        <v>2154</v>
      </c>
      <c r="L811" s="163" t="s">
        <v>1696</v>
      </c>
      <c r="M811" s="163" t="s">
        <v>1713</v>
      </c>
      <c r="N811" s="163" t="s">
        <v>1673</v>
      </c>
      <c r="O811" s="152"/>
      <c r="P811" s="150" t="s">
        <v>2155</v>
      </c>
      <c r="Q811" s="144">
        <v>3967.73</v>
      </c>
      <c r="R811" s="145">
        <v>0.67600000000000005</v>
      </c>
      <c r="S811" s="146">
        <v>1.0835999999999999</v>
      </c>
      <c r="T811" s="147">
        <v>0</v>
      </c>
      <c r="U811" s="148">
        <v>4191.96</v>
      </c>
      <c r="V811" s="149">
        <v>0.20499999999999999</v>
      </c>
      <c r="W811" s="150">
        <v>1.6E-2</v>
      </c>
      <c r="X811" s="150" t="s">
        <v>1712</v>
      </c>
      <c r="Y811" s="150" t="s">
        <v>1765</v>
      </c>
      <c r="Z811" s="150" t="s">
        <v>1716</v>
      </c>
      <c r="AA811" s="150">
        <v>0</v>
      </c>
      <c r="AB811" s="164">
        <v>1</v>
      </c>
      <c r="AC811" s="152"/>
      <c r="AD811" s="152"/>
    </row>
    <row r="812" spans="1:30" x14ac:dyDescent="0.35">
      <c r="A812" t="str">
        <f t="shared" si="12"/>
        <v>262525968001024</v>
      </c>
      <c r="B812" s="178"/>
      <c r="D812" s="14"/>
      <c r="E812" s="159">
        <v>12010</v>
      </c>
      <c r="F812" s="160" t="s">
        <v>2153</v>
      </c>
      <c r="G812" s="161">
        <v>262525968001</v>
      </c>
      <c r="H812" s="159">
        <v>24</v>
      </c>
      <c r="I812" s="162" t="s">
        <v>1719</v>
      </c>
      <c r="J812" s="152"/>
      <c r="K812" s="163" t="s">
        <v>2154</v>
      </c>
      <c r="L812" s="163" t="s">
        <v>1696</v>
      </c>
      <c r="M812" s="163" t="s">
        <v>1713</v>
      </c>
      <c r="N812" s="163" t="s">
        <v>1673</v>
      </c>
      <c r="O812" s="152"/>
      <c r="P812" s="150" t="s">
        <v>2155</v>
      </c>
      <c r="Q812" s="144">
        <v>597.41</v>
      </c>
      <c r="R812" s="145">
        <v>0.6</v>
      </c>
      <c r="S812" s="146">
        <v>1.0835999999999999</v>
      </c>
      <c r="T812" s="147" t="s">
        <v>1716</v>
      </c>
      <c r="U812" s="148">
        <v>627.38</v>
      </c>
      <c r="V812" s="149">
        <v>0.20499999999999999</v>
      </c>
      <c r="W812" s="150">
        <v>1.6E-2</v>
      </c>
      <c r="X812" s="150" t="s">
        <v>1712</v>
      </c>
      <c r="Y812" s="150" t="s">
        <v>1765</v>
      </c>
      <c r="Z812" s="150" t="s">
        <v>1717</v>
      </c>
      <c r="AA812" s="150">
        <v>0</v>
      </c>
      <c r="AB812" s="164">
        <v>1</v>
      </c>
      <c r="AC812" s="152"/>
      <c r="AD812" s="152"/>
    </row>
    <row r="813" spans="1:30" x14ac:dyDescent="0.35">
      <c r="A813" t="str">
        <f t="shared" si="12"/>
        <v>364015560005020</v>
      </c>
      <c r="B813" s="178"/>
      <c r="D813" s="14"/>
      <c r="E813" s="159">
        <v>13001</v>
      </c>
      <c r="F813" s="160" t="s">
        <v>2156</v>
      </c>
      <c r="G813" s="161">
        <v>364015560005</v>
      </c>
      <c r="H813" s="159">
        <v>20</v>
      </c>
      <c r="I813" s="162" t="s">
        <v>1711</v>
      </c>
      <c r="J813" s="152"/>
      <c r="K813" s="163" t="s">
        <v>2157</v>
      </c>
      <c r="L813" s="163" t="s">
        <v>1696</v>
      </c>
      <c r="M813" s="163" t="s">
        <v>1713</v>
      </c>
      <c r="N813" s="163" t="s">
        <v>1673</v>
      </c>
      <c r="O813" s="152"/>
      <c r="P813" s="150" t="s">
        <v>2158</v>
      </c>
      <c r="Q813" s="144">
        <v>3967.73</v>
      </c>
      <c r="R813" s="145">
        <v>0.67600000000000005</v>
      </c>
      <c r="S813" s="146">
        <v>1.0707</v>
      </c>
      <c r="T813" s="147">
        <v>5.8799999999999998E-3</v>
      </c>
      <c r="U813" s="148">
        <v>4181.8100000000004</v>
      </c>
      <c r="V813" s="149">
        <v>0.2</v>
      </c>
      <c r="W813" s="150">
        <v>1.4E-2</v>
      </c>
      <c r="X813" s="150" t="s">
        <v>1712</v>
      </c>
      <c r="Y813" s="150" t="s">
        <v>1715</v>
      </c>
      <c r="Z813" s="150" t="s">
        <v>1716</v>
      </c>
      <c r="AA813" s="150">
        <v>0</v>
      </c>
      <c r="AB813" s="164">
        <v>1</v>
      </c>
      <c r="AC813" s="152"/>
      <c r="AD813" s="152"/>
    </row>
    <row r="814" spans="1:30" x14ac:dyDescent="0.35">
      <c r="A814" t="str">
        <f t="shared" si="12"/>
        <v>364015560005024</v>
      </c>
      <c r="B814" s="178"/>
      <c r="D814" s="14"/>
      <c r="E814" s="159">
        <v>13001</v>
      </c>
      <c r="F814" s="160" t="s">
        <v>2156</v>
      </c>
      <c r="G814" s="161">
        <v>364015560005</v>
      </c>
      <c r="H814" s="159">
        <v>24</v>
      </c>
      <c r="I814" s="162" t="s">
        <v>1719</v>
      </c>
      <c r="J814" s="152"/>
      <c r="K814" s="163" t="s">
        <v>2157</v>
      </c>
      <c r="L814" s="163" t="s">
        <v>1696</v>
      </c>
      <c r="M814" s="163" t="s">
        <v>1713</v>
      </c>
      <c r="N814" s="163" t="s">
        <v>1673</v>
      </c>
      <c r="O814" s="152"/>
      <c r="P814" s="150" t="s">
        <v>2158</v>
      </c>
      <c r="Q814" s="144">
        <v>597.41</v>
      </c>
      <c r="R814" s="145">
        <v>0.6</v>
      </c>
      <c r="S814" s="146">
        <v>1.0707</v>
      </c>
      <c r="T814" s="147" t="s">
        <v>1716</v>
      </c>
      <c r="U814" s="148">
        <v>622.75</v>
      </c>
      <c r="V814" s="149">
        <v>0.2</v>
      </c>
      <c r="W814" s="150">
        <v>1.4E-2</v>
      </c>
      <c r="X814" s="150" t="s">
        <v>1712</v>
      </c>
      <c r="Y814" s="150" t="s">
        <v>1715</v>
      </c>
      <c r="Z814" s="150" t="s">
        <v>1717</v>
      </c>
      <c r="AA814" s="150">
        <v>0</v>
      </c>
      <c r="AB814" s="164">
        <v>1</v>
      </c>
      <c r="AC814" s="152"/>
      <c r="AD814" s="152"/>
    </row>
    <row r="815" spans="1:30" x14ac:dyDescent="0.35">
      <c r="A815" t="str">
        <f t="shared" si="12"/>
        <v>843864099001022</v>
      </c>
      <c r="B815" s="178"/>
      <c r="D815" s="14"/>
      <c r="E815" s="159">
        <v>13002</v>
      </c>
      <c r="F815" s="160" t="s">
        <v>2541</v>
      </c>
      <c r="G815" s="161">
        <v>843864099001</v>
      </c>
      <c r="H815" s="159">
        <v>22</v>
      </c>
      <c r="I815" s="162" t="s">
        <v>1718</v>
      </c>
      <c r="J815" s="152"/>
      <c r="K815" s="163" t="s">
        <v>2544</v>
      </c>
      <c r="L815" s="163" t="s">
        <v>1696</v>
      </c>
      <c r="M815" s="163" t="s">
        <v>1903</v>
      </c>
      <c r="N815" s="163" t="s">
        <v>1673</v>
      </c>
      <c r="O815" s="152"/>
      <c r="P815" s="150" t="s">
        <v>2550</v>
      </c>
      <c r="Q815" s="144" t="s">
        <v>1716</v>
      </c>
      <c r="R815" s="145" t="s">
        <v>1716</v>
      </c>
      <c r="S815" s="146" t="s">
        <v>1716</v>
      </c>
      <c r="T815" s="147" t="s">
        <v>1716</v>
      </c>
      <c r="U815" s="148">
        <v>1000.6700000000002</v>
      </c>
      <c r="V815" s="149" t="s">
        <v>1716</v>
      </c>
      <c r="W815" s="150" t="s">
        <v>1716</v>
      </c>
      <c r="X815" s="150" t="s">
        <v>1723</v>
      </c>
      <c r="Y815" s="150">
        <v>0</v>
      </c>
      <c r="Z815" s="150" t="s">
        <v>1716</v>
      </c>
      <c r="AA815" s="150">
        <v>0</v>
      </c>
      <c r="AB815" s="164">
        <v>1</v>
      </c>
      <c r="AC815" s="152"/>
      <c r="AD815" s="152" t="s">
        <v>2549</v>
      </c>
    </row>
    <row r="816" spans="1:30" x14ac:dyDescent="0.35">
      <c r="A816" t="str">
        <f t="shared" si="12"/>
        <v>362167785001020</v>
      </c>
      <c r="B816" s="178"/>
      <c r="D816" s="14"/>
      <c r="E816" s="159">
        <v>13005</v>
      </c>
      <c r="F816" s="160" t="s">
        <v>2159</v>
      </c>
      <c r="G816" s="161">
        <v>362167785001</v>
      </c>
      <c r="H816" s="159">
        <v>20</v>
      </c>
      <c r="I816" s="162" t="s">
        <v>1711</v>
      </c>
      <c r="J816" s="152"/>
      <c r="K816" s="163" t="s">
        <v>2160</v>
      </c>
      <c r="L816" s="163" t="s">
        <v>1696</v>
      </c>
      <c r="M816" s="163" t="s">
        <v>1726</v>
      </c>
      <c r="N816" s="163" t="s">
        <v>1673</v>
      </c>
      <c r="O816" s="152"/>
      <c r="P816" s="150" t="s">
        <v>2161</v>
      </c>
      <c r="Q816" s="144">
        <v>3967.73</v>
      </c>
      <c r="R816" s="145">
        <v>0.67600000000000005</v>
      </c>
      <c r="S816" s="146">
        <v>1.0707</v>
      </c>
      <c r="T816" s="147">
        <v>0</v>
      </c>
      <c r="U816" s="148">
        <v>4157.3599999999997</v>
      </c>
      <c r="V816" s="149">
        <v>0.22900000000000001</v>
      </c>
      <c r="W816" s="150">
        <v>1.7000000000000001E-2</v>
      </c>
      <c r="X816" s="150" t="s">
        <v>1723</v>
      </c>
      <c r="Y816" s="150">
        <v>0</v>
      </c>
      <c r="Z816" s="150" t="s">
        <v>1716</v>
      </c>
      <c r="AA816" s="150">
        <v>0</v>
      </c>
      <c r="AB816" s="164">
        <v>1</v>
      </c>
      <c r="AC816" s="152"/>
      <c r="AD816" s="152"/>
    </row>
    <row r="817" spans="1:30" x14ac:dyDescent="0.35">
      <c r="A817" t="str">
        <f t="shared" si="12"/>
        <v>362167785008020</v>
      </c>
      <c r="B817" s="178"/>
      <c r="D817" s="14"/>
      <c r="E817" s="159">
        <v>13005</v>
      </c>
      <c r="F817" s="160" t="s">
        <v>2159</v>
      </c>
      <c r="G817" s="161">
        <v>362167785008</v>
      </c>
      <c r="H817" s="159">
        <v>20</v>
      </c>
      <c r="I817" s="162" t="s">
        <v>1711</v>
      </c>
      <c r="J817" s="152"/>
      <c r="K817" s="163" t="s">
        <v>2160</v>
      </c>
      <c r="L817" s="163" t="s">
        <v>1696</v>
      </c>
      <c r="M817" s="163" t="s">
        <v>1726</v>
      </c>
      <c r="N817" s="163" t="s">
        <v>1673</v>
      </c>
      <c r="O817" s="152"/>
      <c r="P817" s="150" t="s">
        <v>2161</v>
      </c>
      <c r="Q817" s="144">
        <v>3967.73</v>
      </c>
      <c r="R817" s="145">
        <v>0.67600000000000005</v>
      </c>
      <c r="S817" s="146">
        <v>1.0707</v>
      </c>
      <c r="T817" s="147">
        <v>0</v>
      </c>
      <c r="U817" s="148">
        <v>4157.3599999999997</v>
      </c>
      <c r="V817" s="149">
        <v>0.22900000000000001</v>
      </c>
      <c r="W817" s="150">
        <v>1.7000000000000001E-2</v>
      </c>
      <c r="X817" s="150" t="s">
        <v>1723</v>
      </c>
      <c r="Y817" s="150">
        <v>0</v>
      </c>
      <c r="Z817" s="150" t="s">
        <v>1716</v>
      </c>
      <c r="AA817" s="150">
        <v>0</v>
      </c>
      <c r="AB817" s="164">
        <v>1</v>
      </c>
      <c r="AC817" s="152"/>
      <c r="AD817" s="152"/>
    </row>
    <row r="818" spans="1:30" x14ac:dyDescent="0.35">
      <c r="A818" t="str">
        <f t="shared" si="12"/>
        <v>362167785001024</v>
      </c>
      <c r="B818" s="178"/>
      <c r="D818" s="14"/>
      <c r="E818" s="159">
        <v>13005</v>
      </c>
      <c r="F818" s="160" t="s">
        <v>2159</v>
      </c>
      <c r="G818" s="161">
        <v>362167785001</v>
      </c>
      <c r="H818" s="159">
        <v>24</v>
      </c>
      <c r="I818" s="162" t="s">
        <v>1719</v>
      </c>
      <c r="J818" s="152"/>
      <c r="K818" s="163" t="s">
        <v>2160</v>
      </c>
      <c r="L818" s="163" t="s">
        <v>1696</v>
      </c>
      <c r="M818" s="163" t="s">
        <v>1726</v>
      </c>
      <c r="N818" s="163" t="s">
        <v>1673</v>
      </c>
      <c r="O818" s="152"/>
      <c r="P818" s="150" t="s">
        <v>2161</v>
      </c>
      <c r="Q818" s="144">
        <v>1187.2</v>
      </c>
      <c r="R818" s="145">
        <v>0.6</v>
      </c>
      <c r="S818" s="146">
        <v>1</v>
      </c>
      <c r="T818" s="147" t="s">
        <v>1716</v>
      </c>
      <c r="U818" s="148">
        <v>1187.2</v>
      </c>
      <c r="V818" s="149">
        <v>0.22900000000000001</v>
      </c>
      <c r="W818" s="150">
        <v>1.7000000000000001E-2</v>
      </c>
      <c r="X818" s="150" t="s">
        <v>1723</v>
      </c>
      <c r="Y818" s="150">
        <v>0</v>
      </c>
      <c r="Z818" s="150" t="s">
        <v>1717</v>
      </c>
      <c r="AA818" s="150">
        <v>0</v>
      </c>
      <c r="AB818" s="164">
        <v>1</v>
      </c>
      <c r="AC818" s="152"/>
      <c r="AD818" s="152"/>
    </row>
    <row r="819" spans="1:30" x14ac:dyDescent="0.35">
      <c r="A819" t="str">
        <f t="shared" si="12"/>
        <v>370813229004020</v>
      </c>
      <c r="B819" s="178"/>
      <c r="D819" s="14"/>
      <c r="E819" s="159">
        <v>13009</v>
      </c>
      <c r="F819" s="160" t="s">
        <v>2162</v>
      </c>
      <c r="G819" s="161">
        <v>370813229004</v>
      </c>
      <c r="H819" s="159">
        <v>20</v>
      </c>
      <c r="I819" s="162" t="s">
        <v>1711</v>
      </c>
      <c r="J819" s="152"/>
      <c r="K819" s="163" t="s">
        <v>2163</v>
      </c>
      <c r="L819" s="163" t="s">
        <v>1696</v>
      </c>
      <c r="M819" s="163" t="s">
        <v>1726</v>
      </c>
      <c r="N819" s="163" t="s">
        <v>1673</v>
      </c>
      <c r="O819" s="152"/>
      <c r="P819" s="150" t="s">
        <v>2164</v>
      </c>
      <c r="Q819" s="144">
        <v>3967.73</v>
      </c>
      <c r="R819" s="145">
        <v>0.67600000000000005</v>
      </c>
      <c r="S819" s="146">
        <v>1.0707</v>
      </c>
      <c r="T819" s="147">
        <v>0</v>
      </c>
      <c r="U819" s="148">
        <v>4157.3599999999997</v>
      </c>
      <c r="V819" s="149">
        <v>0.22900000000000001</v>
      </c>
      <c r="W819" s="150">
        <v>1.7000000000000001E-2</v>
      </c>
      <c r="X819" s="150" t="s">
        <v>1723</v>
      </c>
      <c r="Y819" s="150">
        <v>0</v>
      </c>
      <c r="Z819" s="150" t="s">
        <v>1716</v>
      </c>
      <c r="AA819" s="150">
        <v>0</v>
      </c>
      <c r="AB819" s="164">
        <v>1</v>
      </c>
      <c r="AC819" s="152"/>
      <c r="AD819" s="152"/>
    </row>
    <row r="820" spans="1:30" x14ac:dyDescent="0.35">
      <c r="A820" t="str">
        <f t="shared" si="12"/>
        <v>370813229015020</v>
      </c>
      <c r="B820" s="178"/>
      <c r="D820" s="14"/>
      <c r="E820" s="159">
        <v>13009</v>
      </c>
      <c r="F820" s="160" t="s">
        <v>2162</v>
      </c>
      <c r="G820" s="161">
        <v>370813229015</v>
      </c>
      <c r="H820" s="159">
        <v>20</v>
      </c>
      <c r="I820" s="162" t="s">
        <v>1711</v>
      </c>
      <c r="J820" s="152"/>
      <c r="K820" s="163" t="s">
        <v>2163</v>
      </c>
      <c r="L820" s="163" t="s">
        <v>1696</v>
      </c>
      <c r="M820" s="163" t="s">
        <v>1726</v>
      </c>
      <c r="N820" s="163" t="s">
        <v>1673</v>
      </c>
      <c r="O820" s="152"/>
      <c r="P820" s="150" t="s">
        <v>2164</v>
      </c>
      <c r="Q820" s="144">
        <v>3967.73</v>
      </c>
      <c r="R820" s="145">
        <v>0.67600000000000005</v>
      </c>
      <c r="S820" s="146">
        <v>1.0707</v>
      </c>
      <c r="T820" s="147">
        <v>0</v>
      </c>
      <c r="U820" s="148">
        <v>4157.3599999999997</v>
      </c>
      <c r="V820" s="149">
        <v>0.22900000000000001</v>
      </c>
      <c r="W820" s="150">
        <v>1.7000000000000001E-2</v>
      </c>
      <c r="X820" s="150" t="s">
        <v>1723</v>
      </c>
      <c r="Y820" s="150">
        <v>0</v>
      </c>
      <c r="Z820" s="150" t="s">
        <v>1716</v>
      </c>
      <c r="AA820" s="150">
        <v>0</v>
      </c>
      <c r="AB820" s="164">
        <v>1</v>
      </c>
      <c r="AC820" s="152"/>
      <c r="AD820" s="152"/>
    </row>
    <row r="821" spans="1:30" x14ac:dyDescent="0.35">
      <c r="A821" t="str">
        <f t="shared" si="12"/>
        <v>370813229004024</v>
      </c>
      <c r="B821" s="178"/>
      <c r="D821" s="14"/>
      <c r="E821" s="159">
        <v>13009</v>
      </c>
      <c r="F821" s="160" t="s">
        <v>2162</v>
      </c>
      <c r="G821" s="161">
        <v>370813229004</v>
      </c>
      <c r="H821" s="159">
        <v>24</v>
      </c>
      <c r="I821" s="162" t="s">
        <v>1719</v>
      </c>
      <c r="J821" s="152"/>
      <c r="K821" s="163" t="s">
        <v>2163</v>
      </c>
      <c r="L821" s="163" t="s">
        <v>1696</v>
      </c>
      <c r="M821" s="163" t="s">
        <v>1726</v>
      </c>
      <c r="N821" s="163" t="s">
        <v>1673</v>
      </c>
      <c r="O821" s="152"/>
      <c r="P821" s="150" t="s">
        <v>2164</v>
      </c>
      <c r="Q821" s="144">
        <v>3054.17</v>
      </c>
      <c r="R821" s="145">
        <v>0.6</v>
      </c>
      <c r="S821" s="146">
        <v>1</v>
      </c>
      <c r="T821" s="147" t="s">
        <v>1716</v>
      </c>
      <c r="U821" s="148">
        <v>3054.17</v>
      </c>
      <c r="V821" s="149">
        <v>0.22900000000000001</v>
      </c>
      <c r="W821" s="150">
        <v>1.7000000000000001E-2</v>
      </c>
      <c r="X821" s="150" t="s">
        <v>1723</v>
      </c>
      <c r="Y821" s="150">
        <v>0</v>
      </c>
      <c r="Z821" s="150" t="s">
        <v>1717</v>
      </c>
      <c r="AA821" s="150">
        <v>0</v>
      </c>
      <c r="AB821" s="164">
        <v>1</v>
      </c>
      <c r="AC821" s="152"/>
      <c r="AD821" s="152"/>
    </row>
    <row r="822" spans="1:30" x14ac:dyDescent="0.35">
      <c r="A822" t="str">
        <f t="shared" si="12"/>
        <v>370661215007020</v>
      </c>
      <c r="B822" s="178"/>
      <c r="D822" s="14"/>
      <c r="E822" s="159">
        <v>13010</v>
      </c>
      <c r="F822" s="160" t="s">
        <v>2165</v>
      </c>
      <c r="G822" s="161">
        <v>370661215007</v>
      </c>
      <c r="H822" s="159">
        <v>20</v>
      </c>
      <c r="I822" s="162" t="s">
        <v>1711</v>
      </c>
      <c r="J822" s="152"/>
      <c r="K822" s="163" t="s">
        <v>2166</v>
      </c>
      <c r="L822" s="163" t="s">
        <v>1696</v>
      </c>
      <c r="M822" s="163" t="s">
        <v>1726</v>
      </c>
      <c r="N822" s="163" t="s">
        <v>1673</v>
      </c>
      <c r="O822" s="152"/>
      <c r="P822" s="150" t="s">
        <v>2167</v>
      </c>
      <c r="Q822" s="144">
        <v>3967.73</v>
      </c>
      <c r="R822" s="145">
        <v>0.67600000000000005</v>
      </c>
      <c r="S822" s="146">
        <v>1.0707</v>
      </c>
      <c r="T822" s="147">
        <v>0</v>
      </c>
      <c r="U822" s="148">
        <v>4157.3599999999997</v>
      </c>
      <c r="V822" s="149">
        <v>0.22900000000000001</v>
      </c>
      <c r="W822" s="150">
        <v>1.7000000000000001E-2</v>
      </c>
      <c r="X822" s="150" t="s">
        <v>1723</v>
      </c>
      <c r="Y822" s="150">
        <v>0</v>
      </c>
      <c r="Z822" s="150" t="s">
        <v>1716</v>
      </c>
      <c r="AA822" s="150">
        <v>0</v>
      </c>
      <c r="AB822" s="164">
        <v>1</v>
      </c>
      <c r="AC822" s="152"/>
      <c r="AD822" s="152"/>
    </row>
    <row r="823" spans="1:30" x14ac:dyDescent="0.35">
      <c r="A823" t="str">
        <f t="shared" si="12"/>
        <v>370661215007024</v>
      </c>
      <c r="B823" s="178"/>
      <c r="D823" s="14"/>
      <c r="E823" s="159">
        <v>13010</v>
      </c>
      <c r="F823" s="160" t="s">
        <v>2165</v>
      </c>
      <c r="G823" s="161">
        <v>370661215007</v>
      </c>
      <c r="H823" s="159">
        <v>24</v>
      </c>
      <c r="I823" s="162" t="s">
        <v>1719</v>
      </c>
      <c r="J823" s="152"/>
      <c r="K823" s="163" t="s">
        <v>2166</v>
      </c>
      <c r="L823" s="163" t="s">
        <v>1696</v>
      </c>
      <c r="M823" s="163" t="s">
        <v>1726</v>
      </c>
      <c r="N823" s="163" t="s">
        <v>1673</v>
      </c>
      <c r="O823" s="152"/>
      <c r="P823" s="150" t="s">
        <v>2167</v>
      </c>
      <c r="Q823" s="144">
        <v>1964.69</v>
      </c>
      <c r="R823" s="145">
        <v>0.6</v>
      </c>
      <c r="S823" s="146">
        <v>1</v>
      </c>
      <c r="T823" s="147" t="s">
        <v>1716</v>
      </c>
      <c r="U823" s="148">
        <v>1964.69</v>
      </c>
      <c r="V823" s="149">
        <v>0.22900000000000001</v>
      </c>
      <c r="W823" s="150">
        <v>1.7000000000000001E-2</v>
      </c>
      <c r="X823" s="150" t="s">
        <v>1723</v>
      </c>
      <c r="Y823" s="150">
        <v>0</v>
      </c>
      <c r="Z823" s="150" t="s">
        <v>1717</v>
      </c>
      <c r="AA823" s="150">
        <v>0</v>
      </c>
      <c r="AB823" s="164">
        <v>1</v>
      </c>
      <c r="AC823" s="152"/>
      <c r="AD823" s="152"/>
    </row>
    <row r="824" spans="1:30" x14ac:dyDescent="0.35">
      <c r="A824" t="str">
        <f t="shared" si="12"/>
        <v>362170155001020</v>
      </c>
      <c r="B824" s="178"/>
      <c r="D824" s="14"/>
      <c r="E824" s="159">
        <v>13011</v>
      </c>
      <c r="F824" s="160" t="s">
        <v>2168</v>
      </c>
      <c r="G824" s="161">
        <v>362170155001</v>
      </c>
      <c r="H824" s="159">
        <v>20</v>
      </c>
      <c r="I824" s="162" t="s">
        <v>1711</v>
      </c>
      <c r="J824" s="152"/>
      <c r="K824" s="163" t="s">
        <v>2169</v>
      </c>
      <c r="L824" s="163" t="s">
        <v>1696</v>
      </c>
      <c r="M824" s="163" t="s">
        <v>1713</v>
      </c>
      <c r="N824" s="163" t="s">
        <v>1673</v>
      </c>
      <c r="O824" s="152"/>
      <c r="P824" s="150" t="s">
        <v>2170</v>
      </c>
      <c r="Q824" s="144">
        <v>3967.73</v>
      </c>
      <c r="R824" s="145">
        <v>0.67600000000000005</v>
      </c>
      <c r="S824" s="146">
        <v>1.0707</v>
      </c>
      <c r="T824" s="147">
        <v>0</v>
      </c>
      <c r="U824" s="148">
        <v>4157.3599999999997</v>
      </c>
      <c r="V824" s="149">
        <v>0.27400000000000002</v>
      </c>
      <c r="W824" s="150">
        <v>1.7999999999999999E-2</v>
      </c>
      <c r="X824" s="150" t="s">
        <v>1744</v>
      </c>
      <c r="Y824" s="150" t="s">
        <v>1731</v>
      </c>
      <c r="Z824" s="150" t="s">
        <v>1716</v>
      </c>
      <c r="AA824" s="150">
        <v>0</v>
      </c>
      <c r="AB824" s="164">
        <v>1</v>
      </c>
      <c r="AC824" s="152"/>
      <c r="AD824" s="152"/>
    </row>
    <row r="825" spans="1:30" x14ac:dyDescent="0.35">
      <c r="A825" t="str">
        <f t="shared" si="12"/>
        <v>362170155001024</v>
      </c>
      <c r="B825" s="178"/>
      <c r="D825" s="14"/>
      <c r="E825" s="159">
        <v>13011</v>
      </c>
      <c r="F825" s="160" t="s">
        <v>2168</v>
      </c>
      <c r="G825" s="161">
        <v>362170155001</v>
      </c>
      <c r="H825" s="159">
        <v>24</v>
      </c>
      <c r="I825" s="162" t="s">
        <v>1719</v>
      </c>
      <c r="J825" s="152"/>
      <c r="K825" s="163" t="s">
        <v>2169</v>
      </c>
      <c r="L825" s="163" t="s">
        <v>1696</v>
      </c>
      <c r="M825" s="163" t="s">
        <v>1713</v>
      </c>
      <c r="N825" s="163" t="s">
        <v>1673</v>
      </c>
      <c r="O825" s="152"/>
      <c r="P825" s="150" t="s">
        <v>2170</v>
      </c>
      <c r="Q825" s="144">
        <v>597.41</v>
      </c>
      <c r="R825" s="145">
        <v>0.6</v>
      </c>
      <c r="S825" s="146">
        <v>1.0707</v>
      </c>
      <c r="T825" s="147" t="s">
        <v>1716</v>
      </c>
      <c r="U825" s="148">
        <v>622.75</v>
      </c>
      <c r="V825" s="149">
        <v>0.27400000000000002</v>
      </c>
      <c r="W825" s="150">
        <v>1.7999999999999999E-2</v>
      </c>
      <c r="X825" s="150" t="s">
        <v>1744</v>
      </c>
      <c r="Y825" s="150" t="s">
        <v>1731</v>
      </c>
      <c r="Z825" s="150" t="s">
        <v>1717</v>
      </c>
      <c r="AA825" s="150">
        <v>0</v>
      </c>
      <c r="AB825" s="164">
        <v>1</v>
      </c>
      <c r="AC825" s="152"/>
      <c r="AD825" s="152"/>
    </row>
    <row r="826" spans="1:30" x14ac:dyDescent="0.35">
      <c r="A826" t="str">
        <f t="shared" si="12"/>
        <v>366008167001020</v>
      </c>
      <c r="B826" s="178"/>
      <c r="D826" s="14"/>
      <c r="E826" s="159">
        <v>13012</v>
      </c>
      <c r="F826" s="160" t="s">
        <v>2171</v>
      </c>
      <c r="G826" s="161">
        <v>366008167001</v>
      </c>
      <c r="H826" s="159">
        <v>20</v>
      </c>
      <c r="I826" s="162" t="s">
        <v>1711</v>
      </c>
      <c r="J826" s="152"/>
      <c r="K826" s="163" t="s">
        <v>2172</v>
      </c>
      <c r="L826" s="163" t="s">
        <v>1696</v>
      </c>
      <c r="M826" s="163" t="s">
        <v>1726</v>
      </c>
      <c r="N826" s="163" t="s">
        <v>1673</v>
      </c>
      <c r="O826" s="152"/>
      <c r="P826" s="150" t="s">
        <v>2173</v>
      </c>
      <c r="Q826" s="144">
        <v>3967.73</v>
      </c>
      <c r="R826" s="145">
        <v>0.67600000000000005</v>
      </c>
      <c r="S826" s="146">
        <v>1.0707</v>
      </c>
      <c r="T826" s="147">
        <v>0</v>
      </c>
      <c r="U826" s="148">
        <v>4157.3599999999997</v>
      </c>
      <c r="V826" s="149">
        <v>0.22900000000000001</v>
      </c>
      <c r="W826" s="150">
        <v>1.7000000000000001E-2</v>
      </c>
      <c r="X826" s="150" t="s">
        <v>1723</v>
      </c>
      <c r="Y826" s="150">
        <v>0</v>
      </c>
      <c r="Z826" s="150" t="s">
        <v>1716</v>
      </c>
      <c r="AA826" s="150">
        <v>0</v>
      </c>
      <c r="AB826" s="164">
        <v>1</v>
      </c>
      <c r="AC826" s="152"/>
      <c r="AD826" s="152"/>
    </row>
    <row r="827" spans="1:30" x14ac:dyDescent="0.35">
      <c r="A827" t="str">
        <f t="shared" si="12"/>
        <v>366008167001024</v>
      </c>
      <c r="B827" s="178"/>
      <c r="D827" s="14"/>
      <c r="E827" s="159">
        <v>13012</v>
      </c>
      <c r="F827" s="160" t="s">
        <v>2171</v>
      </c>
      <c r="G827" s="161">
        <v>366008167001</v>
      </c>
      <c r="H827" s="159">
        <v>24</v>
      </c>
      <c r="I827" s="162" t="s">
        <v>1719</v>
      </c>
      <c r="J827" s="152"/>
      <c r="K827" s="163" t="s">
        <v>2172</v>
      </c>
      <c r="L827" s="163" t="s">
        <v>1696</v>
      </c>
      <c r="M827" s="163" t="s">
        <v>1726</v>
      </c>
      <c r="N827" s="163" t="s">
        <v>1673</v>
      </c>
      <c r="O827" s="152"/>
      <c r="P827" s="150" t="s">
        <v>2173</v>
      </c>
      <c r="Q827" s="144">
        <v>2037.37</v>
      </c>
      <c r="R827" s="145">
        <v>0.6</v>
      </c>
      <c r="S827" s="146">
        <v>1</v>
      </c>
      <c r="T827" s="147" t="s">
        <v>1716</v>
      </c>
      <c r="U827" s="148">
        <v>2950.32</v>
      </c>
      <c r="V827" s="149">
        <v>0.22900000000000001</v>
      </c>
      <c r="W827" s="150">
        <v>1.7000000000000001E-2</v>
      </c>
      <c r="X827" s="150" t="s">
        <v>1723</v>
      </c>
      <c r="Y827" s="150">
        <v>0</v>
      </c>
      <c r="Z827" s="150" t="s">
        <v>1752</v>
      </c>
      <c r="AA827" s="150">
        <v>0.4481</v>
      </c>
      <c r="AB827" s="164">
        <v>1</v>
      </c>
      <c r="AC827" s="152"/>
      <c r="AD827" s="152" t="s">
        <v>2857</v>
      </c>
    </row>
    <row r="828" spans="1:30" x14ac:dyDescent="0.35">
      <c r="A828" t="str">
        <f t="shared" si="12"/>
        <v>376013625001020</v>
      </c>
      <c r="B828" s="178"/>
      <c r="D828" s="14"/>
      <c r="E828" s="159">
        <v>13013</v>
      </c>
      <c r="F828" s="160" t="s">
        <v>2174</v>
      </c>
      <c r="G828" s="161">
        <v>376013625001</v>
      </c>
      <c r="H828" s="159">
        <v>20</v>
      </c>
      <c r="I828" s="162" t="s">
        <v>1711</v>
      </c>
      <c r="J828" s="152"/>
      <c r="K828" s="163" t="s">
        <v>2175</v>
      </c>
      <c r="L828" s="163" t="s">
        <v>1696</v>
      </c>
      <c r="M828" s="163" t="s">
        <v>1726</v>
      </c>
      <c r="N828" s="163" t="s">
        <v>1673</v>
      </c>
      <c r="O828" s="152"/>
      <c r="P828" s="150" t="s">
        <v>2176</v>
      </c>
      <c r="Q828" s="144">
        <v>3967.73</v>
      </c>
      <c r="R828" s="145">
        <v>0.67600000000000005</v>
      </c>
      <c r="S828" s="146">
        <v>1.0707</v>
      </c>
      <c r="T828" s="147">
        <v>0</v>
      </c>
      <c r="U828" s="148">
        <v>4157.3599999999997</v>
      </c>
      <c r="V828" s="149">
        <v>0.22900000000000001</v>
      </c>
      <c r="W828" s="150">
        <v>1.7000000000000001E-2</v>
      </c>
      <c r="X828" s="150" t="s">
        <v>1723</v>
      </c>
      <c r="Y828" s="150">
        <v>0</v>
      </c>
      <c r="Z828" s="150" t="s">
        <v>1716</v>
      </c>
      <c r="AA828" s="150">
        <v>0</v>
      </c>
      <c r="AB828" s="164">
        <v>1</v>
      </c>
      <c r="AC828" s="152"/>
      <c r="AD828" s="152"/>
    </row>
    <row r="829" spans="1:30" x14ac:dyDescent="0.35">
      <c r="A829" t="str">
        <f t="shared" si="12"/>
        <v>376013625001024</v>
      </c>
      <c r="B829" s="178"/>
      <c r="D829" s="14"/>
      <c r="E829" s="159">
        <v>13013</v>
      </c>
      <c r="F829" s="160" t="s">
        <v>2174</v>
      </c>
      <c r="G829" s="161">
        <v>376013625001</v>
      </c>
      <c r="H829" s="159">
        <v>24</v>
      </c>
      <c r="I829" s="162" t="s">
        <v>1719</v>
      </c>
      <c r="J829" s="152"/>
      <c r="K829" s="163" t="s">
        <v>2175</v>
      </c>
      <c r="L829" s="163" t="s">
        <v>1696</v>
      </c>
      <c r="M829" s="163" t="s">
        <v>1726</v>
      </c>
      <c r="N829" s="163" t="s">
        <v>1673</v>
      </c>
      <c r="O829" s="152"/>
      <c r="P829" s="150" t="s">
        <v>2176</v>
      </c>
      <c r="Q829" s="144">
        <v>1089.3800000000001</v>
      </c>
      <c r="R829" s="145">
        <v>0.6</v>
      </c>
      <c r="S829" s="146">
        <v>1</v>
      </c>
      <c r="T829" s="147" t="s">
        <v>1716</v>
      </c>
      <c r="U829" s="148">
        <v>1577.53</v>
      </c>
      <c r="V829" s="149">
        <v>0.22900000000000001</v>
      </c>
      <c r="W829" s="150">
        <v>1.7000000000000001E-2</v>
      </c>
      <c r="X829" s="150" t="s">
        <v>1723</v>
      </c>
      <c r="Y829" s="150">
        <v>0</v>
      </c>
      <c r="Z829" s="150" t="s">
        <v>1752</v>
      </c>
      <c r="AA829" s="150">
        <v>0.4481</v>
      </c>
      <c r="AB829" s="164">
        <v>1</v>
      </c>
      <c r="AC829" s="152"/>
      <c r="AD829" s="152" t="s">
        <v>2857</v>
      </c>
    </row>
    <row r="830" spans="1:30" x14ac:dyDescent="0.35">
      <c r="A830" t="str">
        <f t="shared" si="12"/>
        <v>376013625001029</v>
      </c>
      <c r="B830" s="178"/>
      <c r="D830" s="14"/>
      <c r="E830" s="159">
        <v>13013</v>
      </c>
      <c r="F830" s="160" t="s">
        <v>2174</v>
      </c>
      <c r="G830" s="161">
        <v>376013625001</v>
      </c>
      <c r="H830" s="159">
        <v>29</v>
      </c>
      <c r="I830" s="162" t="s">
        <v>1745</v>
      </c>
      <c r="J830" s="152"/>
      <c r="K830" s="163" t="s">
        <v>2175</v>
      </c>
      <c r="L830" s="163" t="s">
        <v>1696</v>
      </c>
      <c r="M830" s="163" t="s">
        <v>1726</v>
      </c>
      <c r="N830" s="163" t="s">
        <v>1673</v>
      </c>
      <c r="O830" s="152"/>
      <c r="P830" s="150" t="s">
        <v>2176</v>
      </c>
      <c r="Q830" s="144">
        <v>679.7</v>
      </c>
      <c r="R830" s="145">
        <v>0.6</v>
      </c>
      <c r="S830" s="146">
        <v>1</v>
      </c>
      <c r="T830" s="147" t="s">
        <v>1716</v>
      </c>
      <c r="U830" s="148">
        <v>898.43</v>
      </c>
      <c r="V830" s="149">
        <v>0.22900000000000001</v>
      </c>
      <c r="W830" s="150">
        <v>1.7000000000000001E-2</v>
      </c>
      <c r="X830" s="150" t="s">
        <v>1723</v>
      </c>
      <c r="Y830" s="150">
        <v>0</v>
      </c>
      <c r="Z830" s="150" t="s">
        <v>1752</v>
      </c>
      <c r="AA830" s="150">
        <v>0.32179999999999997</v>
      </c>
      <c r="AB830" s="164">
        <v>1</v>
      </c>
      <c r="AC830" s="152"/>
      <c r="AD830" s="152" t="s">
        <v>2857</v>
      </c>
    </row>
    <row r="831" spans="1:30" x14ac:dyDescent="0.35">
      <c r="A831" t="str">
        <f t="shared" si="12"/>
        <v>430653587002020</v>
      </c>
      <c r="B831" s="178"/>
      <c r="D831" s="14"/>
      <c r="E831" s="159">
        <v>13014</v>
      </c>
      <c r="F831" s="160" t="s">
        <v>2177</v>
      </c>
      <c r="G831" s="161">
        <v>430653587002</v>
      </c>
      <c r="H831" s="159">
        <v>20</v>
      </c>
      <c r="I831" s="162" t="s">
        <v>1711</v>
      </c>
      <c r="J831" s="152"/>
      <c r="K831" s="163" t="s">
        <v>2178</v>
      </c>
      <c r="L831" s="163" t="s">
        <v>1696</v>
      </c>
      <c r="M831" s="163" t="s">
        <v>1713</v>
      </c>
      <c r="N831" s="163" t="s">
        <v>1673</v>
      </c>
      <c r="O831" s="152"/>
      <c r="P831" s="150" t="s">
        <v>2179</v>
      </c>
      <c r="Q831" s="144">
        <v>3967.73</v>
      </c>
      <c r="R831" s="145">
        <v>0.67600000000000005</v>
      </c>
      <c r="S831" s="146">
        <v>1.0707</v>
      </c>
      <c r="T831" s="147">
        <v>0</v>
      </c>
      <c r="U831" s="148">
        <v>4157.3599999999997</v>
      </c>
      <c r="V831" s="149">
        <v>0.27500000000000002</v>
      </c>
      <c r="W831" s="150">
        <v>2.9000000000000001E-2</v>
      </c>
      <c r="X831" s="150" t="s">
        <v>1723</v>
      </c>
      <c r="Y831" s="150" t="s">
        <v>1731</v>
      </c>
      <c r="Z831" s="150" t="s">
        <v>1716</v>
      </c>
      <c r="AA831" s="150">
        <v>0</v>
      </c>
      <c r="AB831" s="164">
        <v>1</v>
      </c>
      <c r="AC831" s="152"/>
      <c r="AD831" s="152"/>
    </row>
    <row r="832" spans="1:30" x14ac:dyDescent="0.35">
      <c r="A832" t="str">
        <f t="shared" si="12"/>
        <v>430653587014020</v>
      </c>
      <c r="B832" s="178"/>
      <c r="D832" s="14"/>
      <c r="E832" s="159">
        <v>13014</v>
      </c>
      <c r="F832" s="160" t="s">
        <v>2177</v>
      </c>
      <c r="G832" s="161">
        <v>430653587014</v>
      </c>
      <c r="H832" s="159">
        <v>20</v>
      </c>
      <c r="I832" s="162" t="s">
        <v>1711</v>
      </c>
      <c r="J832" s="152"/>
      <c r="K832" s="163" t="s">
        <v>2178</v>
      </c>
      <c r="L832" s="163" t="s">
        <v>1696</v>
      </c>
      <c r="M832" s="163" t="s">
        <v>1713</v>
      </c>
      <c r="N832" s="163" t="s">
        <v>1673</v>
      </c>
      <c r="O832" s="152"/>
      <c r="P832" s="150" t="s">
        <v>2179</v>
      </c>
      <c r="Q832" s="144">
        <v>3967.73</v>
      </c>
      <c r="R832" s="145">
        <v>0.67600000000000005</v>
      </c>
      <c r="S832" s="146">
        <v>1.0707</v>
      </c>
      <c r="T832" s="147">
        <v>0</v>
      </c>
      <c r="U832" s="148">
        <v>4157.3599999999997</v>
      </c>
      <c r="V832" s="149">
        <v>0.27500000000000002</v>
      </c>
      <c r="W832" s="150">
        <v>2.9000000000000001E-2</v>
      </c>
      <c r="X832" s="150" t="s">
        <v>1723</v>
      </c>
      <c r="Y832" s="150" t="s">
        <v>1731</v>
      </c>
      <c r="Z832" s="150" t="s">
        <v>1716</v>
      </c>
      <c r="AA832" s="150">
        <v>0</v>
      </c>
      <c r="AB832" s="164">
        <v>1</v>
      </c>
      <c r="AC832" s="152"/>
      <c r="AD832" s="152"/>
    </row>
    <row r="833" spans="1:30" x14ac:dyDescent="0.35">
      <c r="A833" t="str">
        <f t="shared" si="12"/>
        <v>430653587002022</v>
      </c>
      <c r="B833" s="178"/>
      <c r="D833" s="14"/>
      <c r="E833" s="159">
        <v>13014</v>
      </c>
      <c r="F833" s="160" t="s">
        <v>2177</v>
      </c>
      <c r="G833" s="161">
        <v>430653587002</v>
      </c>
      <c r="H833" s="159">
        <v>22</v>
      </c>
      <c r="I833" s="162" t="s">
        <v>1718</v>
      </c>
      <c r="J833" s="152"/>
      <c r="K833" s="163" t="s">
        <v>2178</v>
      </c>
      <c r="L833" s="163" t="s">
        <v>1696</v>
      </c>
      <c r="M833" s="163" t="s">
        <v>1713</v>
      </c>
      <c r="N833" s="163" t="s">
        <v>1673</v>
      </c>
      <c r="O833" s="152"/>
      <c r="P833" s="150" t="s">
        <v>2179</v>
      </c>
      <c r="Q833" s="144" t="s">
        <v>1716</v>
      </c>
      <c r="R833" s="145" t="s">
        <v>1716</v>
      </c>
      <c r="S833" s="146" t="s">
        <v>1716</v>
      </c>
      <c r="T833" s="147" t="s">
        <v>1716</v>
      </c>
      <c r="U833" s="148">
        <v>593.25200000000007</v>
      </c>
      <c r="V833" s="149" t="s">
        <v>1716</v>
      </c>
      <c r="W833" s="150" t="s">
        <v>1716</v>
      </c>
      <c r="X833" s="150" t="s">
        <v>1723</v>
      </c>
      <c r="Y833" s="150" t="s">
        <v>1731</v>
      </c>
      <c r="Z833" s="150" t="s">
        <v>1716</v>
      </c>
      <c r="AA833" s="150">
        <v>0</v>
      </c>
      <c r="AB833" s="164">
        <v>1</v>
      </c>
      <c r="AC833" s="152"/>
      <c r="AD833" s="152"/>
    </row>
    <row r="834" spans="1:30" x14ac:dyDescent="0.35">
      <c r="A834" t="str">
        <f t="shared" si="12"/>
        <v>430653587014022</v>
      </c>
      <c r="B834" s="178"/>
      <c r="D834" s="14"/>
      <c r="E834" s="159">
        <v>13014</v>
      </c>
      <c r="F834" s="160" t="s">
        <v>2177</v>
      </c>
      <c r="G834" s="161">
        <v>430653587014</v>
      </c>
      <c r="H834" s="159">
        <v>22</v>
      </c>
      <c r="I834" s="162" t="s">
        <v>1718</v>
      </c>
      <c r="J834" s="152"/>
      <c r="K834" s="163" t="s">
        <v>2178</v>
      </c>
      <c r="L834" s="163" t="s">
        <v>1696</v>
      </c>
      <c r="M834" s="163" t="s">
        <v>1713</v>
      </c>
      <c r="N834" s="163" t="s">
        <v>1673</v>
      </c>
      <c r="O834" s="152"/>
      <c r="P834" s="150" t="s">
        <v>2179</v>
      </c>
      <c r="Q834" s="144" t="s">
        <v>1716</v>
      </c>
      <c r="R834" s="145" t="s">
        <v>1716</v>
      </c>
      <c r="S834" s="146" t="s">
        <v>1716</v>
      </c>
      <c r="T834" s="147" t="s">
        <v>1716</v>
      </c>
      <c r="U834" s="148">
        <v>593.25200000000007</v>
      </c>
      <c r="V834" s="149" t="s">
        <v>1716</v>
      </c>
      <c r="W834" s="150" t="s">
        <v>1716</v>
      </c>
      <c r="X834" s="150" t="s">
        <v>1723</v>
      </c>
      <c r="Y834" s="150" t="s">
        <v>1731</v>
      </c>
      <c r="Z834" s="150" t="s">
        <v>1716</v>
      </c>
      <c r="AA834" s="150">
        <v>0</v>
      </c>
      <c r="AB834" s="164">
        <v>1</v>
      </c>
      <c r="AC834" s="152"/>
      <c r="AD834" s="152"/>
    </row>
    <row r="835" spans="1:30" x14ac:dyDescent="0.35">
      <c r="A835" t="str">
        <f t="shared" ref="A835:A898" si="13">G835&amp;"0"&amp;H835</f>
        <v>430653587002024</v>
      </c>
      <c r="B835" s="178"/>
      <c r="D835" s="14"/>
      <c r="E835" s="159">
        <v>13014</v>
      </c>
      <c r="F835" s="160" t="s">
        <v>2177</v>
      </c>
      <c r="G835" s="161">
        <v>430653587002</v>
      </c>
      <c r="H835" s="159">
        <v>24</v>
      </c>
      <c r="I835" s="162" t="s">
        <v>1719</v>
      </c>
      <c r="J835" s="152"/>
      <c r="K835" s="163" t="s">
        <v>2178</v>
      </c>
      <c r="L835" s="163" t="s">
        <v>1696</v>
      </c>
      <c r="M835" s="163" t="s">
        <v>1713</v>
      </c>
      <c r="N835" s="163" t="s">
        <v>1673</v>
      </c>
      <c r="O835" s="152"/>
      <c r="P835" s="150" t="s">
        <v>2179</v>
      </c>
      <c r="Q835" s="144">
        <v>597.41</v>
      </c>
      <c r="R835" s="145">
        <v>0.6</v>
      </c>
      <c r="S835" s="146">
        <v>1.0707</v>
      </c>
      <c r="T835" s="147" t="s">
        <v>1716</v>
      </c>
      <c r="U835" s="148">
        <v>622.75</v>
      </c>
      <c r="V835" s="149">
        <v>0.27500000000000002</v>
      </c>
      <c r="W835" s="150">
        <v>2.9000000000000001E-2</v>
      </c>
      <c r="X835" s="150" t="s">
        <v>1723</v>
      </c>
      <c r="Y835" s="150" t="s">
        <v>1731</v>
      </c>
      <c r="Z835" s="150" t="s">
        <v>1717</v>
      </c>
      <c r="AA835" s="150">
        <v>0</v>
      </c>
      <c r="AB835" s="164">
        <v>1</v>
      </c>
      <c r="AC835" s="152"/>
      <c r="AD835" s="152" t="s">
        <v>2858</v>
      </c>
    </row>
    <row r="836" spans="1:30" x14ac:dyDescent="0.35">
      <c r="A836" t="str">
        <f t="shared" si="13"/>
        <v>430653587014024</v>
      </c>
      <c r="B836" s="178"/>
      <c r="D836" s="14"/>
      <c r="E836" s="159">
        <v>13014</v>
      </c>
      <c r="F836" s="160" t="s">
        <v>2177</v>
      </c>
      <c r="G836" s="161">
        <v>430653587014</v>
      </c>
      <c r="H836" s="159">
        <v>24</v>
      </c>
      <c r="I836" s="162" t="s">
        <v>1719</v>
      </c>
      <c r="J836" s="152"/>
      <c r="K836" s="163" t="s">
        <v>2178</v>
      </c>
      <c r="L836" s="163" t="s">
        <v>1696</v>
      </c>
      <c r="M836" s="163" t="s">
        <v>1713</v>
      </c>
      <c r="N836" s="163" t="s">
        <v>1673</v>
      </c>
      <c r="O836" s="152"/>
      <c r="P836" s="150" t="s">
        <v>2179</v>
      </c>
      <c r="Q836" s="144">
        <v>597.41</v>
      </c>
      <c r="R836" s="145">
        <v>0.6</v>
      </c>
      <c r="S836" s="146">
        <v>1.0707</v>
      </c>
      <c r="T836" s="147" t="s">
        <v>1716</v>
      </c>
      <c r="U836" s="148">
        <v>622.75</v>
      </c>
      <c r="V836" s="149">
        <v>0.27500000000000002</v>
      </c>
      <c r="W836" s="150">
        <v>2.9000000000000001E-2</v>
      </c>
      <c r="X836" s="150" t="s">
        <v>1723</v>
      </c>
      <c r="Y836" s="150" t="s">
        <v>1731</v>
      </c>
      <c r="Z836" s="150" t="s">
        <v>1717</v>
      </c>
      <c r="AA836" s="150">
        <v>0</v>
      </c>
      <c r="AB836" s="164">
        <v>1</v>
      </c>
      <c r="AC836" s="152"/>
      <c r="AD836" s="152" t="s">
        <v>2858</v>
      </c>
    </row>
    <row r="837" spans="1:30" x14ac:dyDescent="0.35">
      <c r="A837" t="str">
        <f t="shared" si="13"/>
        <v>430653587002029</v>
      </c>
      <c r="B837" s="178"/>
      <c r="D837" s="14"/>
      <c r="E837" s="159">
        <v>13014</v>
      </c>
      <c r="F837" s="160" t="s">
        <v>2177</v>
      </c>
      <c r="G837" s="161">
        <v>430653587002</v>
      </c>
      <c r="H837" s="159">
        <v>29</v>
      </c>
      <c r="I837" s="162" t="s">
        <v>1745</v>
      </c>
      <c r="J837" s="152"/>
      <c r="K837" s="163" t="s">
        <v>2178</v>
      </c>
      <c r="L837" s="163" t="s">
        <v>1696</v>
      </c>
      <c r="M837" s="163" t="s">
        <v>1713</v>
      </c>
      <c r="N837" s="163" t="s">
        <v>1673</v>
      </c>
      <c r="O837" s="152"/>
      <c r="P837" s="150" t="s">
        <v>2179</v>
      </c>
      <c r="Q837" s="144">
        <v>1442.57</v>
      </c>
      <c r="R837" s="145">
        <v>0.6</v>
      </c>
      <c r="S837" s="146">
        <v>1.0707</v>
      </c>
      <c r="T837" s="147" t="s">
        <v>1716</v>
      </c>
      <c r="U837" s="148">
        <v>1503.76</v>
      </c>
      <c r="V837" s="149">
        <v>0.27500000000000002</v>
      </c>
      <c r="W837" s="150">
        <v>2.9000000000000001E-2</v>
      </c>
      <c r="X837" s="150" t="s">
        <v>1723</v>
      </c>
      <c r="Y837" s="150" t="s">
        <v>1731</v>
      </c>
      <c r="Z837" s="150" t="s">
        <v>1717</v>
      </c>
      <c r="AA837" s="150">
        <v>0</v>
      </c>
      <c r="AB837" s="164">
        <v>1</v>
      </c>
      <c r="AC837" s="152"/>
      <c r="AD837" s="152" t="s">
        <v>2858</v>
      </c>
    </row>
    <row r="838" spans="1:30" x14ac:dyDescent="0.35">
      <c r="A838" t="str">
        <f t="shared" si="13"/>
        <v>430653587014029</v>
      </c>
      <c r="B838" s="178"/>
      <c r="D838" s="14"/>
      <c r="E838" s="159">
        <v>13014</v>
      </c>
      <c r="F838" s="160" t="s">
        <v>2177</v>
      </c>
      <c r="G838" s="161">
        <v>430653587014</v>
      </c>
      <c r="H838" s="159">
        <v>29</v>
      </c>
      <c r="I838" s="162" t="s">
        <v>1745</v>
      </c>
      <c r="J838" s="152"/>
      <c r="K838" s="163" t="s">
        <v>2178</v>
      </c>
      <c r="L838" s="163" t="s">
        <v>1696</v>
      </c>
      <c r="M838" s="163" t="s">
        <v>1713</v>
      </c>
      <c r="N838" s="163" t="s">
        <v>1673</v>
      </c>
      <c r="O838" s="152"/>
      <c r="P838" s="150" t="s">
        <v>2179</v>
      </c>
      <c r="Q838" s="144">
        <v>1442.57</v>
      </c>
      <c r="R838" s="145">
        <v>0.6</v>
      </c>
      <c r="S838" s="146">
        <v>1.0707</v>
      </c>
      <c r="T838" s="147" t="s">
        <v>1716</v>
      </c>
      <c r="U838" s="148">
        <v>1503.76</v>
      </c>
      <c r="V838" s="149">
        <v>0.27500000000000002</v>
      </c>
      <c r="W838" s="150">
        <v>2.9000000000000001E-2</v>
      </c>
      <c r="X838" s="150" t="s">
        <v>1723</v>
      </c>
      <c r="Y838" s="150" t="s">
        <v>1731</v>
      </c>
      <c r="Z838" s="150" t="s">
        <v>1717</v>
      </c>
      <c r="AA838" s="150">
        <v>0</v>
      </c>
      <c r="AB838" s="164">
        <v>1</v>
      </c>
      <c r="AC838" s="152"/>
      <c r="AD838" s="152" t="s">
        <v>2858</v>
      </c>
    </row>
    <row r="839" spans="1:30" x14ac:dyDescent="0.35">
      <c r="A839" t="str">
        <f t="shared" si="13"/>
        <v>371359605003020</v>
      </c>
      <c r="B839" s="178"/>
      <c r="D839" s="14"/>
      <c r="E839" s="159">
        <v>13017</v>
      </c>
      <c r="F839" s="160" t="s">
        <v>2180</v>
      </c>
      <c r="G839" s="161">
        <v>371359605003</v>
      </c>
      <c r="H839" s="159">
        <v>20</v>
      </c>
      <c r="I839" s="162" t="s">
        <v>1711</v>
      </c>
      <c r="J839" s="152"/>
      <c r="K839" s="163" t="s">
        <v>2181</v>
      </c>
      <c r="L839" s="163" t="s">
        <v>1696</v>
      </c>
      <c r="M839" s="163" t="s">
        <v>1713</v>
      </c>
      <c r="N839" s="163" t="s">
        <v>1673</v>
      </c>
      <c r="O839" s="152"/>
      <c r="P839" s="150" t="s">
        <v>2182</v>
      </c>
      <c r="Q839" s="144">
        <v>3967.73</v>
      </c>
      <c r="R839" s="145">
        <v>0.67600000000000005</v>
      </c>
      <c r="S839" s="146">
        <v>1.0707</v>
      </c>
      <c r="T839" s="147">
        <v>0</v>
      </c>
      <c r="U839" s="148">
        <v>4157.3599999999997</v>
      </c>
      <c r="V839" s="149">
        <v>0.13100000000000001</v>
      </c>
      <c r="W839" s="150">
        <v>1.2999999999999999E-2</v>
      </c>
      <c r="X839" s="150" t="s">
        <v>1723</v>
      </c>
      <c r="Y839" s="150" t="s">
        <v>1731</v>
      </c>
      <c r="Z839" s="150" t="s">
        <v>1716</v>
      </c>
      <c r="AA839" s="150">
        <v>0</v>
      </c>
      <c r="AB839" s="164">
        <v>1</v>
      </c>
      <c r="AC839" s="152"/>
      <c r="AD839" s="152"/>
    </row>
    <row r="840" spans="1:30" x14ac:dyDescent="0.35">
      <c r="A840" t="str">
        <f t="shared" si="13"/>
        <v>371359605003024</v>
      </c>
      <c r="B840" s="178"/>
      <c r="D840" s="14"/>
      <c r="E840" s="159">
        <v>13017</v>
      </c>
      <c r="F840" s="160" t="s">
        <v>2180</v>
      </c>
      <c r="G840" s="161">
        <v>371359605003</v>
      </c>
      <c r="H840" s="159">
        <v>24</v>
      </c>
      <c r="I840" s="162" t="s">
        <v>1719</v>
      </c>
      <c r="J840" s="152"/>
      <c r="K840" s="163" t="s">
        <v>2181</v>
      </c>
      <c r="L840" s="163" t="s">
        <v>1696</v>
      </c>
      <c r="M840" s="163" t="s">
        <v>1713</v>
      </c>
      <c r="N840" s="163" t="s">
        <v>1673</v>
      </c>
      <c r="O840" s="152"/>
      <c r="P840" s="150" t="s">
        <v>2182</v>
      </c>
      <c r="Q840" s="144">
        <v>597.41</v>
      </c>
      <c r="R840" s="145">
        <v>0.6</v>
      </c>
      <c r="S840" s="146">
        <v>1.0707</v>
      </c>
      <c r="T840" s="147" t="s">
        <v>1716</v>
      </c>
      <c r="U840" s="148">
        <v>622.75</v>
      </c>
      <c r="V840" s="149">
        <v>0.13100000000000001</v>
      </c>
      <c r="W840" s="150">
        <v>1.2999999999999999E-2</v>
      </c>
      <c r="X840" s="150" t="s">
        <v>1723</v>
      </c>
      <c r="Y840" s="150" t="s">
        <v>1731</v>
      </c>
      <c r="Z840" s="150" t="s">
        <v>1717</v>
      </c>
      <c r="AA840" s="150">
        <v>0</v>
      </c>
      <c r="AB840" s="164">
        <v>1</v>
      </c>
      <c r="AC840" s="152"/>
      <c r="AD840" s="152"/>
    </row>
    <row r="841" spans="1:30" x14ac:dyDescent="0.35">
      <c r="A841" t="str">
        <f t="shared" si="13"/>
        <v>370857853001020</v>
      </c>
      <c r="B841" s="178"/>
      <c r="D841" s="14"/>
      <c r="E841" s="159">
        <v>13019</v>
      </c>
      <c r="F841" s="160" t="s">
        <v>2183</v>
      </c>
      <c r="G841" s="161">
        <v>370857853001</v>
      </c>
      <c r="H841" s="159">
        <v>20</v>
      </c>
      <c r="I841" s="162" t="s">
        <v>1711</v>
      </c>
      <c r="J841" s="152"/>
      <c r="K841" s="163" t="s">
        <v>2184</v>
      </c>
      <c r="L841" s="163" t="s">
        <v>1696</v>
      </c>
      <c r="M841" s="163" t="s">
        <v>1726</v>
      </c>
      <c r="N841" s="163" t="s">
        <v>1673</v>
      </c>
      <c r="O841" s="152"/>
      <c r="P841" s="150" t="s">
        <v>2185</v>
      </c>
      <c r="Q841" s="144">
        <v>3967.73</v>
      </c>
      <c r="R841" s="145">
        <v>0.67600000000000005</v>
      </c>
      <c r="S841" s="146">
        <v>1.0707</v>
      </c>
      <c r="T841" s="147">
        <v>0</v>
      </c>
      <c r="U841" s="148">
        <v>4157.3599999999997</v>
      </c>
      <c r="V841" s="149">
        <v>0.22900000000000001</v>
      </c>
      <c r="W841" s="150">
        <v>1.7000000000000001E-2</v>
      </c>
      <c r="X841" s="150" t="s">
        <v>1723</v>
      </c>
      <c r="Y841" s="150">
        <v>0</v>
      </c>
      <c r="Z841" s="150" t="s">
        <v>1716</v>
      </c>
      <c r="AA841" s="150">
        <v>0</v>
      </c>
      <c r="AB841" s="164">
        <v>1</v>
      </c>
      <c r="AC841" s="152"/>
      <c r="AD841" s="152"/>
    </row>
    <row r="842" spans="1:30" x14ac:dyDescent="0.35">
      <c r="A842" t="str">
        <f t="shared" si="13"/>
        <v>370857853001022</v>
      </c>
      <c r="B842" s="178"/>
      <c r="D842" s="14"/>
      <c r="E842" s="159">
        <v>13019</v>
      </c>
      <c r="F842" s="160" t="s">
        <v>2183</v>
      </c>
      <c r="G842" s="161">
        <v>370857853001</v>
      </c>
      <c r="H842" s="159">
        <v>22</v>
      </c>
      <c r="I842" s="162" t="s">
        <v>1718</v>
      </c>
      <c r="J842" s="152"/>
      <c r="K842" s="163" t="s">
        <v>2184</v>
      </c>
      <c r="L842" s="163" t="s">
        <v>1696</v>
      </c>
      <c r="M842" s="163" t="s">
        <v>1726</v>
      </c>
      <c r="N842" s="163" t="s">
        <v>1673</v>
      </c>
      <c r="O842" s="152"/>
      <c r="P842" s="150" t="s">
        <v>2185</v>
      </c>
      <c r="Q842" s="144" t="s">
        <v>1716</v>
      </c>
      <c r="R842" s="145" t="s">
        <v>1716</v>
      </c>
      <c r="S842" s="146" t="s">
        <v>1716</v>
      </c>
      <c r="T842" s="147" t="s">
        <v>1716</v>
      </c>
      <c r="U842" s="148">
        <v>593.25</v>
      </c>
      <c r="V842" s="149" t="s">
        <v>1716</v>
      </c>
      <c r="W842" s="150" t="s">
        <v>1716</v>
      </c>
      <c r="X842" s="150" t="s">
        <v>1723</v>
      </c>
      <c r="Y842" s="150">
        <v>0</v>
      </c>
      <c r="Z842" s="150" t="s">
        <v>1716</v>
      </c>
      <c r="AA842" s="150">
        <v>0</v>
      </c>
      <c r="AB842" s="164">
        <v>1</v>
      </c>
      <c r="AC842" s="152"/>
      <c r="AD842" s="152"/>
    </row>
    <row r="843" spans="1:30" x14ac:dyDescent="0.35">
      <c r="A843" t="str">
        <f t="shared" si="13"/>
        <v>370857853001024</v>
      </c>
      <c r="B843" s="178"/>
      <c r="D843" s="14"/>
      <c r="E843" s="159">
        <v>13019</v>
      </c>
      <c r="F843" s="160" t="s">
        <v>2183</v>
      </c>
      <c r="G843" s="161">
        <v>370857853001</v>
      </c>
      <c r="H843" s="159">
        <v>24</v>
      </c>
      <c r="I843" s="162" t="s">
        <v>1719</v>
      </c>
      <c r="J843" s="152"/>
      <c r="K843" s="163" t="s">
        <v>2184</v>
      </c>
      <c r="L843" s="163" t="s">
        <v>1696</v>
      </c>
      <c r="M843" s="163" t="s">
        <v>1726</v>
      </c>
      <c r="N843" s="163" t="s">
        <v>1673</v>
      </c>
      <c r="O843" s="152"/>
      <c r="P843" s="150" t="s">
        <v>2185</v>
      </c>
      <c r="Q843" s="144">
        <v>1013.07</v>
      </c>
      <c r="R843" s="145">
        <v>0.6</v>
      </c>
      <c r="S843" s="146">
        <v>1</v>
      </c>
      <c r="T843" s="147" t="s">
        <v>1716</v>
      </c>
      <c r="U843" s="148">
        <v>1467.03</v>
      </c>
      <c r="V843" s="149">
        <v>0.22900000000000001</v>
      </c>
      <c r="W843" s="150">
        <v>1.7000000000000001E-2</v>
      </c>
      <c r="X843" s="150" t="s">
        <v>1723</v>
      </c>
      <c r="Y843" s="150">
        <v>0</v>
      </c>
      <c r="Z843" s="150" t="s">
        <v>1752</v>
      </c>
      <c r="AA843" s="150">
        <v>0.4481</v>
      </c>
      <c r="AB843" s="164">
        <v>1</v>
      </c>
      <c r="AC843" s="152"/>
      <c r="AD843" s="152" t="s">
        <v>2857</v>
      </c>
    </row>
    <row r="844" spans="1:30" x14ac:dyDescent="0.35">
      <c r="A844" t="str">
        <f t="shared" si="13"/>
        <v>362338884001020</v>
      </c>
      <c r="B844" s="178"/>
      <c r="D844" s="14"/>
      <c r="E844" s="159">
        <v>13020</v>
      </c>
      <c r="F844" s="160" t="s">
        <v>2186</v>
      </c>
      <c r="G844" s="161">
        <v>362338884001</v>
      </c>
      <c r="H844" s="159">
        <v>20</v>
      </c>
      <c r="I844" s="162" t="s">
        <v>1711</v>
      </c>
      <c r="J844" s="152"/>
      <c r="K844" s="163" t="s">
        <v>2187</v>
      </c>
      <c r="L844" s="163" t="s">
        <v>1696</v>
      </c>
      <c r="M844" s="163" t="s">
        <v>1713</v>
      </c>
      <c r="N844" s="163" t="s">
        <v>1673</v>
      </c>
      <c r="O844" s="152"/>
      <c r="P844" s="150" t="s">
        <v>2188</v>
      </c>
      <c r="Q844" s="144">
        <v>3967.73</v>
      </c>
      <c r="R844" s="145">
        <v>0.67600000000000005</v>
      </c>
      <c r="S844" s="146">
        <v>1.0707</v>
      </c>
      <c r="T844" s="147">
        <v>0</v>
      </c>
      <c r="U844" s="148">
        <v>4157.3599999999997</v>
      </c>
      <c r="V844" s="149">
        <v>0.22600000000000001</v>
      </c>
      <c r="W844" s="150">
        <v>2.1999999999999999E-2</v>
      </c>
      <c r="X844" s="150" t="s">
        <v>1744</v>
      </c>
      <c r="Y844" s="150" t="s">
        <v>1765</v>
      </c>
      <c r="Z844" s="150" t="s">
        <v>1716</v>
      </c>
      <c r="AA844" s="150">
        <v>0</v>
      </c>
      <c r="AB844" s="164">
        <v>1</v>
      </c>
      <c r="AC844" s="152"/>
      <c r="AD844" s="152"/>
    </row>
    <row r="845" spans="1:30" x14ac:dyDescent="0.35">
      <c r="A845" t="str">
        <f t="shared" si="13"/>
        <v>362338884001021</v>
      </c>
      <c r="B845" s="178"/>
      <c r="D845" s="14"/>
      <c r="E845" s="159">
        <v>13020</v>
      </c>
      <c r="F845" s="160" t="s">
        <v>2186</v>
      </c>
      <c r="G845" s="161">
        <v>362338884001</v>
      </c>
      <c r="H845" s="159">
        <v>21</v>
      </c>
      <c r="I845" s="162" t="s">
        <v>1732</v>
      </c>
      <c r="J845" s="152"/>
      <c r="K845" s="163" t="s">
        <v>2187</v>
      </c>
      <c r="L845" s="163" t="s">
        <v>1696</v>
      </c>
      <c r="M845" s="163" t="s">
        <v>1713</v>
      </c>
      <c r="N845" s="163" t="s">
        <v>1673</v>
      </c>
      <c r="O845" s="152"/>
      <c r="P845" s="150" t="s">
        <v>2188</v>
      </c>
      <c r="Q845" s="144" t="s">
        <v>1716</v>
      </c>
      <c r="R845" s="145" t="s">
        <v>1716</v>
      </c>
      <c r="S845" s="146" t="s">
        <v>1716</v>
      </c>
      <c r="T845" s="147" t="s">
        <v>1716</v>
      </c>
      <c r="U845" s="148">
        <v>623.70000000000005</v>
      </c>
      <c r="V845" s="149" t="s">
        <v>1716</v>
      </c>
      <c r="W845" s="150" t="s">
        <v>1716</v>
      </c>
      <c r="X845" s="150" t="s">
        <v>1744</v>
      </c>
      <c r="Y845" s="150" t="s">
        <v>1765</v>
      </c>
      <c r="Z845" s="150" t="s">
        <v>1716</v>
      </c>
      <c r="AA845" s="150">
        <v>0</v>
      </c>
      <c r="AB845" s="164">
        <v>1</v>
      </c>
      <c r="AC845" s="152"/>
      <c r="AD845" s="152"/>
    </row>
    <row r="846" spans="1:30" x14ac:dyDescent="0.35">
      <c r="A846" t="str">
        <f t="shared" si="13"/>
        <v>362338884001022</v>
      </c>
      <c r="B846" s="178"/>
      <c r="D846" s="14"/>
      <c r="E846" s="159">
        <v>13020</v>
      </c>
      <c r="F846" s="160" t="s">
        <v>2186</v>
      </c>
      <c r="G846" s="161">
        <v>362338884001</v>
      </c>
      <c r="H846" s="159">
        <v>22</v>
      </c>
      <c r="I846" s="162" t="s">
        <v>1718</v>
      </c>
      <c r="J846" s="152"/>
      <c r="K846" s="163" t="s">
        <v>2187</v>
      </c>
      <c r="L846" s="163" t="s">
        <v>1696</v>
      </c>
      <c r="M846" s="163" t="s">
        <v>1713</v>
      </c>
      <c r="N846" s="163" t="s">
        <v>1673</v>
      </c>
      <c r="O846" s="152"/>
      <c r="P846" s="150" t="s">
        <v>2188</v>
      </c>
      <c r="Q846" s="144" t="s">
        <v>1716</v>
      </c>
      <c r="R846" s="145" t="s">
        <v>1716</v>
      </c>
      <c r="S846" s="146" t="s">
        <v>1716</v>
      </c>
      <c r="T846" s="147" t="s">
        <v>1716</v>
      </c>
      <c r="U846" s="148">
        <v>770.42900000000009</v>
      </c>
      <c r="V846" s="149" t="s">
        <v>1716</v>
      </c>
      <c r="W846" s="150" t="s">
        <v>1716</v>
      </c>
      <c r="X846" s="150" t="s">
        <v>1744</v>
      </c>
      <c r="Y846" s="150" t="s">
        <v>1765</v>
      </c>
      <c r="Z846" s="150" t="s">
        <v>1716</v>
      </c>
      <c r="AA846" s="150">
        <v>0</v>
      </c>
      <c r="AB846" s="164">
        <v>1</v>
      </c>
      <c r="AC846" s="152"/>
      <c r="AD846" s="152"/>
    </row>
    <row r="847" spans="1:30" x14ac:dyDescent="0.35">
      <c r="A847" t="str">
        <f t="shared" si="13"/>
        <v>362338884008022</v>
      </c>
      <c r="B847" s="178"/>
      <c r="D847" s="14"/>
      <c r="E847" s="159">
        <v>13020</v>
      </c>
      <c r="F847" s="160" t="s">
        <v>2186</v>
      </c>
      <c r="G847" s="161">
        <v>362338884008</v>
      </c>
      <c r="H847" s="159">
        <v>22</v>
      </c>
      <c r="I847" s="162" t="s">
        <v>1718</v>
      </c>
      <c r="J847" s="152"/>
      <c r="K847" s="163" t="s">
        <v>2187</v>
      </c>
      <c r="L847" s="163" t="s">
        <v>1696</v>
      </c>
      <c r="M847" s="163" t="s">
        <v>1713</v>
      </c>
      <c r="N847" s="163" t="s">
        <v>1673</v>
      </c>
      <c r="O847" s="152"/>
      <c r="P847" s="150" t="s">
        <v>2188</v>
      </c>
      <c r="Q847" s="144" t="s">
        <v>1716</v>
      </c>
      <c r="R847" s="145" t="s">
        <v>1716</v>
      </c>
      <c r="S847" s="146" t="s">
        <v>1716</v>
      </c>
      <c r="T847" s="147" t="s">
        <v>1716</v>
      </c>
      <c r="U847" s="148">
        <v>770.42900000000009</v>
      </c>
      <c r="V847" s="149" t="s">
        <v>1716</v>
      </c>
      <c r="W847" s="150" t="s">
        <v>1716</v>
      </c>
      <c r="X847" s="150" t="s">
        <v>1744</v>
      </c>
      <c r="Y847" s="150" t="s">
        <v>1765</v>
      </c>
      <c r="Z847" s="150" t="s">
        <v>1716</v>
      </c>
      <c r="AA847" s="150">
        <v>0</v>
      </c>
      <c r="AB847" s="164">
        <v>1</v>
      </c>
      <c r="AC847" s="152"/>
      <c r="AD847" s="152"/>
    </row>
    <row r="848" spans="1:30" x14ac:dyDescent="0.35">
      <c r="A848" t="str">
        <f t="shared" si="13"/>
        <v>362338884001024</v>
      </c>
      <c r="B848" s="178"/>
      <c r="D848" s="14"/>
      <c r="E848" s="159">
        <v>13020</v>
      </c>
      <c r="F848" s="160" t="s">
        <v>2186</v>
      </c>
      <c r="G848" s="161">
        <v>362338884001</v>
      </c>
      <c r="H848" s="159">
        <v>24</v>
      </c>
      <c r="I848" s="162" t="s">
        <v>1719</v>
      </c>
      <c r="J848" s="152"/>
      <c r="K848" s="163" t="s">
        <v>2187</v>
      </c>
      <c r="L848" s="163" t="s">
        <v>1696</v>
      </c>
      <c r="M848" s="163" t="s">
        <v>1713</v>
      </c>
      <c r="N848" s="163" t="s">
        <v>1673</v>
      </c>
      <c r="O848" s="152"/>
      <c r="P848" s="150" t="s">
        <v>2188</v>
      </c>
      <c r="Q848" s="144">
        <v>597.41</v>
      </c>
      <c r="R848" s="145">
        <v>0.6</v>
      </c>
      <c r="S848" s="146">
        <v>1.0707</v>
      </c>
      <c r="T848" s="147" t="s">
        <v>1716</v>
      </c>
      <c r="U848" s="148">
        <v>622.75</v>
      </c>
      <c r="V848" s="149">
        <v>0.22600000000000001</v>
      </c>
      <c r="W848" s="150">
        <v>2.1999999999999999E-2</v>
      </c>
      <c r="X848" s="150" t="s">
        <v>1744</v>
      </c>
      <c r="Y848" s="150" t="s">
        <v>1765</v>
      </c>
      <c r="Z848" s="150" t="s">
        <v>1717</v>
      </c>
      <c r="AA848" s="150">
        <v>0</v>
      </c>
      <c r="AB848" s="164">
        <v>1</v>
      </c>
      <c r="AC848" s="152"/>
      <c r="AD848" s="152"/>
    </row>
    <row r="849" spans="1:30" x14ac:dyDescent="0.35">
      <c r="A849" t="str">
        <f t="shared" si="13"/>
        <v>362338884001027</v>
      </c>
      <c r="B849" s="178"/>
      <c r="D849" s="14"/>
      <c r="E849" s="159">
        <v>13020</v>
      </c>
      <c r="F849" s="160" t="s">
        <v>2186</v>
      </c>
      <c r="G849" s="161">
        <v>362338884001</v>
      </c>
      <c r="H849" s="159">
        <v>27</v>
      </c>
      <c r="I849" s="162" t="s">
        <v>1733</v>
      </c>
      <c r="J849" s="152"/>
      <c r="K849" s="163" t="s">
        <v>2187</v>
      </c>
      <c r="L849" s="163" t="s">
        <v>1696</v>
      </c>
      <c r="M849" s="163" t="s">
        <v>1713</v>
      </c>
      <c r="N849" s="163" t="s">
        <v>1673</v>
      </c>
      <c r="O849" s="152"/>
      <c r="P849" s="150" t="s">
        <v>2188</v>
      </c>
      <c r="Q849" s="144">
        <v>359.63</v>
      </c>
      <c r="R849" s="145">
        <v>0.6</v>
      </c>
      <c r="S849" s="146">
        <v>1.0707</v>
      </c>
      <c r="T849" s="147" t="s">
        <v>1716</v>
      </c>
      <c r="U849" s="148">
        <v>374.89</v>
      </c>
      <c r="V849" s="149">
        <v>0.22600000000000001</v>
      </c>
      <c r="W849" s="150">
        <v>2.1999999999999999E-2</v>
      </c>
      <c r="X849" s="150" t="s">
        <v>1744</v>
      </c>
      <c r="Y849" s="150" t="s">
        <v>1765</v>
      </c>
      <c r="Z849" s="150" t="s">
        <v>1717</v>
      </c>
      <c r="AA849" s="150">
        <v>0</v>
      </c>
      <c r="AB849" s="164">
        <v>1</v>
      </c>
      <c r="AC849" s="152"/>
      <c r="AD849" s="152"/>
    </row>
    <row r="850" spans="1:30" x14ac:dyDescent="0.35">
      <c r="A850" t="str">
        <f t="shared" si="13"/>
        <v>362338884001028</v>
      </c>
      <c r="B850" s="178"/>
      <c r="D850" s="14"/>
      <c r="E850" s="159">
        <v>13020</v>
      </c>
      <c r="F850" s="160" t="s">
        <v>2186</v>
      </c>
      <c r="G850" s="161">
        <v>362338884001</v>
      </c>
      <c r="H850" s="159">
        <v>28</v>
      </c>
      <c r="I850" s="162" t="s">
        <v>1733</v>
      </c>
      <c r="J850" s="152"/>
      <c r="K850" s="163" t="s">
        <v>2187</v>
      </c>
      <c r="L850" s="163" t="s">
        <v>1696</v>
      </c>
      <c r="M850" s="163" t="s">
        <v>1713</v>
      </c>
      <c r="N850" s="163" t="s">
        <v>1673</v>
      </c>
      <c r="O850" s="152"/>
      <c r="P850" s="150" t="s">
        <v>2188</v>
      </c>
      <c r="Q850" s="144">
        <v>359.63</v>
      </c>
      <c r="R850" s="145">
        <v>0.6</v>
      </c>
      <c r="S850" s="146">
        <v>1.0707</v>
      </c>
      <c r="T850" s="147" t="s">
        <v>1716</v>
      </c>
      <c r="U850" s="148">
        <v>374.89</v>
      </c>
      <c r="V850" s="149">
        <v>0.22600000000000001</v>
      </c>
      <c r="W850" s="150">
        <v>2.1999999999999999E-2</v>
      </c>
      <c r="X850" s="150" t="s">
        <v>1744</v>
      </c>
      <c r="Y850" s="150" t="s">
        <v>1765</v>
      </c>
      <c r="Z850" s="150" t="s">
        <v>1717</v>
      </c>
      <c r="AA850" s="150">
        <v>0</v>
      </c>
      <c r="AB850" s="164">
        <v>1</v>
      </c>
      <c r="AC850" s="152"/>
      <c r="AD850" s="152"/>
    </row>
    <row r="851" spans="1:30" x14ac:dyDescent="0.35">
      <c r="A851" t="str">
        <f t="shared" si="13"/>
        <v>362338884001029</v>
      </c>
      <c r="B851" s="178"/>
      <c r="D851" s="14"/>
      <c r="E851" s="159">
        <v>13020</v>
      </c>
      <c r="F851" s="160" t="s">
        <v>2186</v>
      </c>
      <c r="G851" s="161">
        <v>362338884001</v>
      </c>
      <c r="H851" s="159">
        <v>29</v>
      </c>
      <c r="I851" s="162" t="s">
        <v>1745</v>
      </c>
      <c r="J851" s="152"/>
      <c r="K851" s="163" t="s">
        <v>2187</v>
      </c>
      <c r="L851" s="163" t="s">
        <v>1696</v>
      </c>
      <c r="M851" s="163" t="s">
        <v>1713</v>
      </c>
      <c r="N851" s="163" t="s">
        <v>1673</v>
      </c>
      <c r="O851" s="152"/>
      <c r="P851" s="150" t="s">
        <v>2188</v>
      </c>
      <c r="Q851" s="144">
        <v>1442.57</v>
      </c>
      <c r="R851" s="145">
        <v>0.6</v>
      </c>
      <c r="S851" s="146">
        <v>1.0707</v>
      </c>
      <c r="T851" s="147" t="s">
        <v>1716</v>
      </c>
      <c r="U851" s="148">
        <v>1503.76</v>
      </c>
      <c r="V851" s="149">
        <v>0.22600000000000001</v>
      </c>
      <c r="W851" s="150">
        <v>2.1999999999999999E-2</v>
      </c>
      <c r="X851" s="150" t="s">
        <v>1744</v>
      </c>
      <c r="Y851" s="150" t="s">
        <v>1765</v>
      </c>
      <c r="Z851" s="150" t="s">
        <v>1717</v>
      </c>
      <c r="AA851" s="150">
        <v>0</v>
      </c>
      <c r="AB851" s="164">
        <v>1</v>
      </c>
      <c r="AC851" s="152"/>
      <c r="AD851" s="152"/>
    </row>
    <row r="852" spans="1:30" x14ac:dyDescent="0.35">
      <c r="A852" t="str">
        <f t="shared" si="13"/>
        <v>362338884008029</v>
      </c>
      <c r="B852" s="178"/>
      <c r="D852" s="14"/>
      <c r="E852" s="159">
        <v>13020</v>
      </c>
      <c r="F852" s="160" t="s">
        <v>2186</v>
      </c>
      <c r="G852" s="161">
        <v>362338884008</v>
      </c>
      <c r="H852" s="159">
        <v>29</v>
      </c>
      <c r="I852" s="162" t="s">
        <v>1745</v>
      </c>
      <c r="J852" s="152"/>
      <c r="K852" s="163" t="s">
        <v>2187</v>
      </c>
      <c r="L852" s="163" t="s">
        <v>1696</v>
      </c>
      <c r="M852" s="163" t="s">
        <v>1713</v>
      </c>
      <c r="N852" s="163" t="s">
        <v>1673</v>
      </c>
      <c r="O852" s="152"/>
      <c r="P852" s="150" t="s">
        <v>2188</v>
      </c>
      <c r="Q852" s="144">
        <v>1442.57</v>
      </c>
      <c r="R852" s="145">
        <v>0.6</v>
      </c>
      <c r="S852" s="146">
        <v>1.0707</v>
      </c>
      <c r="T852" s="147" t="s">
        <v>1716</v>
      </c>
      <c r="U852" s="148">
        <v>1503.76</v>
      </c>
      <c r="V852" s="149">
        <v>0.22600000000000001</v>
      </c>
      <c r="W852" s="150">
        <v>2.1999999999999999E-2</v>
      </c>
      <c r="X852" s="150" t="s">
        <v>1744</v>
      </c>
      <c r="Y852" s="150" t="s">
        <v>1765</v>
      </c>
      <c r="Z852" s="150" t="s">
        <v>1717</v>
      </c>
      <c r="AA852" s="150">
        <v>0</v>
      </c>
      <c r="AB852" s="164">
        <v>1</v>
      </c>
      <c r="AC852" s="152"/>
      <c r="AD852" s="152"/>
    </row>
    <row r="853" spans="1:30" x14ac:dyDescent="0.35">
      <c r="A853" t="str">
        <f t="shared" si="13"/>
        <v>376016777001020</v>
      </c>
      <c r="B853" s="178"/>
      <c r="D853" s="14"/>
      <c r="E853" s="159">
        <v>13021</v>
      </c>
      <c r="F853" s="160" t="s">
        <v>2189</v>
      </c>
      <c r="G853" s="161">
        <v>376016777001</v>
      </c>
      <c r="H853" s="159">
        <v>20</v>
      </c>
      <c r="I853" s="162" t="s">
        <v>1711</v>
      </c>
      <c r="J853" s="152"/>
      <c r="K853" s="163" t="s">
        <v>2190</v>
      </c>
      <c r="L853" s="163" t="s">
        <v>1696</v>
      </c>
      <c r="M853" s="163" t="s">
        <v>1713</v>
      </c>
      <c r="N853" s="163" t="s">
        <v>1673</v>
      </c>
      <c r="O853" s="152"/>
      <c r="P853" s="150" t="s">
        <v>2191</v>
      </c>
      <c r="Q853" s="144">
        <v>3967.73</v>
      </c>
      <c r="R853" s="145">
        <v>0.67600000000000005</v>
      </c>
      <c r="S853" s="146">
        <v>1.0707</v>
      </c>
      <c r="T853" s="147">
        <v>0</v>
      </c>
      <c r="U853" s="148">
        <v>4157.3599999999997</v>
      </c>
      <c r="V853" s="149">
        <v>0.437</v>
      </c>
      <c r="W853" s="150">
        <v>5.6000000000000001E-2</v>
      </c>
      <c r="X853" s="150" t="s">
        <v>1723</v>
      </c>
      <c r="Y853" s="150" t="s">
        <v>1731</v>
      </c>
      <c r="Z853" s="150" t="s">
        <v>1716</v>
      </c>
      <c r="AA853" s="150">
        <v>0</v>
      </c>
      <c r="AB853" s="164">
        <v>1</v>
      </c>
      <c r="AC853" s="152"/>
      <c r="AD853" s="152"/>
    </row>
    <row r="854" spans="1:30" x14ac:dyDescent="0.35">
      <c r="A854" t="str">
        <f t="shared" si="13"/>
        <v>376016777007021</v>
      </c>
      <c r="B854" s="178"/>
      <c r="D854" s="14"/>
      <c r="E854" s="159">
        <v>13021</v>
      </c>
      <c r="F854" s="160" t="s">
        <v>2189</v>
      </c>
      <c r="G854" s="161">
        <v>376016777007</v>
      </c>
      <c r="H854" s="159">
        <v>21</v>
      </c>
      <c r="I854" s="162" t="s">
        <v>1732</v>
      </c>
      <c r="J854" s="152"/>
      <c r="K854" s="163" t="s">
        <v>2190</v>
      </c>
      <c r="L854" s="163" t="s">
        <v>1696</v>
      </c>
      <c r="M854" s="163" t="s">
        <v>1713</v>
      </c>
      <c r="N854" s="163" t="s">
        <v>1673</v>
      </c>
      <c r="O854" s="152"/>
      <c r="P854" s="150" t="s">
        <v>2191</v>
      </c>
      <c r="Q854" s="144" t="s">
        <v>1716</v>
      </c>
      <c r="R854" s="145" t="s">
        <v>1716</v>
      </c>
      <c r="S854" s="146" t="s">
        <v>1716</v>
      </c>
      <c r="T854" s="147" t="s">
        <v>1716</v>
      </c>
      <c r="U854" s="148">
        <v>623.70000000000005</v>
      </c>
      <c r="V854" s="149" t="s">
        <v>1716</v>
      </c>
      <c r="W854" s="150" t="s">
        <v>1716</v>
      </c>
      <c r="X854" s="150" t="s">
        <v>1723</v>
      </c>
      <c r="Y854" s="150" t="s">
        <v>1731</v>
      </c>
      <c r="Z854" s="150" t="s">
        <v>1716</v>
      </c>
      <c r="AA854" s="150">
        <v>0</v>
      </c>
      <c r="AB854" s="164">
        <v>1</v>
      </c>
      <c r="AC854" s="152"/>
      <c r="AD854" s="152"/>
    </row>
    <row r="855" spans="1:30" x14ac:dyDescent="0.35">
      <c r="A855" t="str">
        <f t="shared" si="13"/>
        <v>376016777001024</v>
      </c>
      <c r="B855" s="178"/>
      <c r="D855" s="14"/>
      <c r="E855" s="159">
        <v>13021</v>
      </c>
      <c r="F855" s="160" t="s">
        <v>2189</v>
      </c>
      <c r="G855" s="161">
        <v>376016777001</v>
      </c>
      <c r="H855" s="159">
        <v>24</v>
      </c>
      <c r="I855" s="162" t="s">
        <v>1719</v>
      </c>
      <c r="J855" s="152"/>
      <c r="K855" s="163" t="s">
        <v>2190</v>
      </c>
      <c r="L855" s="163" t="s">
        <v>1696</v>
      </c>
      <c r="M855" s="163" t="s">
        <v>1713</v>
      </c>
      <c r="N855" s="163" t="s">
        <v>1673</v>
      </c>
      <c r="O855" s="152"/>
      <c r="P855" s="150" t="s">
        <v>2191</v>
      </c>
      <c r="Q855" s="144">
        <v>543.1</v>
      </c>
      <c r="R855" s="145">
        <v>0.6</v>
      </c>
      <c r="S855" s="146">
        <v>1.0707</v>
      </c>
      <c r="T855" s="147" t="s">
        <v>1716</v>
      </c>
      <c r="U855" s="148">
        <v>819.82</v>
      </c>
      <c r="V855" s="149">
        <v>0.437</v>
      </c>
      <c r="W855" s="150">
        <v>5.6000000000000001E-2</v>
      </c>
      <c r="X855" s="150" t="s">
        <v>1723</v>
      </c>
      <c r="Y855" s="150" t="s">
        <v>1731</v>
      </c>
      <c r="Z855" s="150" t="s">
        <v>1752</v>
      </c>
      <c r="AA855" s="150">
        <v>0.4481</v>
      </c>
      <c r="AB855" s="164">
        <v>1</v>
      </c>
      <c r="AC855" s="152"/>
      <c r="AD855" s="152"/>
    </row>
    <row r="856" spans="1:30" x14ac:dyDescent="0.35">
      <c r="A856" t="str">
        <f t="shared" si="13"/>
        <v>376019589001020</v>
      </c>
      <c r="B856" s="178"/>
      <c r="D856" s="14"/>
      <c r="E856" s="159">
        <v>13023</v>
      </c>
      <c r="F856" s="160" t="s">
        <v>2192</v>
      </c>
      <c r="G856" s="161">
        <v>376019589001</v>
      </c>
      <c r="H856" s="159">
        <v>20</v>
      </c>
      <c r="I856" s="162" t="s">
        <v>1711</v>
      </c>
      <c r="J856" s="152"/>
      <c r="K856" s="163" t="s">
        <v>2193</v>
      </c>
      <c r="L856" s="163" t="s">
        <v>1696</v>
      </c>
      <c r="M856" s="163" t="s">
        <v>1726</v>
      </c>
      <c r="N856" s="163" t="s">
        <v>1673</v>
      </c>
      <c r="O856" s="152"/>
      <c r="P856" s="150" t="s">
        <v>2194</v>
      </c>
      <c r="Q856" s="144">
        <v>3967.73</v>
      </c>
      <c r="R856" s="145">
        <v>0.67600000000000005</v>
      </c>
      <c r="S856" s="146">
        <v>1.0707</v>
      </c>
      <c r="T856" s="147">
        <v>0</v>
      </c>
      <c r="U856" s="148">
        <v>4157.3599999999997</v>
      </c>
      <c r="V856" s="149">
        <v>0.22900000000000001</v>
      </c>
      <c r="W856" s="150">
        <v>1.7000000000000001E-2</v>
      </c>
      <c r="X856" s="150" t="s">
        <v>1723</v>
      </c>
      <c r="Y856" s="150">
        <v>0</v>
      </c>
      <c r="Z856" s="150" t="s">
        <v>1716</v>
      </c>
      <c r="AA856" s="150">
        <v>0</v>
      </c>
      <c r="AB856" s="164">
        <v>1</v>
      </c>
      <c r="AC856" s="152"/>
      <c r="AD856" s="152"/>
    </row>
    <row r="857" spans="1:30" x14ac:dyDescent="0.35">
      <c r="A857" t="str">
        <f t="shared" si="13"/>
        <v>376019589001024</v>
      </c>
      <c r="B857" s="178"/>
      <c r="D857" s="14"/>
      <c r="E857" s="159">
        <v>13023</v>
      </c>
      <c r="F857" s="160" t="s">
        <v>2192</v>
      </c>
      <c r="G857" s="161">
        <v>376019589001</v>
      </c>
      <c r="H857" s="159">
        <v>24</v>
      </c>
      <c r="I857" s="162" t="s">
        <v>1719</v>
      </c>
      <c r="J857" s="152"/>
      <c r="K857" s="163" t="s">
        <v>2193</v>
      </c>
      <c r="L857" s="163" t="s">
        <v>1696</v>
      </c>
      <c r="M857" s="163" t="s">
        <v>1726</v>
      </c>
      <c r="N857" s="163" t="s">
        <v>1673</v>
      </c>
      <c r="O857" s="152"/>
      <c r="P857" s="150" t="s">
        <v>2194</v>
      </c>
      <c r="Q857" s="144">
        <v>1472.83</v>
      </c>
      <c r="R857" s="145">
        <v>0.6</v>
      </c>
      <c r="S857" s="146">
        <v>1</v>
      </c>
      <c r="T857" s="147" t="s">
        <v>1716</v>
      </c>
      <c r="U857" s="148">
        <v>2132.81</v>
      </c>
      <c r="V857" s="149">
        <v>0.22900000000000001</v>
      </c>
      <c r="W857" s="150">
        <v>1.7000000000000001E-2</v>
      </c>
      <c r="X857" s="150" t="s">
        <v>1723</v>
      </c>
      <c r="Y857" s="150">
        <v>0</v>
      </c>
      <c r="Z857" s="150" t="s">
        <v>1752</v>
      </c>
      <c r="AA857" s="150">
        <v>0.4481</v>
      </c>
      <c r="AB857" s="164">
        <v>1</v>
      </c>
      <c r="AC857" s="152"/>
      <c r="AD857" s="152" t="s">
        <v>2857</v>
      </c>
    </row>
    <row r="858" spans="1:30" x14ac:dyDescent="0.35">
      <c r="A858" t="str">
        <f t="shared" si="13"/>
        <v>370618939006020</v>
      </c>
      <c r="B858" s="178"/>
      <c r="D858" s="14"/>
      <c r="E858" s="159">
        <v>13024</v>
      </c>
      <c r="F858" s="160" t="s">
        <v>2195</v>
      </c>
      <c r="G858" s="161">
        <v>370618939006</v>
      </c>
      <c r="H858" s="159">
        <v>20</v>
      </c>
      <c r="I858" s="162" t="s">
        <v>1711</v>
      </c>
      <c r="J858" s="152"/>
      <c r="K858" s="163" t="s">
        <v>2196</v>
      </c>
      <c r="L858" s="163" t="s">
        <v>1696</v>
      </c>
      <c r="M858" s="163" t="s">
        <v>1726</v>
      </c>
      <c r="N858" s="163" t="s">
        <v>1673</v>
      </c>
      <c r="O858" s="152"/>
      <c r="P858" s="150" t="s">
        <v>2197</v>
      </c>
      <c r="Q858" s="144">
        <v>3967.73</v>
      </c>
      <c r="R858" s="145">
        <v>0.67600000000000005</v>
      </c>
      <c r="S858" s="146">
        <v>1.0707</v>
      </c>
      <c r="T858" s="147">
        <v>0</v>
      </c>
      <c r="U858" s="148">
        <v>4157.3599999999997</v>
      </c>
      <c r="V858" s="149">
        <v>0.22900000000000001</v>
      </c>
      <c r="W858" s="150">
        <v>1.7000000000000001E-2</v>
      </c>
      <c r="X858" s="150" t="s">
        <v>1723</v>
      </c>
      <c r="Y858" s="150">
        <v>0</v>
      </c>
      <c r="Z858" s="150" t="s">
        <v>1716</v>
      </c>
      <c r="AA858" s="150">
        <v>0</v>
      </c>
      <c r="AB858" s="164">
        <v>1</v>
      </c>
      <c r="AC858" s="152"/>
      <c r="AD858" s="152"/>
    </row>
    <row r="859" spans="1:30" x14ac:dyDescent="0.35">
      <c r="A859" t="str">
        <f t="shared" si="13"/>
        <v>370618939006024</v>
      </c>
      <c r="B859" s="178"/>
      <c r="D859" s="14"/>
      <c r="E859" s="177">
        <v>13024</v>
      </c>
      <c r="F859" s="179" t="s">
        <v>2195</v>
      </c>
      <c r="G859" s="180">
        <v>370618939006</v>
      </c>
      <c r="H859" s="177">
        <v>24</v>
      </c>
      <c r="I859" s="181" t="s">
        <v>1719</v>
      </c>
      <c r="J859" s="178"/>
      <c r="K859" s="182" t="s">
        <v>2196</v>
      </c>
      <c r="L859" s="182" t="s">
        <v>1696</v>
      </c>
      <c r="M859" s="182" t="s">
        <v>1726</v>
      </c>
      <c r="N859" s="182" t="s">
        <v>1673</v>
      </c>
      <c r="O859" s="178"/>
      <c r="P859" s="183">
        <v>141334</v>
      </c>
      <c r="Q859" s="144">
        <v>1199.74</v>
      </c>
      <c r="R859" s="145">
        <v>0.6</v>
      </c>
      <c r="S859" s="146">
        <v>1</v>
      </c>
      <c r="T859" s="147" t="s">
        <v>1716</v>
      </c>
      <c r="U859" s="148">
        <v>1199.74</v>
      </c>
      <c r="V859" s="149">
        <v>0.22900000000000001</v>
      </c>
      <c r="W859" s="150">
        <v>1.7000000000000001E-2</v>
      </c>
      <c r="X859" s="150" t="s">
        <v>1723</v>
      </c>
      <c r="Y859" s="150">
        <v>0</v>
      </c>
      <c r="Z859" s="150" t="s">
        <v>1717</v>
      </c>
      <c r="AA859" s="150">
        <v>0</v>
      </c>
      <c r="AB859" s="184">
        <v>1</v>
      </c>
      <c r="AC859" s="178"/>
      <c r="AD859" s="178"/>
    </row>
    <row r="860" spans="1:30" x14ac:dyDescent="0.35">
      <c r="A860" t="str">
        <f t="shared" si="13"/>
        <v>390808509006020</v>
      </c>
      <c r="B860" s="178"/>
      <c r="D860" s="14"/>
      <c r="E860" s="159">
        <v>13025</v>
      </c>
      <c r="F860" s="160" t="s">
        <v>2198</v>
      </c>
      <c r="G860" s="161">
        <v>390808509006</v>
      </c>
      <c r="H860" s="159">
        <v>20</v>
      </c>
      <c r="I860" s="162" t="s">
        <v>1711</v>
      </c>
      <c r="J860" s="152"/>
      <c r="K860" s="163" t="s">
        <v>2199</v>
      </c>
      <c r="L860" s="163" t="s">
        <v>1777</v>
      </c>
      <c r="M860" s="163" t="s">
        <v>1713</v>
      </c>
      <c r="N860" s="163" t="s">
        <v>1673</v>
      </c>
      <c r="O860" s="152"/>
      <c r="P860" s="150" t="s">
        <v>2200</v>
      </c>
      <c r="Q860" s="144">
        <v>3730.73</v>
      </c>
      <c r="R860" s="144">
        <v>0.62</v>
      </c>
      <c r="S860" s="144">
        <v>0.93340000000000001</v>
      </c>
      <c r="T860" s="144">
        <v>0</v>
      </c>
      <c r="U860" s="144">
        <v>3576.68</v>
      </c>
      <c r="V860" s="149">
        <v>0.26100000000000001</v>
      </c>
      <c r="W860" s="150">
        <v>2.5000000000000001E-2</v>
      </c>
      <c r="X860" s="150" t="s">
        <v>1723</v>
      </c>
      <c r="Y860" s="150">
        <v>0</v>
      </c>
      <c r="Z860" s="150" t="s">
        <v>1716</v>
      </c>
      <c r="AA860" s="150">
        <v>0</v>
      </c>
      <c r="AB860" s="164">
        <v>1</v>
      </c>
      <c r="AC860" s="152"/>
      <c r="AD860" s="152"/>
    </row>
    <row r="861" spans="1:30" x14ac:dyDescent="0.35">
      <c r="A861" t="str">
        <f t="shared" si="13"/>
        <v>390808509006024</v>
      </c>
      <c r="B861" s="178"/>
      <c r="D861" s="14"/>
      <c r="E861" s="159">
        <v>13025</v>
      </c>
      <c r="F861" s="160" t="s">
        <v>2198</v>
      </c>
      <c r="G861" s="161">
        <v>390808509006</v>
      </c>
      <c r="H861" s="159">
        <v>24</v>
      </c>
      <c r="I861" s="162" t="s">
        <v>1719</v>
      </c>
      <c r="J861" s="152"/>
      <c r="K861" s="163" t="s">
        <v>2199</v>
      </c>
      <c r="L861" s="163" t="s">
        <v>1777</v>
      </c>
      <c r="M861" s="163" t="s">
        <v>1713</v>
      </c>
      <c r="N861" s="163" t="s">
        <v>1673</v>
      </c>
      <c r="O861" s="152"/>
      <c r="P861" s="150" t="s">
        <v>2200</v>
      </c>
      <c r="Q861" s="144">
        <v>471.61</v>
      </c>
      <c r="R861" s="145">
        <v>0.6</v>
      </c>
      <c r="S861" s="146">
        <v>0.93340000000000001</v>
      </c>
      <c r="T861" s="147" t="s">
        <v>1716</v>
      </c>
      <c r="U861" s="148">
        <v>452.76</v>
      </c>
      <c r="V861" s="149" t="s">
        <v>1716</v>
      </c>
      <c r="W861" s="150" t="s">
        <v>1716</v>
      </c>
      <c r="X861" s="150" t="s">
        <v>1723</v>
      </c>
      <c r="Y861" s="150">
        <v>0</v>
      </c>
      <c r="Z861" s="150" t="s">
        <v>1717</v>
      </c>
      <c r="AA861" s="150">
        <v>0</v>
      </c>
      <c r="AB861" s="164">
        <v>1</v>
      </c>
      <c r="AC861" s="152"/>
      <c r="AD861" s="152"/>
    </row>
    <row r="862" spans="1:30" x14ac:dyDescent="0.35">
      <c r="A862" t="str">
        <f t="shared" si="13"/>
        <v>362379649001020</v>
      </c>
      <c r="B862" s="178"/>
      <c r="D862" s="14"/>
      <c r="E862" s="159">
        <v>13026</v>
      </c>
      <c r="F862" s="160" t="s">
        <v>2201</v>
      </c>
      <c r="G862" s="161">
        <v>362379649001</v>
      </c>
      <c r="H862" s="159">
        <v>20</v>
      </c>
      <c r="I862" s="162" t="s">
        <v>1711</v>
      </c>
      <c r="J862" s="152"/>
      <c r="K862" s="163" t="s">
        <v>2202</v>
      </c>
      <c r="L862" s="163" t="s">
        <v>1696</v>
      </c>
      <c r="M862" s="163" t="s">
        <v>1713</v>
      </c>
      <c r="N862" s="163" t="s">
        <v>1673</v>
      </c>
      <c r="O862" s="152"/>
      <c r="P862" s="150" t="s">
        <v>2203</v>
      </c>
      <c r="Q862" s="144">
        <v>3967.73</v>
      </c>
      <c r="R862" s="145">
        <v>0.67600000000000005</v>
      </c>
      <c r="S862" s="146">
        <v>1.0707</v>
      </c>
      <c r="T862" s="147">
        <v>0</v>
      </c>
      <c r="U862" s="148">
        <v>4157.3599999999997</v>
      </c>
      <c r="V862" s="149">
        <v>0.192</v>
      </c>
      <c r="W862" s="150">
        <v>2.5000000000000001E-2</v>
      </c>
      <c r="X862" s="150" t="s">
        <v>1744</v>
      </c>
      <c r="Y862" s="150">
        <v>0</v>
      </c>
      <c r="Z862" s="150" t="s">
        <v>1716</v>
      </c>
      <c r="AA862" s="150">
        <v>0</v>
      </c>
      <c r="AB862" s="164">
        <v>1</v>
      </c>
      <c r="AC862" s="152"/>
      <c r="AD862" s="152"/>
    </row>
    <row r="863" spans="1:30" x14ac:dyDescent="0.35">
      <c r="A863" t="str">
        <f t="shared" si="13"/>
        <v>362379649007022</v>
      </c>
      <c r="B863" s="178"/>
      <c r="D863" s="14"/>
      <c r="E863" s="159">
        <v>13026</v>
      </c>
      <c r="F863" s="160" t="s">
        <v>2201</v>
      </c>
      <c r="G863" s="161">
        <v>362379649007</v>
      </c>
      <c r="H863" s="159">
        <v>22</v>
      </c>
      <c r="I863" s="162" t="s">
        <v>1718</v>
      </c>
      <c r="J863" s="152"/>
      <c r="K863" s="163" t="s">
        <v>2202</v>
      </c>
      <c r="L863" s="163" t="s">
        <v>1696</v>
      </c>
      <c r="M863" s="163" t="s">
        <v>1713</v>
      </c>
      <c r="N863" s="163" t="s">
        <v>1673</v>
      </c>
      <c r="O863" s="152"/>
      <c r="P863" s="150" t="s">
        <v>2203</v>
      </c>
      <c r="Q863" s="144" t="s">
        <v>1716</v>
      </c>
      <c r="R863" s="145" t="s">
        <v>1716</v>
      </c>
      <c r="S863" s="146" t="s">
        <v>1716</v>
      </c>
      <c r="T863" s="147" t="s">
        <v>1716</v>
      </c>
      <c r="U863" s="148">
        <v>593.25200000000007</v>
      </c>
      <c r="V863" s="149" t="s">
        <v>1716</v>
      </c>
      <c r="W863" s="150" t="s">
        <v>1716</v>
      </c>
      <c r="X863" s="150" t="s">
        <v>1744</v>
      </c>
      <c r="Y863" s="150">
        <v>0</v>
      </c>
      <c r="Z863" s="150" t="s">
        <v>1716</v>
      </c>
      <c r="AA863" s="150">
        <v>0</v>
      </c>
      <c r="AB863" s="164">
        <v>1</v>
      </c>
      <c r="AC863" s="152"/>
      <c r="AD863" s="152"/>
    </row>
    <row r="864" spans="1:30" x14ac:dyDescent="0.35">
      <c r="A864" t="str">
        <f t="shared" si="13"/>
        <v>362379649001024</v>
      </c>
      <c r="B864" s="178"/>
      <c r="D864" s="14"/>
      <c r="E864" s="159">
        <v>13026</v>
      </c>
      <c r="F864" s="160" t="s">
        <v>2201</v>
      </c>
      <c r="G864" s="161">
        <v>362379649001</v>
      </c>
      <c r="H864" s="159">
        <v>24</v>
      </c>
      <c r="I864" s="162" t="s">
        <v>1719</v>
      </c>
      <c r="J864" s="152"/>
      <c r="K864" s="163" t="s">
        <v>2202</v>
      </c>
      <c r="L864" s="163" t="s">
        <v>1696</v>
      </c>
      <c r="M864" s="163" t="s">
        <v>1713</v>
      </c>
      <c r="N864" s="163" t="s">
        <v>1673</v>
      </c>
      <c r="O864" s="152"/>
      <c r="P864" s="150" t="s">
        <v>2203</v>
      </c>
      <c r="Q864" s="144">
        <v>597.41</v>
      </c>
      <c r="R864" s="145">
        <v>0.6</v>
      </c>
      <c r="S864" s="146">
        <v>1.0707</v>
      </c>
      <c r="T864" s="147" t="s">
        <v>1716</v>
      </c>
      <c r="U864" s="148">
        <v>622.75</v>
      </c>
      <c r="V864" s="149">
        <v>0.192</v>
      </c>
      <c r="W864" s="150">
        <v>2.5000000000000001E-2</v>
      </c>
      <c r="X864" s="150" t="s">
        <v>1744</v>
      </c>
      <c r="Y864" s="150">
        <v>0</v>
      </c>
      <c r="Z864" s="150" t="s">
        <v>1717</v>
      </c>
      <c r="AA864" s="150">
        <v>0</v>
      </c>
      <c r="AB864" s="164">
        <v>1</v>
      </c>
      <c r="AC864" s="152"/>
      <c r="AD864" s="152"/>
    </row>
    <row r="865" spans="1:30" x14ac:dyDescent="0.35">
      <c r="A865" t="str">
        <f t="shared" si="13"/>
        <v>364015560001020</v>
      </c>
      <c r="B865" s="178"/>
      <c r="D865" s="14"/>
      <c r="E865" s="159">
        <v>13027</v>
      </c>
      <c r="F865" s="160" t="s">
        <v>2204</v>
      </c>
      <c r="G865" s="161">
        <v>364015560001</v>
      </c>
      <c r="H865" s="159">
        <v>20</v>
      </c>
      <c r="I865" s="162" t="s">
        <v>1711</v>
      </c>
      <c r="J865" s="152"/>
      <c r="K865" s="163" t="s">
        <v>2157</v>
      </c>
      <c r="L865" s="163" t="s">
        <v>1696</v>
      </c>
      <c r="M865" s="163" t="s">
        <v>1713</v>
      </c>
      <c r="N865" s="163" t="s">
        <v>1673</v>
      </c>
      <c r="O865" s="152"/>
      <c r="P865" s="150" t="s">
        <v>2158</v>
      </c>
      <c r="Q865" s="144">
        <v>3967.73</v>
      </c>
      <c r="R865" s="145">
        <v>0.67600000000000005</v>
      </c>
      <c r="S865" s="146">
        <v>1.0707</v>
      </c>
      <c r="T865" s="147">
        <v>5.8799999999999998E-3</v>
      </c>
      <c r="U865" s="148">
        <v>4181.8100000000004</v>
      </c>
      <c r="V865" s="149">
        <v>0.2</v>
      </c>
      <c r="W865" s="150">
        <v>1.4E-2</v>
      </c>
      <c r="X865" s="150" t="s">
        <v>1712</v>
      </c>
      <c r="Y865" s="150" t="s">
        <v>1715</v>
      </c>
      <c r="Z865" s="150" t="s">
        <v>1716</v>
      </c>
      <c r="AA865" s="150">
        <v>0</v>
      </c>
      <c r="AB865" s="164">
        <v>1</v>
      </c>
      <c r="AC865" s="152"/>
      <c r="AD865" s="152"/>
    </row>
    <row r="866" spans="1:30" x14ac:dyDescent="0.35">
      <c r="A866" t="str">
        <f t="shared" si="13"/>
        <v>364015560001022</v>
      </c>
      <c r="B866" s="178"/>
      <c r="D866" s="14"/>
      <c r="E866" s="159">
        <v>13027</v>
      </c>
      <c r="F866" s="160" t="s">
        <v>2204</v>
      </c>
      <c r="G866" s="161">
        <v>364015560001</v>
      </c>
      <c r="H866" s="159">
        <v>22</v>
      </c>
      <c r="I866" s="162" t="s">
        <v>1718</v>
      </c>
      <c r="J866" s="152"/>
      <c r="K866" s="163" t="s">
        <v>2157</v>
      </c>
      <c r="L866" s="163" t="s">
        <v>1696</v>
      </c>
      <c r="M866" s="163" t="s">
        <v>1713</v>
      </c>
      <c r="N866" s="163" t="s">
        <v>1673</v>
      </c>
      <c r="O866" s="152"/>
      <c r="P866" s="150" t="s">
        <v>2158</v>
      </c>
      <c r="Q866" s="144" t="s">
        <v>1716</v>
      </c>
      <c r="R866" s="145" t="s">
        <v>1716</v>
      </c>
      <c r="S866" s="146" t="s">
        <v>1716</v>
      </c>
      <c r="T866" s="147" t="s">
        <v>1716</v>
      </c>
      <c r="U866" s="148">
        <v>806.65200000000016</v>
      </c>
      <c r="V866" s="149" t="s">
        <v>1716</v>
      </c>
      <c r="W866" s="150" t="s">
        <v>1716</v>
      </c>
      <c r="X866" s="150" t="s">
        <v>1712</v>
      </c>
      <c r="Y866" s="150" t="s">
        <v>1715</v>
      </c>
      <c r="Z866" s="150" t="s">
        <v>1716</v>
      </c>
      <c r="AA866" s="150">
        <v>0</v>
      </c>
      <c r="AB866" s="164">
        <v>1</v>
      </c>
      <c r="AC866" s="152"/>
      <c r="AD866" s="152"/>
    </row>
    <row r="867" spans="1:30" x14ac:dyDescent="0.35">
      <c r="A867" t="str">
        <f t="shared" si="13"/>
        <v>364015560001024</v>
      </c>
      <c r="B867" s="178"/>
      <c r="D867" s="14"/>
      <c r="E867" s="159">
        <v>13027</v>
      </c>
      <c r="F867" s="160" t="s">
        <v>2204</v>
      </c>
      <c r="G867" s="161">
        <v>364015560001</v>
      </c>
      <c r="H867" s="159">
        <v>24</v>
      </c>
      <c r="I867" s="162" t="s">
        <v>1719</v>
      </c>
      <c r="J867" s="152"/>
      <c r="K867" s="163" t="s">
        <v>2157</v>
      </c>
      <c r="L867" s="163" t="s">
        <v>1696</v>
      </c>
      <c r="M867" s="163" t="s">
        <v>1713</v>
      </c>
      <c r="N867" s="163" t="s">
        <v>1673</v>
      </c>
      <c r="O867" s="152"/>
      <c r="P867" s="150" t="s">
        <v>2158</v>
      </c>
      <c r="Q867" s="144">
        <v>597.41</v>
      </c>
      <c r="R867" s="145">
        <v>0.6</v>
      </c>
      <c r="S867" s="146">
        <v>1.0707</v>
      </c>
      <c r="T867" s="147" t="s">
        <v>1716</v>
      </c>
      <c r="U867" s="148">
        <v>901.81</v>
      </c>
      <c r="V867" s="149">
        <v>0.2</v>
      </c>
      <c r="W867" s="150">
        <v>1.4E-2</v>
      </c>
      <c r="X867" s="150" t="s">
        <v>1712</v>
      </c>
      <c r="Y867" s="150" t="s">
        <v>1715</v>
      </c>
      <c r="Z867" s="150" t="s">
        <v>1752</v>
      </c>
      <c r="AA867" s="150">
        <v>0.4481</v>
      </c>
      <c r="AB867" s="164">
        <v>1</v>
      </c>
      <c r="AC867" s="152"/>
      <c r="AD867" s="152"/>
    </row>
    <row r="868" spans="1:30" x14ac:dyDescent="0.35">
      <c r="A868" t="str">
        <f t="shared" si="13"/>
        <v>364015560001029</v>
      </c>
      <c r="B868" s="178"/>
      <c r="D868" s="14"/>
      <c r="E868" s="159">
        <v>13027</v>
      </c>
      <c r="F868" s="160" t="s">
        <v>2204</v>
      </c>
      <c r="G868" s="161">
        <v>364015560001</v>
      </c>
      <c r="H868" s="159">
        <v>29</v>
      </c>
      <c r="I868" s="162" t="s">
        <v>1745</v>
      </c>
      <c r="J868" s="152"/>
      <c r="K868" s="163" t="s">
        <v>2157</v>
      </c>
      <c r="L868" s="163" t="s">
        <v>1696</v>
      </c>
      <c r="M868" s="163" t="s">
        <v>1713</v>
      </c>
      <c r="N868" s="163" t="s">
        <v>1673</v>
      </c>
      <c r="O868" s="152"/>
      <c r="P868" s="150" t="s">
        <v>2158</v>
      </c>
      <c r="Q868" s="144">
        <v>1442.57</v>
      </c>
      <c r="R868" s="145">
        <v>0.6</v>
      </c>
      <c r="S868" s="146">
        <v>1.0707</v>
      </c>
      <c r="T868" s="147" t="s">
        <v>1716</v>
      </c>
      <c r="U868" s="148">
        <v>1987.68</v>
      </c>
      <c r="V868" s="149">
        <v>0.2</v>
      </c>
      <c r="W868" s="150">
        <v>1.4E-2</v>
      </c>
      <c r="X868" s="150" t="s">
        <v>1712</v>
      </c>
      <c r="Y868" s="150" t="s">
        <v>1715</v>
      </c>
      <c r="Z868" s="150" t="s">
        <v>1752</v>
      </c>
      <c r="AA868" s="150">
        <v>0.32179999999999997</v>
      </c>
      <c r="AB868" s="164">
        <v>1</v>
      </c>
      <c r="AC868" s="152"/>
      <c r="AD868" s="152"/>
    </row>
    <row r="869" spans="1:30" x14ac:dyDescent="0.35">
      <c r="A869" t="str">
        <f t="shared" si="13"/>
        <v>390812532001020</v>
      </c>
      <c r="B869" s="178"/>
      <c r="D869" s="14"/>
      <c r="E869" s="159">
        <v>13029</v>
      </c>
      <c r="F869" s="160" t="s">
        <v>2205</v>
      </c>
      <c r="G869" s="161">
        <v>390812532001</v>
      </c>
      <c r="H869" s="159">
        <v>20</v>
      </c>
      <c r="I869" s="162" t="s">
        <v>1711</v>
      </c>
      <c r="J869" s="152"/>
      <c r="K869" s="163" t="s">
        <v>2206</v>
      </c>
      <c r="L869" s="163" t="s">
        <v>1777</v>
      </c>
      <c r="M869" s="163" t="s">
        <v>1837</v>
      </c>
      <c r="N869" s="163" t="s">
        <v>1673</v>
      </c>
      <c r="O869" s="152"/>
      <c r="P869" s="150" t="s">
        <v>2207</v>
      </c>
      <c r="Q869" s="144">
        <v>3730.73</v>
      </c>
      <c r="R869" s="145">
        <v>0.62</v>
      </c>
      <c r="S869" s="146">
        <v>0.95169999999999999</v>
      </c>
      <c r="T869" s="147">
        <v>0</v>
      </c>
      <c r="U869" s="148">
        <v>3619.01</v>
      </c>
      <c r="V869" s="149">
        <v>0.29299999999999998</v>
      </c>
      <c r="W869" s="150">
        <v>2.1999999999999999E-2</v>
      </c>
      <c r="X869" s="150" t="s">
        <v>1723</v>
      </c>
      <c r="Y869" s="150">
        <v>0</v>
      </c>
      <c r="Z869" s="150" t="s">
        <v>1716</v>
      </c>
      <c r="AA869" s="150">
        <v>0</v>
      </c>
      <c r="AB869" s="164">
        <v>1</v>
      </c>
      <c r="AC869" s="152"/>
      <c r="AD869" s="152" t="s">
        <v>2534</v>
      </c>
    </row>
    <row r="870" spans="1:30" x14ac:dyDescent="0.35">
      <c r="A870" t="str">
        <f t="shared" si="13"/>
        <v>390812532001024</v>
      </c>
      <c r="B870" s="178"/>
      <c r="D870" s="14"/>
      <c r="E870" s="159">
        <v>13029</v>
      </c>
      <c r="F870" s="160" t="s">
        <v>2205</v>
      </c>
      <c r="G870" s="161">
        <v>390812532001</v>
      </c>
      <c r="H870" s="159">
        <v>24</v>
      </c>
      <c r="I870" s="162" t="s">
        <v>1719</v>
      </c>
      <c r="J870" s="152"/>
      <c r="K870" s="163" t="s">
        <v>2206</v>
      </c>
      <c r="L870" s="163" t="s">
        <v>1777</v>
      </c>
      <c r="M870" s="163" t="s">
        <v>1837</v>
      </c>
      <c r="N870" s="163" t="s">
        <v>1673</v>
      </c>
      <c r="O870" s="152"/>
      <c r="P870" s="150" t="s">
        <v>2207</v>
      </c>
      <c r="Q870" s="144">
        <v>471.61</v>
      </c>
      <c r="R870" s="145">
        <v>0.6</v>
      </c>
      <c r="S870" s="146">
        <v>0.95169999999999999</v>
      </c>
      <c r="T870" s="147" t="s">
        <v>1716</v>
      </c>
      <c r="U870" s="148">
        <v>457.94</v>
      </c>
      <c r="V870" s="149">
        <v>0.29299999999999998</v>
      </c>
      <c r="W870" s="150">
        <v>2.1999999999999999E-2</v>
      </c>
      <c r="X870" s="150" t="s">
        <v>1723</v>
      </c>
      <c r="Y870" s="150">
        <v>0</v>
      </c>
      <c r="Z870" s="150" t="s">
        <v>1717</v>
      </c>
      <c r="AA870" s="150">
        <v>0</v>
      </c>
      <c r="AB870" s="164">
        <v>1</v>
      </c>
      <c r="AC870" s="152"/>
      <c r="AD870" s="152"/>
    </row>
    <row r="871" spans="1:30" x14ac:dyDescent="0.35">
      <c r="A871" t="str">
        <f t="shared" si="13"/>
        <v>391835630001020</v>
      </c>
      <c r="B871" s="178"/>
      <c r="D871" s="14"/>
      <c r="E871" s="159">
        <v>13031</v>
      </c>
      <c r="F871" s="160" t="s">
        <v>2208</v>
      </c>
      <c r="G871" s="161">
        <v>391835630001</v>
      </c>
      <c r="H871" s="159">
        <v>20</v>
      </c>
      <c r="I871" s="162" t="s">
        <v>1711</v>
      </c>
      <c r="J871" s="152"/>
      <c r="K871" s="163" t="s">
        <v>2209</v>
      </c>
      <c r="L871" s="163" t="s">
        <v>1777</v>
      </c>
      <c r="M871" s="163" t="s">
        <v>1713</v>
      </c>
      <c r="N871" s="163" t="s">
        <v>1673</v>
      </c>
      <c r="O871" s="152"/>
      <c r="P871" s="150" t="s">
        <v>2210</v>
      </c>
      <c r="Q871" s="144">
        <v>3730.73</v>
      </c>
      <c r="R871" s="145">
        <v>0.62</v>
      </c>
      <c r="S871" s="146">
        <v>0.93340000000000001</v>
      </c>
      <c r="T871" s="147">
        <v>0</v>
      </c>
      <c r="U871" s="148">
        <v>3576.68</v>
      </c>
      <c r="V871" s="149">
        <v>0.27700000000000002</v>
      </c>
      <c r="W871" s="150">
        <v>1.2999999999999999E-2</v>
      </c>
      <c r="X871" s="150" t="s">
        <v>1723</v>
      </c>
      <c r="Y871" s="150">
        <v>0</v>
      </c>
      <c r="Z871" s="150" t="s">
        <v>1716</v>
      </c>
      <c r="AA871" s="150">
        <v>0</v>
      </c>
      <c r="AB871" s="164">
        <v>1</v>
      </c>
      <c r="AC871" s="152"/>
      <c r="AD871" s="152"/>
    </row>
    <row r="872" spans="1:30" x14ac:dyDescent="0.35">
      <c r="A872" t="str">
        <f t="shared" si="13"/>
        <v>391835630001024</v>
      </c>
      <c r="B872" s="178"/>
      <c r="D872" s="14"/>
      <c r="E872" s="159">
        <v>13031</v>
      </c>
      <c r="F872" s="160" t="s">
        <v>2208</v>
      </c>
      <c r="G872" s="161">
        <v>391835630001</v>
      </c>
      <c r="H872" s="159">
        <v>24</v>
      </c>
      <c r="I872" s="162" t="s">
        <v>1719</v>
      </c>
      <c r="J872" s="152"/>
      <c r="K872" s="163" t="s">
        <v>2209</v>
      </c>
      <c r="L872" s="163" t="s">
        <v>1777</v>
      </c>
      <c r="M872" s="163" t="s">
        <v>1713</v>
      </c>
      <c r="N872" s="163" t="s">
        <v>1673</v>
      </c>
      <c r="O872" s="152"/>
      <c r="P872" s="150" t="s">
        <v>2210</v>
      </c>
      <c r="Q872" s="144">
        <v>471.61</v>
      </c>
      <c r="R872" s="145">
        <v>0.6</v>
      </c>
      <c r="S872" s="146">
        <v>0.93340000000000001</v>
      </c>
      <c r="T872" s="147" t="s">
        <v>1716</v>
      </c>
      <c r="U872" s="148">
        <v>452.76</v>
      </c>
      <c r="V872" s="149" t="s">
        <v>1716</v>
      </c>
      <c r="W872" s="150" t="s">
        <v>1716</v>
      </c>
      <c r="X872" s="150" t="s">
        <v>1723</v>
      </c>
      <c r="Y872" s="150">
        <v>0</v>
      </c>
      <c r="Z872" s="150" t="s">
        <v>1717</v>
      </c>
      <c r="AA872" s="150">
        <v>0</v>
      </c>
      <c r="AB872" s="164">
        <v>1</v>
      </c>
      <c r="AC872" s="152"/>
      <c r="AD872" s="152"/>
    </row>
    <row r="873" spans="1:30" x14ac:dyDescent="0.35">
      <c r="A873" t="str">
        <f t="shared" si="13"/>
        <v>237098532001020</v>
      </c>
      <c r="B873" s="178"/>
      <c r="D873" s="14"/>
      <c r="E873" s="159">
        <v>13046</v>
      </c>
      <c r="F873" s="160" t="s">
        <v>2211</v>
      </c>
      <c r="G873" s="161">
        <v>237098532001</v>
      </c>
      <c r="H873" s="159">
        <v>20</v>
      </c>
      <c r="I873" s="162" t="s">
        <v>1711</v>
      </c>
      <c r="J873" s="152"/>
      <c r="K873" s="163" t="s">
        <v>2212</v>
      </c>
      <c r="L873" s="163" t="s">
        <v>1696</v>
      </c>
      <c r="M873" s="163" t="s">
        <v>1713</v>
      </c>
      <c r="N873" s="163" t="s">
        <v>1673</v>
      </c>
      <c r="O873" s="152"/>
      <c r="P873" s="150" t="s">
        <v>2213</v>
      </c>
      <c r="Q873" s="144">
        <v>3967.73</v>
      </c>
      <c r="R873" s="145">
        <v>0.67600000000000005</v>
      </c>
      <c r="S873" s="146">
        <v>1.0707</v>
      </c>
      <c r="T873" s="147">
        <v>0</v>
      </c>
      <c r="U873" s="148">
        <v>4157.3599999999997</v>
      </c>
      <c r="V873" s="149">
        <v>0.30099999999999999</v>
      </c>
      <c r="W873" s="150">
        <v>0.02</v>
      </c>
      <c r="X873" s="150" t="s">
        <v>1723</v>
      </c>
      <c r="Y873" s="150" t="s">
        <v>1731</v>
      </c>
      <c r="Z873" s="150" t="s">
        <v>1716</v>
      </c>
      <c r="AA873" s="150">
        <v>0</v>
      </c>
      <c r="AB873" s="164">
        <v>1</v>
      </c>
      <c r="AC873" s="152"/>
      <c r="AD873" s="152"/>
    </row>
    <row r="874" spans="1:30" x14ac:dyDescent="0.35">
      <c r="A874" t="str">
        <f t="shared" si="13"/>
        <v>237098532001021</v>
      </c>
      <c r="B874" s="178"/>
      <c r="D874" s="14"/>
      <c r="E874" s="159">
        <v>13046</v>
      </c>
      <c r="F874" s="160" t="s">
        <v>2211</v>
      </c>
      <c r="G874" s="161">
        <v>237098532001</v>
      </c>
      <c r="H874" s="159">
        <v>21</v>
      </c>
      <c r="I874" s="162" t="s">
        <v>1732</v>
      </c>
      <c r="J874" s="152"/>
      <c r="K874" s="163" t="s">
        <v>2212</v>
      </c>
      <c r="L874" s="163" t="s">
        <v>1696</v>
      </c>
      <c r="M874" s="163" t="s">
        <v>1713</v>
      </c>
      <c r="N874" s="163" t="s">
        <v>1673</v>
      </c>
      <c r="O874" s="152"/>
      <c r="P874" s="150" t="s">
        <v>2213</v>
      </c>
      <c r="Q874" s="144" t="s">
        <v>1716</v>
      </c>
      <c r="R874" s="145" t="s">
        <v>1716</v>
      </c>
      <c r="S874" s="146" t="s">
        <v>1716</v>
      </c>
      <c r="T874" s="147" t="s">
        <v>1716</v>
      </c>
      <c r="U874" s="148">
        <v>623.70000000000005</v>
      </c>
      <c r="V874" s="149" t="s">
        <v>1716</v>
      </c>
      <c r="W874" s="150" t="s">
        <v>1716</v>
      </c>
      <c r="X874" s="150" t="s">
        <v>1723</v>
      </c>
      <c r="Y874" s="150" t="s">
        <v>1731</v>
      </c>
      <c r="Z874" s="150" t="s">
        <v>1716</v>
      </c>
      <c r="AA874" s="150">
        <v>0</v>
      </c>
      <c r="AB874" s="164">
        <v>1</v>
      </c>
      <c r="AC874" s="152"/>
      <c r="AD874" s="152"/>
    </row>
    <row r="875" spans="1:30" x14ac:dyDescent="0.35">
      <c r="A875" t="str">
        <f t="shared" si="13"/>
        <v>237098532001024</v>
      </c>
      <c r="B875" s="178"/>
      <c r="D875" s="14"/>
      <c r="E875" s="159">
        <v>13046</v>
      </c>
      <c r="F875" s="160" t="s">
        <v>2211</v>
      </c>
      <c r="G875" s="161">
        <v>237098532001</v>
      </c>
      <c r="H875" s="159">
        <v>24</v>
      </c>
      <c r="I875" s="162" t="s">
        <v>1719</v>
      </c>
      <c r="J875" s="152"/>
      <c r="K875" s="163" t="s">
        <v>2212</v>
      </c>
      <c r="L875" s="163" t="s">
        <v>1696</v>
      </c>
      <c r="M875" s="163" t="s">
        <v>1713</v>
      </c>
      <c r="N875" s="163" t="s">
        <v>1673</v>
      </c>
      <c r="O875" s="152"/>
      <c r="P875" s="150" t="s">
        <v>2213</v>
      </c>
      <c r="Q875" s="144">
        <v>597.41</v>
      </c>
      <c r="R875" s="145">
        <v>0.6</v>
      </c>
      <c r="S875" s="146">
        <v>1.0707</v>
      </c>
      <c r="T875" s="147" t="s">
        <v>1716</v>
      </c>
      <c r="U875" s="148">
        <v>901.81</v>
      </c>
      <c r="V875" s="149">
        <v>0.30099999999999999</v>
      </c>
      <c r="W875" s="150">
        <v>0.02</v>
      </c>
      <c r="X875" s="150" t="s">
        <v>1723</v>
      </c>
      <c r="Y875" s="150" t="s">
        <v>1731</v>
      </c>
      <c r="Z875" s="150" t="s">
        <v>1752</v>
      </c>
      <c r="AA875" s="150">
        <v>0.4481</v>
      </c>
      <c r="AB875" s="164">
        <v>1</v>
      </c>
      <c r="AC875" s="152"/>
      <c r="AD875" s="152"/>
    </row>
    <row r="876" spans="1:30" x14ac:dyDescent="0.35">
      <c r="A876" t="str">
        <f t="shared" si="13"/>
        <v>237098532001027</v>
      </c>
      <c r="B876" s="178"/>
      <c r="D876" s="14"/>
      <c r="E876" s="159">
        <v>13046</v>
      </c>
      <c r="F876" s="160" t="s">
        <v>2211</v>
      </c>
      <c r="G876" s="161">
        <v>237098532001</v>
      </c>
      <c r="H876" s="159">
        <v>27</v>
      </c>
      <c r="I876" s="162" t="s">
        <v>1733</v>
      </c>
      <c r="J876" s="152"/>
      <c r="K876" s="163" t="s">
        <v>2212</v>
      </c>
      <c r="L876" s="163" t="s">
        <v>1696</v>
      </c>
      <c r="M876" s="163" t="s">
        <v>1713</v>
      </c>
      <c r="N876" s="163" t="s">
        <v>1673</v>
      </c>
      <c r="O876" s="152"/>
      <c r="P876" s="150" t="s">
        <v>2213</v>
      </c>
      <c r="Q876" s="144">
        <v>359.63</v>
      </c>
      <c r="R876" s="145">
        <v>0.6</v>
      </c>
      <c r="S876" s="146">
        <v>1.0707</v>
      </c>
      <c r="T876" s="147" t="s">
        <v>1716</v>
      </c>
      <c r="U876" s="148">
        <v>495.52</v>
      </c>
      <c r="V876" s="149">
        <v>0.30099999999999999</v>
      </c>
      <c r="W876" s="150">
        <v>0.02</v>
      </c>
      <c r="X876" s="150" t="s">
        <v>1723</v>
      </c>
      <c r="Y876" s="150" t="s">
        <v>1731</v>
      </c>
      <c r="Z876" s="150" t="s">
        <v>1752</v>
      </c>
      <c r="AA876" s="150">
        <v>0.32179999999999997</v>
      </c>
      <c r="AB876" s="164">
        <v>1</v>
      </c>
      <c r="AC876" s="152"/>
      <c r="AD876" s="152"/>
    </row>
    <row r="877" spans="1:30" x14ac:dyDescent="0.35">
      <c r="A877" t="str">
        <f t="shared" si="13"/>
        <v>237098532001028</v>
      </c>
      <c r="B877" s="178"/>
      <c r="D877" s="14"/>
      <c r="E877" s="159">
        <v>13046</v>
      </c>
      <c r="F877" s="160" t="s">
        <v>2211</v>
      </c>
      <c r="G877" s="161">
        <v>237098532001</v>
      </c>
      <c r="H877" s="159">
        <v>28</v>
      </c>
      <c r="I877" s="162" t="s">
        <v>1733</v>
      </c>
      <c r="J877" s="152"/>
      <c r="K877" s="163" t="s">
        <v>2212</v>
      </c>
      <c r="L877" s="163" t="s">
        <v>1696</v>
      </c>
      <c r="M877" s="163" t="s">
        <v>1713</v>
      </c>
      <c r="N877" s="163" t="s">
        <v>1673</v>
      </c>
      <c r="O877" s="152"/>
      <c r="P877" s="150" t="s">
        <v>2213</v>
      </c>
      <c r="Q877" s="144">
        <v>359.63</v>
      </c>
      <c r="R877" s="145">
        <v>0.6</v>
      </c>
      <c r="S877" s="146">
        <v>1.0707</v>
      </c>
      <c r="T877" s="147" t="s">
        <v>1716</v>
      </c>
      <c r="U877" s="148">
        <v>495.52</v>
      </c>
      <c r="V877" s="149">
        <v>0.30099999999999999</v>
      </c>
      <c r="W877" s="150">
        <v>0.02</v>
      </c>
      <c r="X877" s="150" t="s">
        <v>1723</v>
      </c>
      <c r="Y877" s="150" t="s">
        <v>1731</v>
      </c>
      <c r="Z877" s="150" t="s">
        <v>1752</v>
      </c>
      <c r="AA877" s="150">
        <v>0.32179999999999997</v>
      </c>
      <c r="AB877" s="164">
        <v>1</v>
      </c>
      <c r="AC877" s="152"/>
      <c r="AD877" s="152"/>
    </row>
    <row r="878" spans="1:30" x14ac:dyDescent="0.35">
      <c r="A878" t="str">
        <f t="shared" si="13"/>
        <v>237098532001029</v>
      </c>
      <c r="B878" s="178"/>
      <c r="D878" s="14"/>
      <c r="E878" s="159">
        <v>13046</v>
      </c>
      <c r="F878" s="160" t="s">
        <v>2211</v>
      </c>
      <c r="G878" s="161">
        <v>237098532001</v>
      </c>
      <c r="H878" s="159">
        <v>29</v>
      </c>
      <c r="I878" s="162" t="s">
        <v>1745</v>
      </c>
      <c r="J878" s="152"/>
      <c r="K878" s="163" t="s">
        <v>2212</v>
      </c>
      <c r="L878" s="163" t="s">
        <v>1696</v>
      </c>
      <c r="M878" s="163" t="s">
        <v>1713</v>
      </c>
      <c r="N878" s="163" t="s">
        <v>1673</v>
      </c>
      <c r="O878" s="152"/>
      <c r="P878" s="150" t="s">
        <v>2213</v>
      </c>
      <c r="Q878" s="144">
        <v>1442.57</v>
      </c>
      <c r="R878" s="145">
        <v>0.6</v>
      </c>
      <c r="S878" s="146">
        <v>1.0707</v>
      </c>
      <c r="T878" s="147" t="s">
        <v>1716</v>
      </c>
      <c r="U878" s="148">
        <v>1987.68</v>
      </c>
      <c r="V878" s="149">
        <v>0.30099999999999999</v>
      </c>
      <c r="W878" s="150">
        <v>0.02</v>
      </c>
      <c r="X878" s="150" t="s">
        <v>1723</v>
      </c>
      <c r="Y878" s="150" t="s">
        <v>1731</v>
      </c>
      <c r="Z878" s="150" t="s">
        <v>1752</v>
      </c>
      <c r="AA878" s="150">
        <v>0.32179999999999997</v>
      </c>
      <c r="AB878" s="164">
        <v>1</v>
      </c>
      <c r="AC878" s="152"/>
      <c r="AD878" s="152"/>
    </row>
    <row r="879" spans="1:30" x14ac:dyDescent="0.35">
      <c r="A879" t="str">
        <f t="shared" si="13"/>
        <v>370662561001020</v>
      </c>
      <c r="B879" s="178"/>
      <c r="D879" s="14"/>
      <c r="E879" s="159">
        <v>13047</v>
      </c>
      <c r="F879" s="160" t="s">
        <v>2214</v>
      </c>
      <c r="G879" s="161">
        <v>370662561001</v>
      </c>
      <c r="H879" s="159">
        <v>20</v>
      </c>
      <c r="I879" s="162" t="s">
        <v>1711</v>
      </c>
      <c r="J879" s="152"/>
      <c r="K879" s="163" t="s">
        <v>2215</v>
      </c>
      <c r="L879" s="163" t="s">
        <v>1696</v>
      </c>
      <c r="M879" s="163" t="s">
        <v>1713</v>
      </c>
      <c r="N879" s="163" t="s">
        <v>1673</v>
      </c>
      <c r="O879" s="152"/>
      <c r="P879" s="150" t="s">
        <v>2216</v>
      </c>
      <c r="Q879" s="144">
        <v>3967.73</v>
      </c>
      <c r="R879" s="145">
        <v>0.67600000000000005</v>
      </c>
      <c r="S879" s="146">
        <v>1.0707</v>
      </c>
      <c r="T879" s="147">
        <v>0</v>
      </c>
      <c r="U879" s="148">
        <v>4157.3599999999997</v>
      </c>
      <c r="V879" s="149">
        <v>0.214</v>
      </c>
      <c r="W879" s="150">
        <v>1.4E-2</v>
      </c>
      <c r="X879" s="150" t="s">
        <v>1723</v>
      </c>
      <c r="Y879" s="150" t="s">
        <v>1731</v>
      </c>
      <c r="Z879" s="150" t="s">
        <v>1716</v>
      </c>
      <c r="AA879" s="150">
        <v>0</v>
      </c>
      <c r="AB879" s="164">
        <v>1</v>
      </c>
      <c r="AC879" s="152"/>
      <c r="AD879" s="152"/>
    </row>
    <row r="880" spans="1:30" x14ac:dyDescent="0.35">
      <c r="A880" t="str">
        <f t="shared" si="13"/>
        <v>370662561001022</v>
      </c>
      <c r="B880" s="178"/>
      <c r="D880" s="14"/>
      <c r="E880" s="159">
        <v>13047</v>
      </c>
      <c r="F880" s="160" t="s">
        <v>2214</v>
      </c>
      <c r="G880" s="161">
        <v>370662561001</v>
      </c>
      <c r="H880" s="159">
        <v>22</v>
      </c>
      <c r="I880" s="162" t="s">
        <v>1718</v>
      </c>
      <c r="J880" s="152"/>
      <c r="K880" s="163" t="s">
        <v>2215</v>
      </c>
      <c r="L880" s="163" t="s">
        <v>1696</v>
      </c>
      <c r="M880" s="163" t="s">
        <v>1713</v>
      </c>
      <c r="N880" s="163" t="s">
        <v>1673</v>
      </c>
      <c r="O880" s="152"/>
      <c r="P880" s="150" t="s">
        <v>2216</v>
      </c>
      <c r="Q880" s="144" t="s">
        <v>1716</v>
      </c>
      <c r="R880" s="145" t="s">
        <v>1716</v>
      </c>
      <c r="S880" s="146" t="s">
        <v>1716</v>
      </c>
      <c r="T880" s="147" t="s">
        <v>1716</v>
      </c>
      <c r="U880" s="148">
        <v>677.55600000000004</v>
      </c>
      <c r="V880" s="149" t="s">
        <v>1716</v>
      </c>
      <c r="W880" s="150" t="s">
        <v>1716</v>
      </c>
      <c r="X880" s="150" t="s">
        <v>1723</v>
      </c>
      <c r="Y880" s="150" t="s">
        <v>1731</v>
      </c>
      <c r="Z880" s="150" t="s">
        <v>1716</v>
      </c>
      <c r="AA880" s="150">
        <v>0</v>
      </c>
      <c r="AB880" s="164">
        <v>1</v>
      </c>
      <c r="AC880" s="152"/>
      <c r="AD880" s="152"/>
    </row>
    <row r="881" spans="1:30" x14ac:dyDescent="0.35">
      <c r="A881" t="str">
        <f t="shared" si="13"/>
        <v>370662561005022</v>
      </c>
      <c r="B881" s="178"/>
      <c r="D881" s="14"/>
      <c r="E881" s="159">
        <v>13047</v>
      </c>
      <c r="F881" s="160" t="s">
        <v>2214</v>
      </c>
      <c r="G881" s="161">
        <v>370662561005</v>
      </c>
      <c r="H881" s="159">
        <v>22</v>
      </c>
      <c r="I881" s="162" t="s">
        <v>1718</v>
      </c>
      <c r="J881" s="152"/>
      <c r="K881" s="163" t="s">
        <v>2215</v>
      </c>
      <c r="L881" s="163" t="s">
        <v>1696</v>
      </c>
      <c r="M881" s="163" t="s">
        <v>1713</v>
      </c>
      <c r="N881" s="163" t="s">
        <v>1673</v>
      </c>
      <c r="O881" s="152"/>
      <c r="P881" s="150" t="s">
        <v>2216</v>
      </c>
      <c r="Q881" s="144" t="s">
        <v>1716</v>
      </c>
      <c r="R881" s="145" t="s">
        <v>1716</v>
      </c>
      <c r="S881" s="146" t="s">
        <v>1716</v>
      </c>
      <c r="T881" s="147" t="s">
        <v>1716</v>
      </c>
      <c r="U881" s="148">
        <v>677.55600000000004</v>
      </c>
      <c r="V881" s="149" t="s">
        <v>1716</v>
      </c>
      <c r="W881" s="150" t="s">
        <v>1716</v>
      </c>
      <c r="X881" s="150" t="s">
        <v>1723</v>
      </c>
      <c r="Y881" s="150" t="s">
        <v>1731</v>
      </c>
      <c r="Z881" s="150" t="s">
        <v>1716</v>
      </c>
      <c r="AA881" s="150">
        <v>0</v>
      </c>
      <c r="AB881" s="164">
        <v>1</v>
      </c>
      <c r="AC881" s="152"/>
      <c r="AD881" s="152"/>
    </row>
    <row r="882" spans="1:30" x14ac:dyDescent="0.35">
      <c r="A882" t="str">
        <f t="shared" si="13"/>
        <v>370662561001024</v>
      </c>
      <c r="B882" s="178"/>
      <c r="D882" s="14"/>
      <c r="E882" s="159">
        <v>13047</v>
      </c>
      <c r="F882" s="160" t="s">
        <v>2214</v>
      </c>
      <c r="G882" s="161">
        <v>370662561001</v>
      </c>
      <c r="H882" s="159">
        <v>24</v>
      </c>
      <c r="I882" s="162" t="s">
        <v>1719</v>
      </c>
      <c r="J882" s="152"/>
      <c r="K882" s="163" t="s">
        <v>2215</v>
      </c>
      <c r="L882" s="163" t="s">
        <v>1696</v>
      </c>
      <c r="M882" s="163" t="s">
        <v>1713</v>
      </c>
      <c r="N882" s="163" t="s">
        <v>1673</v>
      </c>
      <c r="O882" s="152"/>
      <c r="P882" s="150" t="s">
        <v>2216</v>
      </c>
      <c r="Q882" s="144">
        <v>597.41</v>
      </c>
      <c r="R882" s="145">
        <v>0.6</v>
      </c>
      <c r="S882" s="146">
        <v>1.0707</v>
      </c>
      <c r="T882" s="147" t="s">
        <v>1716</v>
      </c>
      <c r="U882" s="148">
        <v>901.81</v>
      </c>
      <c r="V882" s="149">
        <v>0.214</v>
      </c>
      <c r="W882" s="150">
        <v>1.4E-2</v>
      </c>
      <c r="X882" s="150" t="s">
        <v>1723</v>
      </c>
      <c r="Y882" s="150" t="s">
        <v>1731</v>
      </c>
      <c r="Z882" s="150" t="s">
        <v>1752</v>
      </c>
      <c r="AA882" s="150">
        <v>0.4481</v>
      </c>
      <c r="AB882" s="164">
        <v>1</v>
      </c>
      <c r="AC882" s="152"/>
      <c r="AD882" s="152" t="s">
        <v>2533</v>
      </c>
    </row>
    <row r="883" spans="1:30" x14ac:dyDescent="0.35">
      <c r="A883" t="str">
        <f t="shared" si="13"/>
        <v>370662561001029</v>
      </c>
      <c r="B883" s="178"/>
      <c r="D883" s="14"/>
      <c r="E883" s="159">
        <v>13047</v>
      </c>
      <c r="F883" s="160" t="s">
        <v>2214</v>
      </c>
      <c r="G883" s="161">
        <v>370662561001</v>
      </c>
      <c r="H883" s="159">
        <v>29</v>
      </c>
      <c r="I883" s="162" t="s">
        <v>1745</v>
      </c>
      <c r="J883" s="152"/>
      <c r="K883" s="163" t="s">
        <v>2215</v>
      </c>
      <c r="L883" s="163" t="s">
        <v>1696</v>
      </c>
      <c r="M883" s="163" t="s">
        <v>1713</v>
      </c>
      <c r="N883" s="163" t="s">
        <v>1673</v>
      </c>
      <c r="O883" s="152"/>
      <c r="P883" s="150" t="s">
        <v>2216</v>
      </c>
      <c r="Q883" s="144">
        <v>1442.57</v>
      </c>
      <c r="R883" s="145">
        <v>0.6</v>
      </c>
      <c r="S883" s="146">
        <v>1.0707</v>
      </c>
      <c r="T883" s="147" t="s">
        <v>1716</v>
      </c>
      <c r="U883" s="148">
        <v>1987.68</v>
      </c>
      <c r="V883" s="149">
        <v>0.214</v>
      </c>
      <c r="W883" s="150">
        <v>1.4E-2</v>
      </c>
      <c r="X883" s="150" t="s">
        <v>1723</v>
      </c>
      <c r="Y883" s="150" t="s">
        <v>1731</v>
      </c>
      <c r="Z883" s="150" t="s">
        <v>1752</v>
      </c>
      <c r="AA883" s="150">
        <v>0.32179999999999997</v>
      </c>
      <c r="AB883" s="164">
        <v>1</v>
      </c>
      <c r="AC883" s="152"/>
      <c r="AD883" s="152" t="s">
        <v>2533</v>
      </c>
    </row>
    <row r="884" spans="1:30" x14ac:dyDescent="0.35">
      <c r="A884" t="str">
        <f t="shared" si="13"/>
        <v>351107009001020</v>
      </c>
      <c r="B884" s="178"/>
      <c r="D884" s="14"/>
      <c r="E884" s="159">
        <v>13119</v>
      </c>
      <c r="F884" s="160" t="s">
        <v>2217</v>
      </c>
      <c r="G884" s="161">
        <v>351107009001</v>
      </c>
      <c r="H884" s="159">
        <v>20</v>
      </c>
      <c r="I884" s="162" t="s">
        <v>1711</v>
      </c>
      <c r="J884" s="152"/>
      <c r="K884" s="163" t="s">
        <v>2218</v>
      </c>
      <c r="L884" s="163" t="s">
        <v>1777</v>
      </c>
      <c r="M884" s="163" t="s">
        <v>1713</v>
      </c>
      <c r="N884" s="163" t="s">
        <v>1673</v>
      </c>
      <c r="O884" s="152"/>
      <c r="P884" s="150" t="s">
        <v>2219</v>
      </c>
      <c r="Q884" s="144">
        <v>3730.73</v>
      </c>
      <c r="R884" s="145">
        <v>0.67600000000000005</v>
      </c>
      <c r="S884" s="146">
        <v>1.0792999999999999</v>
      </c>
      <c r="T884" s="147">
        <v>0</v>
      </c>
      <c r="U884" s="148">
        <v>3930.72</v>
      </c>
      <c r="V884" s="149">
        <v>0.26300000000000001</v>
      </c>
      <c r="W884" s="150">
        <v>1.4E-2</v>
      </c>
      <c r="X884" s="150" t="s">
        <v>1723</v>
      </c>
      <c r="Y884" s="150">
        <v>0</v>
      </c>
      <c r="Z884" s="150" t="s">
        <v>1716</v>
      </c>
      <c r="AA884" s="150">
        <v>0</v>
      </c>
      <c r="AB884" s="164">
        <v>1</v>
      </c>
      <c r="AC884" s="152"/>
      <c r="AD884" s="152"/>
    </row>
    <row r="885" spans="1:30" x14ac:dyDescent="0.35">
      <c r="A885" t="str">
        <f t="shared" si="13"/>
        <v>351107009001022</v>
      </c>
      <c r="B885" s="178"/>
      <c r="D885" s="14"/>
      <c r="E885" s="159">
        <v>13119</v>
      </c>
      <c r="F885" s="160" t="s">
        <v>2217</v>
      </c>
      <c r="G885" s="161">
        <v>351107009001</v>
      </c>
      <c r="H885" s="159">
        <v>22</v>
      </c>
      <c r="I885" s="162" t="s">
        <v>1718</v>
      </c>
      <c r="J885" s="152"/>
      <c r="K885" s="163" t="s">
        <v>2218</v>
      </c>
      <c r="L885" s="163" t="s">
        <v>1777</v>
      </c>
      <c r="M885" s="163" t="s">
        <v>1713</v>
      </c>
      <c r="N885" s="163" t="s">
        <v>1673</v>
      </c>
      <c r="O885" s="152"/>
      <c r="P885" s="150" t="s">
        <v>2219</v>
      </c>
      <c r="Q885" s="144" t="s">
        <v>1716</v>
      </c>
      <c r="R885" s="145" t="s">
        <v>1716</v>
      </c>
      <c r="S885" s="146" t="s">
        <v>1716</v>
      </c>
      <c r="T885" s="147" t="s">
        <v>1716</v>
      </c>
      <c r="U885" s="148">
        <v>593.25</v>
      </c>
      <c r="V885" s="149" t="s">
        <v>1716</v>
      </c>
      <c r="W885" s="150" t="s">
        <v>1716</v>
      </c>
      <c r="X885" s="150" t="s">
        <v>1723</v>
      </c>
      <c r="Y885" s="150">
        <v>0</v>
      </c>
      <c r="Z885" s="150" t="s">
        <v>1716</v>
      </c>
      <c r="AA885" s="150">
        <v>0</v>
      </c>
      <c r="AB885" s="164">
        <v>1</v>
      </c>
      <c r="AC885" s="152"/>
      <c r="AD885" s="152"/>
    </row>
    <row r="886" spans="1:30" x14ac:dyDescent="0.35">
      <c r="A886" t="str">
        <f t="shared" si="13"/>
        <v>351107009001024</v>
      </c>
      <c r="B886" s="178"/>
      <c r="D886" s="14"/>
      <c r="E886" s="159">
        <v>13119</v>
      </c>
      <c r="F886" s="160" t="s">
        <v>2217</v>
      </c>
      <c r="G886" s="161">
        <v>351107009001</v>
      </c>
      <c r="H886" s="159">
        <v>24</v>
      </c>
      <c r="I886" s="162" t="s">
        <v>1719</v>
      </c>
      <c r="J886" s="152"/>
      <c r="K886" s="163" t="s">
        <v>2218</v>
      </c>
      <c r="L886" s="163" t="s">
        <v>1777</v>
      </c>
      <c r="M886" s="163" t="s">
        <v>1713</v>
      </c>
      <c r="N886" s="163" t="s">
        <v>1673</v>
      </c>
      <c r="O886" s="152"/>
      <c r="P886" s="150" t="s">
        <v>2219</v>
      </c>
      <c r="Q886" s="144">
        <v>471.61</v>
      </c>
      <c r="R886" s="145">
        <v>0.6</v>
      </c>
      <c r="S886" s="146">
        <v>1.0792999999999999</v>
      </c>
      <c r="T886" s="147" t="s">
        <v>1716</v>
      </c>
      <c r="U886" s="148">
        <v>494.05</v>
      </c>
      <c r="V886" s="149" t="s">
        <v>1716</v>
      </c>
      <c r="W886" s="150" t="s">
        <v>1716</v>
      </c>
      <c r="X886" s="150" t="s">
        <v>1723</v>
      </c>
      <c r="Y886" s="150">
        <v>0</v>
      </c>
      <c r="Z886" s="150" t="s">
        <v>1717</v>
      </c>
      <c r="AA886" s="150">
        <v>0</v>
      </c>
      <c r="AB886" s="164">
        <v>1</v>
      </c>
      <c r="AC886" s="152"/>
      <c r="AD886" s="152"/>
    </row>
    <row r="887" spans="1:30" x14ac:dyDescent="0.35">
      <c r="A887" t="str">
        <f t="shared" si="13"/>
        <v>351107009001029</v>
      </c>
      <c r="B887" s="178"/>
      <c r="D887" s="14"/>
      <c r="E887" s="159">
        <v>13119</v>
      </c>
      <c r="F887" s="160" t="s">
        <v>2217</v>
      </c>
      <c r="G887" s="161">
        <v>351107009001</v>
      </c>
      <c r="H887" s="159">
        <v>29</v>
      </c>
      <c r="I887" s="162" t="s">
        <v>1745</v>
      </c>
      <c r="J887" s="152"/>
      <c r="K887" s="163" t="s">
        <v>2218</v>
      </c>
      <c r="L887" s="163" t="s">
        <v>1777</v>
      </c>
      <c r="M887" s="163" t="s">
        <v>1713</v>
      </c>
      <c r="N887" s="163" t="s">
        <v>1673</v>
      </c>
      <c r="O887" s="152"/>
      <c r="P887" s="150" t="s">
        <v>2219</v>
      </c>
      <c r="Q887" s="144">
        <v>93.31</v>
      </c>
      <c r="R887" s="145">
        <v>0.6</v>
      </c>
      <c r="S887" s="146">
        <v>1.0792999999999999</v>
      </c>
      <c r="T887" s="147" t="s">
        <v>1716</v>
      </c>
      <c r="U887" s="148">
        <v>97.75</v>
      </c>
      <c r="V887" s="149" t="s">
        <v>1716</v>
      </c>
      <c r="W887" s="150" t="s">
        <v>1716</v>
      </c>
      <c r="X887" s="150" t="s">
        <v>1723</v>
      </c>
      <c r="Y887" s="150">
        <v>0</v>
      </c>
      <c r="Z887" s="150" t="s">
        <v>1717</v>
      </c>
      <c r="AA887" s="150">
        <v>0</v>
      </c>
      <c r="AB887" s="164">
        <v>1</v>
      </c>
      <c r="AC887" s="152"/>
      <c r="AD887" s="152"/>
    </row>
    <row r="888" spans="1:30" x14ac:dyDescent="0.35">
      <c r="A888" t="str">
        <f t="shared" si="13"/>
        <v>581622971001020</v>
      </c>
      <c r="B888" s="178"/>
      <c r="D888" s="14"/>
      <c r="E888" s="159">
        <v>13297</v>
      </c>
      <c r="F888" s="160" t="s">
        <v>2220</v>
      </c>
      <c r="G888" s="161">
        <v>581622971001</v>
      </c>
      <c r="H888" s="159">
        <v>20</v>
      </c>
      <c r="I888" s="162" t="s">
        <v>1711</v>
      </c>
      <c r="J888" s="152"/>
      <c r="K888" s="163" t="s">
        <v>2221</v>
      </c>
      <c r="L888" s="163" t="s">
        <v>1696</v>
      </c>
      <c r="M888" s="163" t="s">
        <v>1713</v>
      </c>
      <c r="N888" s="163" t="s">
        <v>1673</v>
      </c>
      <c r="O888" s="152"/>
      <c r="P888" s="150" t="s">
        <v>2222</v>
      </c>
      <c r="Q888" s="144">
        <v>3967.73</v>
      </c>
      <c r="R888" s="145">
        <v>0.67600000000000005</v>
      </c>
      <c r="S888" s="146">
        <v>1.0707</v>
      </c>
      <c r="T888" s="147">
        <v>0</v>
      </c>
      <c r="U888" s="148">
        <v>4157.3599999999997</v>
      </c>
      <c r="V888" s="149">
        <v>0.29099999999999998</v>
      </c>
      <c r="W888" s="150">
        <v>1.6E-2</v>
      </c>
      <c r="X888" s="150" t="s">
        <v>1723</v>
      </c>
      <c r="Y888" s="150">
        <v>0</v>
      </c>
      <c r="Z888" s="150" t="s">
        <v>1716</v>
      </c>
      <c r="AA888" s="150">
        <v>0</v>
      </c>
      <c r="AB888" s="164">
        <v>1</v>
      </c>
      <c r="AC888" s="152"/>
      <c r="AD888" s="152"/>
    </row>
    <row r="889" spans="1:30" x14ac:dyDescent="0.35">
      <c r="A889" t="str">
        <f t="shared" si="13"/>
        <v>581622971001024</v>
      </c>
      <c r="B889" s="178"/>
      <c r="D889" s="14"/>
      <c r="E889" s="159">
        <v>13297</v>
      </c>
      <c r="F889" s="160" t="s">
        <v>2220</v>
      </c>
      <c r="G889" s="161">
        <v>581622971001</v>
      </c>
      <c r="H889" s="159">
        <v>24</v>
      </c>
      <c r="I889" s="162" t="s">
        <v>1719</v>
      </c>
      <c r="J889" s="152"/>
      <c r="K889" s="163" t="s">
        <v>2221</v>
      </c>
      <c r="L889" s="163" t="s">
        <v>1696</v>
      </c>
      <c r="M889" s="163" t="s">
        <v>1713</v>
      </c>
      <c r="N889" s="163" t="s">
        <v>1673</v>
      </c>
      <c r="O889" s="152"/>
      <c r="P889" s="150" t="s">
        <v>2222</v>
      </c>
      <c r="Q889" s="144">
        <v>597.41</v>
      </c>
      <c r="R889" s="145">
        <v>0.6</v>
      </c>
      <c r="S889" s="146">
        <v>1.0707</v>
      </c>
      <c r="T889" s="147" t="s">
        <v>1716</v>
      </c>
      <c r="U889" s="148">
        <v>622.75</v>
      </c>
      <c r="V889" s="149">
        <v>0.29099999999999998</v>
      </c>
      <c r="W889" s="150">
        <v>1.6E-2</v>
      </c>
      <c r="X889" s="150" t="s">
        <v>1723</v>
      </c>
      <c r="Y889" s="150">
        <v>0</v>
      </c>
      <c r="Z889" s="150" t="s">
        <v>1717</v>
      </c>
      <c r="AA889" s="150">
        <v>0</v>
      </c>
      <c r="AB889" s="164">
        <v>1</v>
      </c>
      <c r="AC889" s="152"/>
      <c r="AD889" s="152"/>
    </row>
    <row r="890" spans="1:30" x14ac:dyDescent="0.35">
      <c r="A890" t="str">
        <f t="shared" si="13"/>
        <v>362169147060020</v>
      </c>
      <c r="B890" s="178"/>
      <c r="D890" s="14"/>
      <c r="E890" s="159">
        <v>14001</v>
      </c>
      <c r="F890" s="160" t="s">
        <v>2223</v>
      </c>
      <c r="G890" s="161">
        <v>362169147060</v>
      </c>
      <c r="H890" s="159">
        <v>20</v>
      </c>
      <c r="I890" s="162" t="s">
        <v>1711</v>
      </c>
      <c r="J890" s="152"/>
      <c r="K890" s="163" t="s">
        <v>2224</v>
      </c>
      <c r="L890" s="163" t="s">
        <v>1696</v>
      </c>
      <c r="M890" s="163" t="s">
        <v>1713</v>
      </c>
      <c r="N890" s="163" t="s">
        <v>1673</v>
      </c>
      <c r="O890" s="152"/>
      <c r="P890" s="150" t="s">
        <v>2225</v>
      </c>
      <c r="Q890" s="144">
        <v>3967.73</v>
      </c>
      <c r="R890" s="145">
        <v>0.67600000000000005</v>
      </c>
      <c r="S890" s="146">
        <v>1.0707</v>
      </c>
      <c r="T890" s="147">
        <v>0</v>
      </c>
      <c r="U890" s="148">
        <v>4157.3599999999997</v>
      </c>
      <c r="V890" s="149">
        <v>0.33</v>
      </c>
      <c r="W890" s="150">
        <v>4.2000000000000003E-2</v>
      </c>
      <c r="X890" s="150" t="s">
        <v>1744</v>
      </c>
      <c r="Y890" s="150" t="s">
        <v>1731</v>
      </c>
      <c r="Z890" s="150" t="s">
        <v>1716</v>
      </c>
      <c r="AA890" s="150">
        <v>0</v>
      </c>
      <c r="AB890" s="164">
        <v>1</v>
      </c>
      <c r="AC890" s="152"/>
      <c r="AD890" s="152"/>
    </row>
    <row r="891" spans="1:30" x14ac:dyDescent="0.35">
      <c r="A891" t="str">
        <f t="shared" si="13"/>
        <v>850682363001020</v>
      </c>
      <c r="B891" s="178"/>
      <c r="D891" s="14"/>
      <c r="E891" s="159">
        <v>14001</v>
      </c>
      <c r="F891" s="160" t="s">
        <v>2223</v>
      </c>
      <c r="G891" s="161">
        <v>850682363001</v>
      </c>
      <c r="H891" s="159">
        <v>20</v>
      </c>
      <c r="I891" s="162" t="s">
        <v>1711</v>
      </c>
      <c r="J891" s="152"/>
      <c r="K891" s="163" t="s">
        <v>2224</v>
      </c>
      <c r="L891" s="163" t="s">
        <v>1696</v>
      </c>
      <c r="M891" s="163" t="s">
        <v>1713</v>
      </c>
      <c r="N891" s="163" t="s">
        <v>1673</v>
      </c>
      <c r="O891" s="152"/>
      <c r="P891" s="150" t="s">
        <v>2225</v>
      </c>
      <c r="Q891" s="144">
        <v>3967.73</v>
      </c>
      <c r="R891" s="145">
        <v>0.67600000000000005</v>
      </c>
      <c r="S891" s="146">
        <v>1.0707</v>
      </c>
      <c r="T891" s="147">
        <v>0</v>
      </c>
      <c r="U891" s="148">
        <v>4157.3599999999997</v>
      </c>
      <c r="V891" s="149">
        <v>0.33</v>
      </c>
      <c r="W891" s="150">
        <v>4.2000000000000003E-2</v>
      </c>
      <c r="X891" s="150" t="s">
        <v>1744</v>
      </c>
      <c r="Y891" s="150" t="s">
        <v>1731</v>
      </c>
      <c r="Z891" s="150" t="s">
        <v>1716</v>
      </c>
      <c r="AA891" s="150">
        <v>0</v>
      </c>
      <c r="AB891" s="164">
        <v>1</v>
      </c>
      <c r="AC891" s="152"/>
      <c r="AD891" s="152"/>
    </row>
    <row r="892" spans="1:30" x14ac:dyDescent="0.35">
      <c r="A892" t="str">
        <f t="shared" si="13"/>
        <v>362169147060021</v>
      </c>
      <c r="B892" s="178"/>
      <c r="D892" s="14"/>
      <c r="E892" s="159">
        <v>14001</v>
      </c>
      <c r="F892" s="160" t="s">
        <v>2223</v>
      </c>
      <c r="G892" s="161">
        <v>362169147060</v>
      </c>
      <c r="H892" s="159">
        <v>21</v>
      </c>
      <c r="I892" s="162" t="s">
        <v>1732</v>
      </c>
      <c r="J892" s="152"/>
      <c r="K892" s="163" t="s">
        <v>2224</v>
      </c>
      <c r="L892" s="163" t="s">
        <v>1696</v>
      </c>
      <c r="M892" s="163" t="s">
        <v>1713</v>
      </c>
      <c r="N892" s="163" t="s">
        <v>1673</v>
      </c>
      <c r="O892" s="152"/>
      <c r="P892" s="150" t="s">
        <v>2225</v>
      </c>
      <c r="Q892" s="144" t="s">
        <v>1716</v>
      </c>
      <c r="R892" s="145" t="s">
        <v>1716</v>
      </c>
      <c r="S892" s="146" t="s">
        <v>1716</v>
      </c>
      <c r="T892" s="147" t="s">
        <v>1716</v>
      </c>
      <c r="U892" s="148">
        <v>623.70000000000005</v>
      </c>
      <c r="V892" s="149" t="s">
        <v>1716</v>
      </c>
      <c r="W892" s="150" t="s">
        <v>1716</v>
      </c>
      <c r="X892" s="150" t="s">
        <v>1744</v>
      </c>
      <c r="Y892" s="150" t="s">
        <v>1731</v>
      </c>
      <c r="Z892" s="150" t="s">
        <v>1716</v>
      </c>
      <c r="AA892" s="150">
        <v>0</v>
      </c>
      <c r="AB892" s="164">
        <v>1</v>
      </c>
      <c r="AC892" s="152"/>
      <c r="AD892" s="152"/>
    </row>
    <row r="893" spans="1:30" x14ac:dyDescent="0.35">
      <c r="A893" t="str">
        <f t="shared" si="13"/>
        <v>850682363001021</v>
      </c>
      <c r="B893" s="178"/>
      <c r="D893" s="14"/>
      <c r="E893" s="159">
        <v>14001</v>
      </c>
      <c r="F893" s="160" t="s">
        <v>2223</v>
      </c>
      <c r="G893" s="161">
        <v>850682363001</v>
      </c>
      <c r="H893" s="159">
        <v>21</v>
      </c>
      <c r="I893" s="162" t="s">
        <v>1732</v>
      </c>
      <c r="J893" s="152"/>
      <c r="K893" s="163" t="s">
        <v>2224</v>
      </c>
      <c r="L893" s="163" t="s">
        <v>1696</v>
      </c>
      <c r="M893" s="163" t="s">
        <v>1713</v>
      </c>
      <c r="N893" s="163" t="s">
        <v>1673</v>
      </c>
      <c r="O893" s="152"/>
      <c r="P893" s="150" t="s">
        <v>2225</v>
      </c>
      <c r="Q893" s="144" t="s">
        <v>1716</v>
      </c>
      <c r="R893" s="145" t="s">
        <v>1716</v>
      </c>
      <c r="S893" s="146" t="s">
        <v>1716</v>
      </c>
      <c r="T893" s="147" t="s">
        <v>1716</v>
      </c>
      <c r="U893" s="148">
        <v>623.70000000000005</v>
      </c>
      <c r="V893" s="149" t="s">
        <v>1716</v>
      </c>
      <c r="W893" s="150" t="s">
        <v>1716</v>
      </c>
      <c r="X893" s="150" t="s">
        <v>1744</v>
      </c>
      <c r="Y893" s="150" t="s">
        <v>1731</v>
      </c>
      <c r="Z893" s="150" t="s">
        <v>1716</v>
      </c>
      <c r="AA893" s="150">
        <v>0</v>
      </c>
      <c r="AB893" s="164">
        <v>1</v>
      </c>
      <c r="AC893" s="152"/>
      <c r="AD893" s="152"/>
    </row>
    <row r="894" spans="1:30" x14ac:dyDescent="0.35">
      <c r="A894" t="str">
        <f t="shared" si="13"/>
        <v>362169147060022</v>
      </c>
      <c r="B894" s="178"/>
      <c r="D894" s="14"/>
      <c r="E894" s="159">
        <v>14001</v>
      </c>
      <c r="F894" s="160" t="s">
        <v>2223</v>
      </c>
      <c r="G894" s="161">
        <v>362169147060</v>
      </c>
      <c r="H894" s="159">
        <v>22</v>
      </c>
      <c r="I894" s="162" t="s">
        <v>1718</v>
      </c>
      <c r="J894" s="152"/>
      <c r="K894" s="163" t="s">
        <v>2224</v>
      </c>
      <c r="L894" s="163" t="s">
        <v>1696</v>
      </c>
      <c r="M894" s="163" t="s">
        <v>1713</v>
      </c>
      <c r="N894" s="163" t="s">
        <v>1673</v>
      </c>
      <c r="O894" s="152"/>
      <c r="P894" s="150" t="s">
        <v>2225</v>
      </c>
      <c r="Q894" s="144" t="s">
        <v>1716</v>
      </c>
      <c r="R894" s="145" t="s">
        <v>1716</v>
      </c>
      <c r="S894" s="146" t="s">
        <v>1716</v>
      </c>
      <c r="T894" s="147" t="s">
        <v>1716</v>
      </c>
      <c r="U894" s="148">
        <v>676.21400000000006</v>
      </c>
      <c r="V894" s="149" t="s">
        <v>1716</v>
      </c>
      <c r="W894" s="150" t="s">
        <v>1716</v>
      </c>
      <c r="X894" s="150" t="s">
        <v>1744</v>
      </c>
      <c r="Y894" s="150" t="s">
        <v>1731</v>
      </c>
      <c r="Z894" s="150" t="s">
        <v>1716</v>
      </c>
      <c r="AA894" s="150">
        <v>0</v>
      </c>
      <c r="AB894" s="164">
        <v>1</v>
      </c>
      <c r="AC894" s="152"/>
      <c r="AD894" s="152"/>
    </row>
    <row r="895" spans="1:30" x14ac:dyDescent="0.35">
      <c r="A895" t="str">
        <f t="shared" si="13"/>
        <v>370673462077022</v>
      </c>
      <c r="B895" s="178"/>
      <c r="D895" s="14"/>
      <c r="E895" s="159">
        <v>14001</v>
      </c>
      <c r="F895" s="160" t="s">
        <v>2223</v>
      </c>
      <c r="G895" s="161">
        <v>370673462077</v>
      </c>
      <c r="H895" s="159">
        <v>22</v>
      </c>
      <c r="I895" s="162" t="s">
        <v>1718</v>
      </c>
      <c r="J895" s="152"/>
      <c r="K895" s="163" t="s">
        <v>2224</v>
      </c>
      <c r="L895" s="163" t="s">
        <v>1696</v>
      </c>
      <c r="M895" s="163" t="s">
        <v>1713</v>
      </c>
      <c r="N895" s="163" t="s">
        <v>1673</v>
      </c>
      <c r="O895" s="152"/>
      <c r="P895" s="150" t="s">
        <v>2225</v>
      </c>
      <c r="Q895" s="144" t="s">
        <v>1716</v>
      </c>
      <c r="R895" s="145" t="s">
        <v>1716</v>
      </c>
      <c r="S895" s="146" t="s">
        <v>1716</v>
      </c>
      <c r="T895" s="147" t="s">
        <v>1716</v>
      </c>
      <c r="U895" s="148">
        <v>676.21400000000006</v>
      </c>
      <c r="V895" s="149" t="s">
        <v>1716</v>
      </c>
      <c r="W895" s="150" t="s">
        <v>1716</v>
      </c>
      <c r="X895" s="150" t="s">
        <v>1744</v>
      </c>
      <c r="Y895" s="150" t="s">
        <v>1731</v>
      </c>
      <c r="Z895" s="150" t="s">
        <v>1716</v>
      </c>
      <c r="AA895" s="150">
        <v>0</v>
      </c>
      <c r="AB895" s="164">
        <v>1</v>
      </c>
      <c r="AC895" s="152"/>
      <c r="AD895" s="152"/>
    </row>
    <row r="896" spans="1:30" x14ac:dyDescent="0.35">
      <c r="A896" t="str">
        <f t="shared" si="13"/>
        <v>850682363001022</v>
      </c>
      <c r="B896" s="178"/>
      <c r="D896" s="14"/>
      <c r="E896" s="159">
        <v>14001</v>
      </c>
      <c r="F896" s="160" t="s">
        <v>2223</v>
      </c>
      <c r="G896" s="161">
        <v>850682363001</v>
      </c>
      <c r="H896" s="159">
        <v>22</v>
      </c>
      <c r="I896" s="162" t="s">
        <v>1718</v>
      </c>
      <c r="J896" s="152"/>
      <c r="K896" s="163" t="s">
        <v>2224</v>
      </c>
      <c r="L896" s="163" t="s">
        <v>1696</v>
      </c>
      <c r="M896" s="163" t="s">
        <v>1713</v>
      </c>
      <c r="N896" s="163" t="s">
        <v>1673</v>
      </c>
      <c r="O896" s="152"/>
      <c r="P896" s="150" t="s">
        <v>2225</v>
      </c>
      <c r="Q896" s="144" t="s">
        <v>1716</v>
      </c>
      <c r="R896" s="145" t="s">
        <v>1716</v>
      </c>
      <c r="S896" s="146" t="s">
        <v>1716</v>
      </c>
      <c r="T896" s="147" t="s">
        <v>1716</v>
      </c>
      <c r="U896" s="148">
        <v>676.21400000000006</v>
      </c>
      <c r="V896" s="149" t="s">
        <v>1716</v>
      </c>
      <c r="W896" s="150" t="s">
        <v>1716</v>
      </c>
      <c r="X896" s="150" t="s">
        <v>1744</v>
      </c>
      <c r="Y896" s="150" t="s">
        <v>1731</v>
      </c>
      <c r="Z896" s="150" t="s">
        <v>1716</v>
      </c>
      <c r="AA896" s="150">
        <v>0</v>
      </c>
      <c r="AB896" s="164">
        <v>1</v>
      </c>
      <c r="AC896" s="152"/>
      <c r="AD896" s="152"/>
    </row>
    <row r="897" spans="1:30" x14ac:dyDescent="0.35">
      <c r="A897" t="str">
        <f t="shared" si="13"/>
        <v>850682363002022</v>
      </c>
      <c r="B897" s="178"/>
      <c r="D897" s="14"/>
      <c r="E897" s="159">
        <v>14001</v>
      </c>
      <c r="F897" s="160" t="s">
        <v>2223</v>
      </c>
      <c r="G897" s="161">
        <v>850682363002</v>
      </c>
      <c r="H897" s="159">
        <v>22</v>
      </c>
      <c r="I897" s="162" t="s">
        <v>1718</v>
      </c>
      <c r="J897" s="152"/>
      <c r="K897" s="163" t="s">
        <v>2224</v>
      </c>
      <c r="L897" s="163" t="s">
        <v>1696</v>
      </c>
      <c r="M897" s="163" t="s">
        <v>1713</v>
      </c>
      <c r="N897" s="163" t="s">
        <v>1673</v>
      </c>
      <c r="O897" s="152"/>
      <c r="P897" s="150" t="s">
        <v>2225</v>
      </c>
      <c r="Q897" s="144" t="s">
        <v>1716</v>
      </c>
      <c r="R897" s="145" t="s">
        <v>1716</v>
      </c>
      <c r="S897" s="146" t="s">
        <v>1716</v>
      </c>
      <c r="T897" s="147" t="s">
        <v>1716</v>
      </c>
      <c r="U897" s="148">
        <v>676.21400000000006</v>
      </c>
      <c r="V897" s="149" t="s">
        <v>1716</v>
      </c>
      <c r="W897" s="150" t="s">
        <v>1716</v>
      </c>
      <c r="X897" s="150" t="s">
        <v>1744</v>
      </c>
      <c r="Y897" s="150" t="s">
        <v>1731</v>
      </c>
      <c r="Z897" s="150" t="s">
        <v>1716</v>
      </c>
      <c r="AA897" s="150">
        <v>0</v>
      </c>
      <c r="AB897" s="164">
        <v>1</v>
      </c>
      <c r="AC897" s="152"/>
      <c r="AD897" s="152"/>
    </row>
    <row r="898" spans="1:30" x14ac:dyDescent="0.35">
      <c r="A898" t="str">
        <f t="shared" si="13"/>
        <v>362169147060024</v>
      </c>
      <c r="B898" s="178"/>
      <c r="D898" s="14"/>
      <c r="E898" s="159">
        <v>14001</v>
      </c>
      <c r="F898" s="160" t="s">
        <v>2223</v>
      </c>
      <c r="G898" s="161">
        <v>362169147060</v>
      </c>
      <c r="H898" s="159">
        <v>24</v>
      </c>
      <c r="I898" s="162" t="s">
        <v>1719</v>
      </c>
      <c r="J898" s="152"/>
      <c r="K898" s="163" t="s">
        <v>2224</v>
      </c>
      <c r="L898" s="163" t="s">
        <v>1696</v>
      </c>
      <c r="M898" s="163" t="s">
        <v>1713</v>
      </c>
      <c r="N898" s="163" t="s">
        <v>1673</v>
      </c>
      <c r="O898" s="152"/>
      <c r="P898" s="150" t="s">
        <v>2225</v>
      </c>
      <c r="Q898" s="144">
        <v>597.41</v>
      </c>
      <c r="R898" s="145">
        <v>0.6</v>
      </c>
      <c r="S898" s="146">
        <v>1.0707</v>
      </c>
      <c r="T898" s="147" t="s">
        <v>1716</v>
      </c>
      <c r="U898" s="148">
        <v>622.75</v>
      </c>
      <c r="V898" s="149">
        <v>0.33</v>
      </c>
      <c r="W898" s="150">
        <v>4.2000000000000003E-2</v>
      </c>
      <c r="X898" s="150" t="s">
        <v>1744</v>
      </c>
      <c r="Y898" s="150" t="s">
        <v>1731</v>
      </c>
      <c r="Z898" s="150" t="s">
        <v>1717</v>
      </c>
      <c r="AA898" s="150">
        <v>0</v>
      </c>
      <c r="AB898" s="164">
        <v>1</v>
      </c>
      <c r="AC898" s="152"/>
      <c r="AD898" s="152"/>
    </row>
    <row r="899" spans="1:30" x14ac:dyDescent="0.35">
      <c r="A899" t="str">
        <f t="shared" ref="A899:A962" si="14">G899&amp;"0"&amp;H899</f>
        <v>850682363001024</v>
      </c>
      <c r="B899" s="178"/>
      <c r="D899" s="14"/>
      <c r="E899" s="159">
        <v>14001</v>
      </c>
      <c r="F899" s="160" t="s">
        <v>2223</v>
      </c>
      <c r="G899" s="161">
        <v>850682363001</v>
      </c>
      <c r="H899" s="159">
        <v>24</v>
      </c>
      <c r="I899" s="162" t="s">
        <v>1719</v>
      </c>
      <c r="J899" s="152"/>
      <c r="K899" s="163" t="s">
        <v>2224</v>
      </c>
      <c r="L899" s="163" t="s">
        <v>1696</v>
      </c>
      <c r="M899" s="163" t="s">
        <v>1713</v>
      </c>
      <c r="N899" s="163" t="s">
        <v>1673</v>
      </c>
      <c r="O899" s="152"/>
      <c r="P899" s="150" t="s">
        <v>2225</v>
      </c>
      <c r="Q899" s="144">
        <v>597.41</v>
      </c>
      <c r="R899" s="145">
        <v>0.6</v>
      </c>
      <c r="S899" s="146">
        <v>1.0707</v>
      </c>
      <c r="T899" s="147" t="s">
        <v>1716</v>
      </c>
      <c r="U899" s="148">
        <v>622.75</v>
      </c>
      <c r="V899" s="149">
        <v>0.33</v>
      </c>
      <c r="W899" s="150">
        <v>4.2000000000000003E-2</v>
      </c>
      <c r="X899" s="150" t="s">
        <v>1744</v>
      </c>
      <c r="Y899" s="150" t="s">
        <v>1731</v>
      </c>
      <c r="Z899" s="150" t="s">
        <v>1717</v>
      </c>
      <c r="AA899" s="150">
        <v>0</v>
      </c>
      <c r="AB899" s="164">
        <v>1</v>
      </c>
      <c r="AC899" s="152"/>
      <c r="AD899" s="152"/>
    </row>
    <row r="900" spans="1:30" x14ac:dyDescent="0.35">
      <c r="A900" t="str">
        <f t="shared" si="14"/>
        <v>850682363001025</v>
      </c>
      <c r="B900" s="178"/>
      <c r="D900" s="14"/>
      <c r="E900" s="159">
        <v>14001</v>
      </c>
      <c r="F900" s="160" t="s">
        <v>2223</v>
      </c>
      <c r="G900" s="161">
        <v>850682363001</v>
      </c>
      <c r="H900" s="159">
        <v>25</v>
      </c>
      <c r="I900" s="162" t="s">
        <v>1737</v>
      </c>
      <c r="J900" s="152"/>
      <c r="K900" s="163" t="s">
        <v>2224</v>
      </c>
      <c r="L900" s="163" t="s">
        <v>1696</v>
      </c>
      <c r="M900" s="163" t="s">
        <v>1713</v>
      </c>
      <c r="N900" s="163" t="s">
        <v>1673</v>
      </c>
      <c r="O900" s="152"/>
      <c r="P900" s="150" t="s">
        <v>2225</v>
      </c>
      <c r="Q900" s="144">
        <v>597.41</v>
      </c>
      <c r="R900" s="145" t="s">
        <v>1716</v>
      </c>
      <c r="S900" s="146" t="s">
        <v>1716</v>
      </c>
      <c r="T900" s="147" t="s">
        <v>1716</v>
      </c>
      <c r="U900" s="148" t="s">
        <v>1716</v>
      </c>
      <c r="V900" s="149" t="s">
        <v>1716</v>
      </c>
      <c r="W900" s="150" t="s">
        <v>1716</v>
      </c>
      <c r="X900" s="150"/>
      <c r="Y900" s="150">
        <v>0</v>
      </c>
      <c r="Z900" s="150"/>
      <c r="AA900" s="150">
        <v>0</v>
      </c>
      <c r="AB900" s="164">
        <v>1</v>
      </c>
      <c r="AC900" s="152"/>
      <c r="AD900" s="152"/>
    </row>
    <row r="901" spans="1:30" x14ac:dyDescent="0.35">
      <c r="A901" t="str">
        <f t="shared" si="14"/>
        <v>362169147060027</v>
      </c>
      <c r="B901" s="178"/>
      <c r="D901" s="14"/>
      <c r="E901" s="159">
        <v>14001</v>
      </c>
      <c r="F901" s="160" t="s">
        <v>2223</v>
      </c>
      <c r="G901" s="161">
        <v>362169147060</v>
      </c>
      <c r="H901" s="159">
        <v>27</v>
      </c>
      <c r="I901" s="162" t="s">
        <v>1733</v>
      </c>
      <c r="J901" s="152"/>
      <c r="K901" s="163" t="s">
        <v>2224</v>
      </c>
      <c r="L901" s="163" t="s">
        <v>1696</v>
      </c>
      <c r="M901" s="163" t="s">
        <v>1713</v>
      </c>
      <c r="N901" s="163" t="s">
        <v>1673</v>
      </c>
      <c r="O901" s="152"/>
      <c r="P901" s="150" t="s">
        <v>2225</v>
      </c>
      <c r="Q901" s="144">
        <v>359.63</v>
      </c>
      <c r="R901" s="145">
        <v>0.6</v>
      </c>
      <c r="S901" s="146">
        <v>1.0707</v>
      </c>
      <c r="T901" s="147" t="s">
        <v>1716</v>
      </c>
      <c r="U901" s="148">
        <v>374.89</v>
      </c>
      <c r="V901" s="149">
        <v>0.33</v>
      </c>
      <c r="W901" s="150">
        <v>4.2000000000000003E-2</v>
      </c>
      <c r="X901" s="150" t="s">
        <v>1744</v>
      </c>
      <c r="Y901" s="150" t="s">
        <v>1731</v>
      </c>
      <c r="Z901" s="150" t="s">
        <v>1717</v>
      </c>
      <c r="AA901" s="150">
        <v>0</v>
      </c>
      <c r="AB901" s="164">
        <v>1</v>
      </c>
      <c r="AC901" s="152"/>
      <c r="AD901" s="152"/>
    </row>
    <row r="902" spans="1:30" x14ac:dyDescent="0.35">
      <c r="A902" t="str">
        <f t="shared" si="14"/>
        <v>850682363001027</v>
      </c>
      <c r="B902" s="178"/>
      <c r="D902" s="14"/>
      <c r="E902" s="159">
        <v>14001</v>
      </c>
      <c r="F902" s="160" t="s">
        <v>2223</v>
      </c>
      <c r="G902" s="161">
        <v>850682363001</v>
      </c>
      <c r="H902" s="159">
        <v>27</v>
      </c>
      <c r="I902" s="162" t="s">
        <v>1733</v>
      </c>
      <c r="J902" s="152"/>
      <c r="K902" s="163" t="s">
        <v>2224</v>
      </c>
      <c r="L902" s="163" t="s">
        <v>1696</v>
      </c>
      <c r="M902" s="163" t="s">
        <v>1713</v>
      </c>
      <c r="N902" s="163" t="s">
        <v>1673</v>
      </c>
      <c r="O902" s="152"/>
      <c r="P902" s="150" t="s">
        <v>2225</v>
      </c>
      <c r="Q902" s="144">
        <v>359.63</v>
      </c>
      <c r="R902" s="145">
        <v>0.6</v>
      </c>
      <c r="S902" s="146">
        <v>1.0707</v>
      </c>
      <c r="T902" s="147" t="s">
        <v>1716</v>
      </c>
      <c r="U902" s="148">
        <v>374.89</v>
      </c>
      <c r="V902" s="149">
        <v>0.33</v>
      </c>
      <c r="W902" s="150">
        <v>4.2000000000000003E-2</v>
      </c>
      <c r="X902" s="150" t="s">
        <v>1744</v>
      </c>
      <c r="Y902" s="150" t="s">
        <v>1731</v>
      </c>
      <c r="Z902" s="150" t="s">
        <v>1717</v>
      </c>
      <c r="AA902" s="150">
        <v>0</v>
      </c>
      <c r="AB902" s="164">
        <v>1</v>
      </c>
      <c r="AC902" s="152"/>
      <c r="AD902" s="152"/>
    </row>
    <row r="903" spans="1:30" x14ac:dyDescent="0.35">
      <c r="A903" t="str">
        <f t="shared" si="14"/>
        <v>362169147060028</v>
      </c>
      <c r="B903" s="178"/>
      <c r="D903" s="14"/>
      <c r="E903" s="159">
        <v>14001</v>
      </c>
      <c r="F903" s="160" t="s">
        <v>2223</v>
      </c>
      <c r="G903" s="161">
        <v>362169147060</v>
      </c>
      <c r="H903" s="159">
        <v>28</v>
      </c>
      <c r="I903" s="162" t="s">
        <v>1733</v>
      </c>
      <c r="J903" s="152"/>
      <c r="K903" s="163" t="s">
        <v>2224</v>
      </c>
      <c r="L903" s="163" t="s">
        <v>1696</v>
      </c>
      <c r="M903" s="163" t="s">
        <v>1713</v>
      </c>
      <c r="N903" s="163" t="s">
        <v>1673</v>
      </c>
      <c r="O903" s="152"/>
      <c r="P903" s="150" t="s">
        <v>2225</v>
      </c>
      <c r="Q903" s="144">
        <v>359.63</v>
      </c>
      <c r="R903" s="145">
        <v>0.6</v>
      </c>
      <c r="S903" s="146">
        <v>1.0707</v>
      </c>
      <c r="T903" s="147" t="s">
        <v>1716</v>
      </c>
      <c r="U903" s="148">
        <v>374.89</v>
      </c>
      <c r="V903" s="149">
        <v>0.33</v>
      </c>
      <c r="W903" s="150">
        <v>4.2000000000000003E-2</v>
      </c>
      <c r="X903" s="150" t="s">
        <v>1744</v>
      </c>
      <c r="Y903" s="150" t="s">
        <v>1731</v>
      </c>
      <c r="Z903" s="150" t="s">
        <v>1717</v>
      </c>
      <c r="AA903" s="150">
        <v>0</v>
      </c>
      <c r="AB903" s="164">
        <v>1</v>
      </c>
      <c r="AC903" s="152"/>
      <c r="AD903" s="152"/>
    </row>
    <row r="904" spans="1:30" x14ac:dyDescent="0.35">
      <c r="A904" t="str">
        <f t="shared" si="14"/>
        <v>850682363001028</v>
      </c>
      <c r="B904" s="178"/>
      <c r="D904" s="14"/>
      <c r="E904" s="159">
        <v>14001</v>
      </c>
      <c r="F904" s="160" t="s">
        <v>2223</v>
      </c>
      <c r="G904" s="161">
        <v>850682363001</v>
      </c>
      <c r="H904" s="159">
        <v>28</v>
      </c>
      <c r="I904" s="162" t="s">
        <v>1733</v>
      </c>
      <c r="J904" s="152"/>
      <c r="K904" s="163" t="s">
        <v>2224</v>
      </c>
      <c r="L904" s="163" t="s">
        <v>1696</v>
      </c>
      <c r="M904" s="163" t="s">
        <v>1713</v>
      </c>
      <c r="N904" s="163" t="s">
        <v>1673</v>
      </c>
      <c r="O904" s="152"/>
      <c r="P904" s="150" t="s">
        <v>2225</v>
      </c>
      <c r="Q904" s="144">
        <v>359.63</v>
      </c>
      <c r="R904" s="145">
        <v>0.6</v>
      </c>
      <c r="S904" s="146">
        <v>1.0707</v>
      </c>
      <c r="T904" s="147" t="s">
        <v>1716</v>
      </c>
      <c r="U904" s="148">
        <v>374.89</v>
      </c>
      <c r="V904" s="149">
        <v>0.33</v>
      </c>
      <c r="W904" s="150">
        <v>4.2000000000000003E-2</v>
      </c>
      <c r="X904" s="150" t="s">
        <v>1744</v>
      </c>
      <c r="Y904" s="150" t="s">
        <v>1731</v>
      </c>
      <c r="Z904" s="150" t="s">
        <v>1717</v>
      </c>
      <c r="AA904" s="150">
        <v>0</v>
      </c>
      <c r="AB904" s="164">
        <v>1</v>
      </c>
      <c r="AC904" s="152"/>
      <c r="AD904" s="152"/>
    </row>
    <row r="905" spans="1:30" x14ac:dyDescent="0.35">
      <c r="A905" t="str">
        <f t="shared" si="14"/>
        <v>362169147060029</v>
      </c>
      <c r="B905" s="178"/>
      <c r="D905" s="14"/>
      <c r="E905" s="159">
        <v>14001</v>
      </c>
      <c r="F905" s="160" t="s">
        <v>2223</v>
      </c>
      <c r="G905" s="161">
        <v>362169147060</v>
      </c>
      <c r="H905" s="159">
        <v>29</v>
      </c>
      <c r="I905" s="162" t="s">
        <v>1745</v>
      </c>
      <c r="J905" s="152"/>
      <c r="K905" s="163" t="s">
        <v>2224</v>
      </c>
      <c r="L905" s="163" t="s">
        <v>1696</v>
      </c>
      <c r="M905" s="163" t="s">
        <v>1713</v>
      </c>
      <c r="N905" s="163" t="s">
        <v>1673</v>
      </c>
      <c r="O905" s="152"/>
      <c r="P905" s="150" t="s">
        <v>2225</v>
      </c>
      <c r="Q905" s="144">
        <v>1442.57</v>
      </c>
      <c r="R905" s="145">
        <v>0.6</v>
      </c>
      <c r="S905" s="146">
        <v>1.0707</v>
      </c>
      <c r="T905" s="147" t="s">
        <v>1716</v>
      </c>
      <c r="U905" s="148">
        <v>1503.76</v>
      </c>
      <c r="V905" s="149">
        <v>0.33</v>
      </c>
      <c r="W905" s="150">
        <v>4.2000000000000003E-2</v>
      </c>
      <c r="X905" s="150" t="s">
        <v>1744</v>
      </c>
      <c r="Y905" s="150" t="s">
        <v>1731</v>
      </c>
      <c r="Z905" s="150" t="s">
        <v>1717</v>
      </c>
      <c r="AA905" s="150">
        <v>0</v>
      </c>
      <c r="AB905" s="164">
        <v>1</v>
      </c>
      <c r="AC905" s="152"/>
      <c r="AD905" s="152"/>
    </row>
    <row r="906" spans="1:30" x14ac:dyDescent="0.35">
      <c r="A906" t="str">
        <f t="shared" si="14"/>
        <v>363297173001020</v>
      </c>
      <c r="B906" s="178"/>
      <c r="D906" s="14"/>
      <c r="E906" s="159">
        <v>14002</v>
      </c>
      <c r="F906" s="160" t="s">
        <v>2226</v>
      </c>
      <c r="G906" s="161">
        <v>363297173001</v>
      </c>
      <c r="H906" s="159">
        <v>20</v>
      </c>
      <c r="I906" s="162" t="s">
        <v>1711</v>
      </c>
      <c r="J906" s="152"/>
      <c r="K906" s="163" t="s">
        <v>2227</v>
      </c>
      <c r="L906" s="163" t="s">
        <v>1696</v>
      </c>
      <c r="M906" s="163" t="s">
        <v>1713</v>
      </c>
      <c r="N906" s="163" t="s">
        <v>1673</v>
      </c>
      <c r="O906" s="152"/>
      <c r="P906" s="150" t="s">
        <v>2228</v>
      </c>
      <c r="Q906" s="144">
        <v>3967.73</v>
      </c>
      <c r="R906" s="145">
        <v>0.67600000000000005</v>
      </c>
      <c r="S906" s="146">
        <v>1.0707</v>
      </c>
      <c r="T906" s="147">
        <v>0</v>
      </c>
      <c r="U906" s="148">
        <v>4157.3599999999997</v>
      </c>
      <c r="V906" s="149">
        <v>0.192</v>
      </c>
      <c r="W906" s="150">
        <v>1.6E-2</v>
      </c>
      <c r="X906" s="150" t="s">
        <v>1744</v>
      </c>
      <c r="Y906" s="150" t="s">
        <v>1715</v>
      </c>
      <c r="Z906" s="150" t="s">
        <v>1716</v>
      </c>
      <c r="AA906" s="150">
        <v>0</v>
      </c>
      <c r="AB906" s="164">
        <v>1</v>
      </c>
      <c r="AC906" s="152"/>
      <c r="AD906" s="152"/>
    </row>
    <row r="907" spans="1:30" x14ac:dyDescent="0.35">
      <c r="A907" t="str">
        <f t="shared" si="14"/>
        <v>363297173001024</v>
      </c>
      <c r="B907" s="178"/>
      <c r="D907" s="14"/>
      <c r="E907" s="159">
        <v>14002</v>
      </c>
      <c r="F907" s="160" t="s">
        <v>2226</v>
      </c>
      <c r="G907" s="161">
        <v>363297173001</v>
      </c>
      <c r="H907" s="159">
        <v>24</v>
      </c>
      <c r="I907" s="162" t="s">
        <v>1719</v>
      </c>
      <c r="J907" s="152"/>
      <c r="K907" s="163" t="s">
        <v>2227</v>
      </c>
      <c r="L907" s="163" t="s">
        <v>1696</v>
      </c>
      <c r="M907" s="163" t="s">
        <v>1713</v>
      </c>
      <c r="N907" s="163" t="s">
        <v>1673</v>
      </c>
      <c r="O907" s="152"/>
      <c r="P907" s="150" t="s">
        <v>2228</v>
      </c>
      <c r="Q907" s="144">
        <v>597.41</v>
      </c>
      <c r="R907" s="145">
        <v>0.6</v>
      </c>
      <c r="S907" s="146">
        <v>1.0707</v>
      </c>
      <c r="T907" s="147" t="s">
        <v>1716</v>
      </c>
      <c r="U907" s="148">
        <v>622.75</v>
      </c>
      <c r="V907" s="149">
        <v>0.192</v>
      </c>
      <c r="W907" s="150">
        <v>1.6E-2</v>
      </c>
      <c r="X907" s="150" t="s">
        <v>1744</v>
      </c>
      <c r="Y907" s="150" t="s">
        <v>1715</v>
      </c>
      <c r="Z907" s="150" t="s">
        <v>1717</v>
      </c>
      <c r="AA907" s="150">
        <v>0</v>
      </c>
      <c r="AB907" s="164">
        <v>1</v>
      </c>
      <c r="AC907" s="152"/>
      <c r="AD907" s="152"/>
    </row>
    <row r="908" spans="1:30" x14ac:dyDescent="0.35">
      <c r="A908" t="str">
        <f t="shared" si="14"/>
        <v>376020408001020</v>
      </c>
      <c r="B908" s="178"/>
      <c r="D908" s="14"/>
      <c r="E908" s="159">
        <v>14003</v>
      </c>
      <c r="F908" s="160" t="s">
        <v>2229</v>
      </c>
      <c r="G908" s="161">
        <v>376020408001</v>
      </c>
      <c r="H908" s="159">
        <v>20</v>
      </c>
      <c r="I908" s="162" t="s">
        <v>1711</v>
      </c>
      <c r="J908" s="152"/>
      <c r="K908" s="163" t="s">
        <v>2230</v>
      </c>
      <c r="L908" s="163" t="s">
        <v>1696</v>
      </c>
      <c r="M908" s="163" t="s">
        <v>1726</v>
      </c>
      <c r="N908" s="163" t="s">
        <v>1673</v>
      </c>
      <c r="O908" s="152"/>
      <c r="P908" s="150" t="s">
        <v>2231</v>
      </c>
      <c r="Q908" s="144">
        <v>3967.73</v>
      </c>
      <c r="R908" s="145">
        <v>0.67600000000000005</v>
      </c>
      <c r="S908" s="146">
        <v>1.0707</v>
      </c>
      <c r="T908" s="147">
        <v>0</v>
      </c>
      <c r="U908" s="148">
        <v>4157.3599999999997</v>
      </c>
      <c r="V908" s="149">
        <v>0.22900000000000001</v>
      </c>
      <c r="W908" s="150">
        <v>1.7000000000000001E-2</v>
      </c>
      <c r="X908" s="150" t="s">
        <v>1723</v>
      </c>
      <c r="Y908" s="150">
        <v>0</v>
      </c>
      <c r="Z908" s="150" t="s">
        <v>1716</v>
      </c>
      <c r="AA908" s="150">
        <v>0</v>
      </c>
      <c r="AB908" s="164">
        <v>1</v>
      </c>
      <c r="AC908" s="152"/>
      <c r="AD908" s="152"/>
    </row>
    <row r="909" spans="1:30" x14ac:dyDescent="0.35">
      <c r="A909" t="str">
        <f t="shared" si="14"/>
        <v>376020408001024</v>
      </c>
      <c r="B909" s="178"/>
      <c r="D909" s="14"/>
      <c r="E909" s="159">
        <v>14003</v>
      </c>
      <c r="F909" s="160" t="s">
        <v>2229</v>
      </c>
      <c r="G909" s="161">
        <v>376020408001</v>
      </c>
      <c r="H909" s="159">
        <v>24</v>
      </c>
      <c r="I909" s="162" t="s">
        <v>1719</v>
      </c>
      <c r="J909" s="152"/>
      <c r="K909" s="163" t="s">
        <v>2230</v>
      </c>
      <c r="L909" s="163" t="s">
        <v>1696</v>
      </c>
      <c r="M909" s="163" t="s">
        <v>1726</v>
      </c>
      <c r="N909" s="163" t="s">
        <v>1673</v>
      </c>
      <c r="O909" s="152"/>
      <c r="P909" s="150" t="s">
        <v>2231</v>
      </c>
      <c r="Q909" s="144">
        <v>2077.94</v>
      </c>
      <c r="R909" s="145">
        <v>0.6</v>
      </c>
      <c r="S909" s="146">
        <v>1</v>
      </c>
      <c r="T909" s="147" t="s">
        <v>1716</v>
      </c>
      <c r="U909" s="148">
        <v>3009.06</v>
      </c>
      <c r="V909" s="149">
        <v>0.22900000000000001</v>
      </c>
      <c r="W909" s="150">
        <v>1.7000000000000001E-2</v>
      </c>
      <c r="X909" s="150" t="s">
        <v>1723</v>
      </c>
      <c r="Y909" s="150">
        <v>0</v>
      </c>
      <c r="Z909" s="150" t="s">
        <v>1752</v>
      </c>
      <c r="AA909" s="150">
        <v>0.4481</v>
      </c>
      <c r="AB909" s="164">
        <v>1</v>
      </c>
      <c r="AC909" s="152"/>
      <c r="AD909" s="152" t="s">
        <v>2857</v>
      </c>
    </row>
    <row r="910" spans="1:30" x14ac:dyDescent="0.35">
      <c r="A910" t="str">
        <f t="shared" si="14"/>
        <v>363965251001021</v>
      </c>
      <c r="B910" s="178"/>
      <c r="D910" s="14"/>
      <c r="E910" s="159">
        <v>14004</v>
      </c>
      <c r="F910" s="160" t="s">
        <v>2232</v>
      </c>
      <c r="G910" s="161">
        <v>363965251001</v>
      </c>
      <c r="H910" s="159">
        <v>21</v>
      </c>
      <c r="I910" s="162" t="s">
        <v>1732</v>
      </c>
      <c r="J910" s="152"/>
      <c r="K910" s="163" t="s">
        <v>2233</v>
      </c>
      <c r="L910" s="163" t="s">
        <v>1696</v>
      </c>
      <c r="M910" s="163" t="s">
        <v>1784</v>
      </c>
      <c r="N910" s="163" t="s">
        <v>1673</v>
      </c>
      <c r="O910" s="152"/>
      <c r="P910" s="150" t="s">
        <v>2234</v>
      </c>
      <c r="Q910" s="144" t="s">
        <v>1716</v>
      </c>
      <c r="R910" s="145" t="s">
        <v>1716</v>
      </c>
      <c r="S910" s="146" t="s">
        <v>1716</v>
      </c>
      <c r="T910" s="147" t="s">
        <v>1716</v>
      </c>
      <c r="U910" s="148">
        <v>623.70000000000005</v>
      </c>
      <c r="V910" s="149" t="s">
        <v>1716</v>
      </c>
      <c r="W910" s="150" t="s">
        <v>1716</v>
      </c>
      <c r="X910" s="150" t="s">
        <v>1723</v>
      </c>
      <c r="Y910" s="150">
        <v>0</v>
      </c>
      <c r="Z910" s="150" t="s">
        <v>1716</v>
      </c>
      <c r="AA910" s="150">
        <v>0</v>
      </c>
      <c r="AB910" s="164">
        <v>1</v>
      </c>
      <c r="AC910" s="152"/>
      <c r="AD910" s="152"/>
    </row>
    <row r="911" spans="1:30" x14ac:dyDescent="0.35">
      <c r="A911" t="str">
        <f t="shared" si="14"/>
        <v>363965251001027</v>
      </c>
      <c r="B911" s="178"/>
      <c r="D911" s="14"/>
      <c r="E911" s="159">
        <v>14004</v>
      </c>
      <c r="F911" s="160" t="s">
        <v>2232</v>
      </c>
      <c r="G911" s="161">
        <v>363965251001</v>
      </c>
      <c r="H911" s="159">
        <v>27</v>
      </c>
      <c r="I911" s="162" t="s">
        <v>1733</v>
      </c>
      <c r="J911" s="152"/>
      <c r="K911" s="163" t="s">
        <v>2233</v>
      </c>
      <c r="L911" s="163" t="s">
        <v>1696</v>
      </c>
      <c r="M911" s="163" t="s">
        <v>1784</v>
      </c>
      <c r="N911" s="163" t="s">
        <v>1673</v>
      </c>
      <c r="O911" s="152"/>
      <c r="P911" s="150" t="s">
        <v>2234</v>
      </c>
      <c r="Q911" s="144">
        <v>359.63</v>
      </c>
      <c r="R911" s="145">
        <v>0.6</v>
      </c>
      <c r="S911" s="146">
        <v>1.0707</v>
      </c>
      <c r="T911" s="147" t="s">
        <v>1716</v>
      </c>
      <c r="U911" s="148">
        <v>374.89</v>
      </c>
      <c r="V911" s="149">
        <v>0.22900000000000001</v>
      </c>
      <c r="W911" s="150">
        <v>1.7000000000000001E-2</v>
      </c>
      <c r="X911" s="150" t="s">
        <v>1723</v>
      </c>
      <c r="Y911" s="150">
        <v>0</v>
      </c>
      <c r="Z911" s="150" t="s">
        <v>1717</v>
      </c>
      <c r="AA911" s="150">
        <v>0</v>
      </c>
      <c r="AB911" s="164">
        <v>1</v>
      </c>
      <c r="AC911" s="152"/>
      <c r="AD911" s="152"/>
    </row>
    <row r="912" spans="1:30" x14ac:dyDescent="0.35">
      <c r="A912" t="str">
        <f t="shared" si="14"/>
        <v>363965251001028</v>
      </c>
      <c r="B912" s="178"/>
      <c r="D912" s="14"/>
      <c r="E912" s="159">
        <v>14004</v>
      </c>
      <c r="F912" s="160" t="s">
        <v>2232</v>
      </c>
      <c r="G912" s="161">
        <v>363965251001</v>
      </c>
      <c r="H912" s="159">
        <v>28</v>
      </c>
      <c r="I912" s="162" t="s">
        <v>1733</v>
      </c>
      <c r="J912" s="152"/>
      <c r="K912" s="163" t="s">
        <v>2233</v>
      </c>
      <c r="L912" s="163" t="s">
        <v>1696</v>
      </c>
      <c r="M912" s="163" t="s">
        <v>1784</v>
      </c>
      <c r="N912" s="163" t="s">
        <v>1673</v>
      </c>
      <c r="O912" s="152"/>
      <c r="P912" s="150" t="s">
        <v>2234</v>
      </c>
      <c r="Q912" s="144">
        <v>359.63</v>
      </c>
      <c r="R912" s="145">
        <v>0.6</v>
      </c>
      <c r="S912" s="146">
        <v>1.0707</v>
      </c>
      <c r="T912" s="147" t="s">
        <v>1716</v>
      </c>
      <c r="U912" s="148">
        <v>374.89</v>
      </c>
      <c r="V912" s="149">
        <v>0.22900000000000001</v>
      </c>
      <c r="W912" s="150">
        <v>1.7000000000000001E-2</v>
      </c>
      <c r="X912" s="150" t="s">
        <v>1723</v>
      </c>
      <c r="Y912" s="150">
        <v>0</v>
      </c>
      <c r="Z912" s="150" t="s">
        <v>1717</v>
      </c>
      <c r="AA912" s="150">
        <v>0</v>
      </c>
      <c r="AB912" s="164">
        <v>1</v>
      </c>
      <c r="AC912" s="152"/>
      <c r="AD912" s="152"/>
    </row>
    <row r="913" spans="1:30" x14ac:dyDescent="0.35">
      <c r="A913" t="str">
        <f t="shared" si="14"/>
        <v>301009724001021</v>
      </c>
      <c r="B913" s="178"/>
      <c r="D913" s="14"/>
      <c r="E913" s="159">
        <v>14005</v>
      </c>
      <c r="F913" s="160" t="s">
        <v>2235</v>
      </c>
      <c r="G913" s="161">
        <v>301009724001</v>
      </c>
      <c r="H913" s="159">
        <v>21</v>
      </c>
      <c r="I913" s="162" t="s">
        <v>1732</v>
      </c>
      <c r="J913" s="152"/>
      <c r="K913" s="163" t="s">
        <v>2236</v>
      </c>
      <c r="L913" s="163" t="s">
        <v>1696</v>
      </c>
      <c r="M913" s="163" t="s">
        <v>1784</v>
      </c>
      <c r="N913" s="163" t="s">
        <v>1673</v>
      </c>
      <c r="O913" s="152"/>
      <c r="P913" s="150" t="s">
        <v>2237</v>
      </c>
      <c r="Q913" s="144" t="s">
        <v>1716</v>
      </c>
      <c r="R913" s="145" t="s">
        <v>1716</v>
      </c>
      <c r="S913" s="146" t="s">
        <v>1716</v>
      </c>
      <c r="T913" s="147" t="s">
        <v>1716</v>
      </c>
      <c r="U913" s="148">
        <v>623.70000000000005</v>
      </c>
      <c r="V913" s="149" t="s">
        <v>1716</v>
      </c>
      <c r="W913" s="150" t="s">
        <v>1716</v>
      </c>
      <c r="X913" s="150" t="s">
        <v>1723</v>
      </c>
      <c r="Y913" s="150">
        <v>0</v>
      </c>
      <c r="Z913" s="150" t="s">
        <v>1716</v>
      </c>
      <c r="AA913" s="150">
        <v>0</v>
      </c>
      <c r="AB913" s="164">
        <v>1</v>
      </c>
      <c r="AC913" s="152"/>
      <c r="AD913" s="152"/>
    </row>
    <row r="914" spans="1:30" x14ac:dyDescent="0.35">
      <c r="A914" t="str">
        <f t="shared" si="14"/>
        <v>301009724001027</v>
      </c>
      <c r="B914" s="178"/>
      <c r="D914" s="14"/>
      <c r="E914" s="159">
        <v>14005</v>
      </c>
      <c r="F914" s="160" t="s">
        <v>2235</v>
      </c>
      <c r="G914" s="161">
        <v>301009724001</v>
      </c>
      <c r="H914" s="159">
        <v>27</v>
      </c>
      <c r="I914" s="162" t="s">
        <v>1733</v>
      </c>
      <c r="J914" s="152"/>
      <c r="K914" s="163" t="s">
        <v>2236</v>
      </c>
      <c r="L914" s="163" t="s">
        <v>1696</v>
      </c>
      <c r="M914" s="163" t="s">
        <v>1784</v>
      </c>
      <c r="N914" s="163" t="s">
        <v>1673</v>
      </c>
      <c r="O914" s="152"/>
      <c r="P914" s="150" t="s">
        <v>2237</v>
      </c>
      <c r="Q914" s="144">
        <v>359.63</v>
      </c>
      <c r="R914" s="145">
        <v>0.6</v>
      </c>
      <c r="S914" s="146">
        <v>1.0707</v>
      </c>
      <c r="T914" s="147" t="s">
        <v>1716</v>
      </c>
      <c r="U914" s="148">
        <v>374.89</v>
      </c>
      <c r="V914" s="149">
        <v>0.22900000000000001</v>
      </c>
      <c r="W914" s="150">
        <v>1.7000000000000001E-2</v>
      </c>
      <c r="X914" s="150" t="s">
        <v>1723</v>
      </c>
      <c r="Y914" s="150">
        <v>0</v>
      </c>
      <c r="Z914" s="150" t="s">
        <v>1717</v>
      </c>
      <c r="AA914" s="150">
        <v>0</v>
      </c>
      <c r="AB914" s="164">
        <v>1</v>
      </c>
      <c r="AC914" s="152"/>
      <c r="AD914" s="152"/>
    </row>
    <row r="915" spans="1:30" x14ac:dyDescent="0.35">
      <c r="A915" t="str">
        <f t="shared" si="14"/>
        <v>301009724001028</v>
      </c>
      <c r="B915" s="178"/>
      <c r="D915" s="14"/>
      <c r="E915" s="159">
        <v>14005</v>
      </c>
      <c r="F915" s="160" t="s">
        <v>2235</v>
      </c>
      <c r="G915" s="161">
        <v>301009724001</v>
      </c>
      <c r="H915" s="159">
        <v>28</v>
      </c>
      <c r="I915" s="162" t="s">
        <v>1733</v>
      </c>
      <c r="J915" s="152"/>
      <c r="K915" s="163" t="s">
        <v>2236</v>
      </c>
      <c r="L915" s="163" t="s">
        <v>1696</v>
      </c>
      <c r="M915" s="163" t="s">
        <v>1784</v>
      </c>
      <c r="N915" s="163" t="s">
        <v>1673</v>
      </c>
      <c r="O915" s="152"/>
      <c r="P915" s="150" t="s">
        <v>2237</v>
      </c>
      <c r="Q915" s="144">
        <v>359.63</v>
      </c>
      <c r="R915" s="145">
        <v>0.6</v>
      </c>
      <c r="S915" s="146">
        <v>1.0707</v>
      </c>
      <c r="T915" s="147" t="s">
        <v>1716</v>
      </c>
      <c r="U915" s="148">
        <v>374.89</v>
      </c>
      <c r="V915" s="149">
        <v>0.22900000000000001</v>
      </c>
      <c r="W915" s="150">
        <v>1.7000000000000001E-2</v>
      </c>
      <c r="X915" s="150" t="s">
        <v>1723</v>
      </c>
      <c r="Y915" s="150">
        <v>0</v>
      </c>
      <c r="Z915" s="150" t="s">
        <v>1717</v>
      </c>
      <c r="AA915" s="150">
        <v>0</v>
      </c>
      <c r="AB915" s="164">
        <v>1</v>
      </c>
      <c r="AC915" s="152"/>
      <c r="AD915" s="152"/>
    </row>
    <row r="916" spans="1:30" x14ac:dyDescent="0.35">
      <c r="A916" t="str">
        <f t="shared" si="14"/>
        <v>363915965005020</v>
      </c>
      <c r="B916" s="178"/>
      <c r="D916" s="14"/>
      <c r="E916" s="159">
        <v>14085</v>
      </c>
      <c r="F916" s="160" t="s">
        <v>2238</v>
      </c>
      <c r="G916" s="161">
        <v>363915965005</v>
      </c>
      <c r="H916" s="159">
        <v>20</v>
      </c>
      <c r="I916" s="162" t="s">
        <v>1711</v>
      </c>
      <c r="J916" s="152"/>
      <c r="K916" s="163" t="s">
        <v>2239</v>
      </c>
      <c r="L916" s="163" t="s">
        <v>1696</v>
      </c>
      <c r="M916" s="163" t="s">
        <v>1821</v>
      </c>
      <c r="N916" s="163" t="s">
        <v>1674</v>
      </c>
      <c r="O916" s="152"/>
      <c r="P916" s="150" t="s">
        <v>2240</v>
      </c>
      <c r="Q916" s="144" t="s">
        <v>1716</v>
      </c>
      <c r="R916" s="145" t="s">
        <v>1716</v>
      </c>
      <c r="S916" s="146" t="s">
        <v>1716</v>
      </c>
      <c r="T916" s="147" t="s">
        <v>1716</v>
      </c>
      <c r="U916" s="148">
        <v>1025.431</v>
      </c>
      <c r="V916" s="149" t="s">
        <v>1716</v>
      </c>
      <c r="W916" s="150" t="s">
        <v>1716</v>
      </c>
      <c r="X916" s="150" t="s">
        <v>1723</v>
      </c>
      <c r="Y916" s="150">
        <v>0</v>
      </c>
      <c r="Z916" s="150" t="s">
        <v>1716</v>
      </c>
      <c r="AA916" s="150">
        <v>0</v>
      </c>
      <c r="AB916" s="164">
        <v>1</v>
      </c>
      <c r="AC916" s="152"/>
      <c r="AD916" s="152"/>
    </row>
    <row r="917" spans="1:30" x14ac:dyDescent="0.35">
      <c r="A917" t="str">
        <f t="shared" si="14"/>
        <v>363915965010020</v>
      </c>
      <c r="B917" s="178"/>
      <c r="D917" s="14"/>
      <c r="E917" s="159">
        <v>14085</v>
      </c>
      <c r="F917" s="160" t="s">
        <v>2238</v>
      </c>
      <c r="G917" s="161">
        <v>363915965010</v>
      </c>
      <c r="H917" s="159">
        <v>20</v>
      </c>
      <c r="I917" s="162" t="s">
        <v>1711</v>
      </c>
      <c r="J917" s="152"/>
      <c r="K917" s="163" t="s">
        <v>2239</v>
      </c>
      <c r="L917" s="163" t="s">
        <v>1696</v>
      </c>
      <c r="M917" s="163" t="s">
        <v>1821</v>
      </c>
      <c r="N917" s="163" t="s">
        <v>1674</v>
      </c>
      <c r="O917" s="152"/>
      <c r="P917" s="150" t="s">
        <v>2240</v>
      </c>
      <c r="Q917" s="144" t="s">
        <v>1716</v>
      </c>
      <c r="R917" s="145" t="s">
        <v>1716</v>
      </c>
      <c r="S917" s="146" t="s">
        <v>1716</v>
      </c>
      <c r="T917" s="147" t="s">
        <v>1716</v>
      </c>
      <c r="U917" s="148">
        <v>1025.431</v>
      </c>
      <c r="V917" s="149" t="s">
        <v>1716</v>
      </c>
      <c r="W917" s="150" t="s">
        <v>1716</v>
      </c>
      <c r="X917" s="150" t="s">
        <v>1723</v>
      </c>
      <c r="Y917" s="150">
        <v>0</v>
      </c>
      <c r="Z917" s="150" t="s">
        <v>1716</v>
      </c>
      <c r="AA917" s="150">
        <v>0</v>
      </c>
      <c r="AB917" s="164">
        <v>1</v>
      </c>
      <c r="AC917" s="152"/>
      <c r="AD917" s="152"/>
    </row>
    <row r="918" spans="1:30" x14ac:dyDescent="0.35">
      <c r="A918" t="str">
        <f t="shared" si="14"/>
        <v>844178881001020</v>
      </c>
      <c r="B918" s="178"/>
      <c r="D918" s="14"/>
      <c r="E918" s="159">
        <v>14085</v>
      </c>
      <c r="F918" s="160" t="s">
        <v>2241</v>
      </c>
      <c r="G918" s="161">
        <v>844178881001</v>
      </c>
      <c r="H918" s="159">
        <v>20</v>
      </c>
      <c r="I918" s="162" t="s">
        <v>1711</v>
      </c>
      <c r="J918" s="152"/>
      <c r="K918" s="163" t="s">
        <v>2239</v>
      </c>
      <c r="L918" s="163" t="s">
        <v>1696</v>
      </c>
      <c r="M918" s="163" t="s">
        <v>1821</v>
      </c>
      <c r="N918" s="163" t="s">
        <v>1674</v>
      </c>
      <c r="O918" s="152"/>
      <c r="P918" s="150" t="s">
        <v>2240</v>
      </c>
      <c r="Q918" s="144" t="s">
        <v>1716</v>
      </c>
      <c r="R918" s="145" t="s">
        <v>1716</v>
      </c>
      <c r="S918" s="146" t="s">
        <v>1716</v>
      </c>
      <c r="T918" s="147" t="s">
        <v>1716</v>
      </c>
      <c r="U918" s="148">
        <v>1025.431</v>
      </c>
      <c r="V918" s="149" t="s">
        <v>1716</v>
      </c>
      <c r="W918" s="150" t="s">
        <v>1716</v>
      </c>
      <c r="X918" s="150" t="s">
        <v>1723</v>
      </c>
      <c r="Y918" s="150">
        <v>0</v>
      </c>
      <c r="Z918" s="150" t="s">
        <v>1716</v>
      </c>
      <c r="AA918" s="150">
        <v>0</v>
      </c>
      <c r="AB918" s="164">
        <v>1</v>
      </c>
      <c r="AC918" s="152"/>
      <c r="AD918" s="152"/>
    </row>
    <row r="919" spans="1:30" x14ac:dyDescent="0.35">
      <c r="A919" t="str">
        <f t="shared" si="14"/>
        <v>844178881002020</v>
      </c>
      <c r="B919" s="178"/>
      <c r="D919" s="14"/>
      <c r="E919" s="159">
        <v>14085</v>
      </c>
      <c r="F919" s="160" t="s">
        <v>2241</v>
      </c>
      <c r="G919" s="161">
        <v>844178881002</v>
      </c>
      <c r="H919" s="159">
        <v>20</v>
      </c>
      <c r="I919" s="162" t="s">
        <v>1711</v>
      </c>
      <c r="J919" s="152"/>
      <c r="K919" s="163" t="s">
        <v>2239</v>
      </c>
      <c r="L919" s="163" t="s">
        <v>1696</v>
      </c>
      <c r="M919" s="163" t="s">
        <v>1821</v>
      </c>
      <c r="N919" s="163" t="s">
        <v>1674</v>
      </c>
      <c r="O919" s="152"/>
      <c r="P919" s="150" t="s">
        <v>2240</v>
      </c>
      <c r="Q919" s="144" t="s">
        <v>1716</v>
      </c>
      <c r="R919" s="145" t="s">
        <v>1716</v>
      </c>
      <c r="S919" s="146" t="s">
        <v>1716</v>
      </c>
      <c r="T919" s="147" t="s">
        <v>1716</v>
      </c>
      <c r="U919" s="148">
        <v>1025.431</v>
      </c>
      <c r="V919" s="149" t="s">
        <v>1716</v>
      </c>
      <c r="W919" s="150" t="s">
        <v>1716</v>
      </c>
      <c r="X919" s="150" t="s">
        <v>1723</v>
      </c>
      <c r="Y919" s="150">
        <v>0</v>
      </c>
      <c r="Z919" s="150" t="s">
        <v>1716</v>
      </c>
      <c r="AA919" s="150">
        <v>0</v>
      </c>
      <c r="AB919" s="164">
        <v>1</v>
      </c>
      <c r="AC919" s="152"/>
      <c r="AD919" s="152"/>
    </row>
    <row r="920" spans="1:30" x14ac:dyDescent="0.35">
      <c r="A920" t="str">
        <f t="shared" si="14"/>
        <v>363915965005021</v>
      </c>
      <c r="B920" s="178"/>
      <c r="D920" s="14"/>
      <c r="E920" s="165">
        <v>14085</v>
      </c>
      <c r="F920" s="166" t="s">
        <v>2238</v>
      </c>
      <c r="G920" s="167">
        <v>363915965005</v>
      </c>
      <c r="H920" s="159">
        <v>21</v>
      </c>
      <c r="I920" s="162" t="s">
        <v>1732</v>
      </c>
      <c r="J920" s="152"/>
      <c r="K920" s="163" t="s">
        <v>2239</v>
      </c>
      <c r="L920" s="163" t="s">
        <v>1696</v>
      </c>
      <c r="M920" s="163" t="s">
        <v>1821</v>
      </c>
      <c r="N920" s="163" t="s">
        <v>1674</v>
      </c>
      <c r="O920" s="152"/>
      <c r="P920" s="150" t="s">
        <v>2240</v>
      </c>
      <c r="Q920" s="170" t="s">
        <v>1716</v>
      </c>
      <c r="R920" s="171" t="s">
        <v>1716</v>
      </c>
      <c r="S920" s="146" t="s">
        <v>1716</v>
      </c>
      <c r="T920" s="147" t="s">
        <v>1716</v>
      </c>
      <c r="U920" s="176">
        <v>623.70000000000005</v>
      </c>
      <c r="V920" s="149" t="s">
        <v>1716</v>
      </c>
      <c r="W920" s="150" t="s">
        <v>1716</v>
      </c>
      <c r="X920" s="150" t="s">
        <v>1723</v>
      </c>
      <c r="Y920" s="150">
        <v>0</v>
      </c>
      <c r="Z920" s="150" t="s">
        <v>1716</v>
      </c>
      <c r="AA920" s="150">
        <v>0</v>
      </c>
      <c r="AB920" s="164">
        <v>1</v>
      </c>
      <c r="AC920" s="152"/>
      <c r="AD920" s="152"/>
    </row>
    <row r="921" spans="1:30" x14ac:dyDescent="0.35">
      <c r="A921" t="str">
        <f t="shared" si="14"/>
        <v>363915965010021</v>
      </c>
      <c r="B921" s="178"/>
      <c r="D921" s="14"/>
      <c r="E921" s="159">
        <v>14085</v>
      </c>
      <c r="F921" s="160" t="s">
        <v>2238</v>
      </c>
      <c r="G921" s="161">
        <v>363915965010</v>
      </c>
      <c r="H921" s="159">
        <v>21</v>
      </c>
      <c r="I921" s="162" t="s">
        <v>1732</v>
      </c>
      <c r="J921" s="152"/>
      <c r="K921" s="163" t="s">
        <v>2239</v>
      </c>
      <c r="L921" s="163" t="s">
        <v>1696</v>
      </c>
      <c r="M921" s="163" t="s">
        <v>1821</v>
      </c>
      <c r="N921" s="163" t="s">
        <v>1674</v>
      </c>
      <c r="O921" s="152"/>
      <c r="P921" s="150" t="s">
        <v>2240</v>
      </c>
      <c r="Q921" s="144" t="s">
        <v>1716</v>
      </c>
      <c r="R921" s="145" t="s">
        <v>1716</v>
      </c>
      <c r="S921" s="146" t="s">
        <v>1716</v>
      </c>
      <c r="T921" s="147" t="s">
        <v>1716</v>
      </c>
      <c r="U921" s="148">
        <v>623.70000000000005</v>
      </c>
      <c r="V921" s="149" t="s">
        <v>1716</v>
      </c>
      <c r="W921" s="150" t="s">
        <v>1716</v>
      </c>
      <c r="X921" s="150" t="s">
        <v>1723</v>
      </c>
      <c r="Y921" s="150">
        <v>0</v>
      </c>
      <c r="Z921" s="150" t="s">
        <v>1716</v>
      </c>
      <c r="AA921" s="150">
        <v>0</v>
      </c>
      <c r="AB921" s="164">
        <v>1</v>
      </c>
      <c r="AC921" s="152"/>
      <c r="AD921" s="152"/>
    </row>
    <row r="922" spans="1:30" x14ac:dyDescent="0.35">
      <c r="A922" t="str">
        <f t="shared" si="14"/>
        <v>844178881002021</v>
      </c>
      <c r="B922" s="178"/>
      <c r="D922" s="14"/>
      <c r="E922" s="159">
        <v>14085</v>
      </c>
      <c r="F922" s="160" t="s">
        <v>2241</v>
      </c>
      <c r="G922" s="161">
        <v>844178881002</v>
      </c>
      <c r="H922" s="159">
        <v>21</v>
      </c>
      <c r="I922" s="162" t="s">
        <v>1732</v>
      </c>
      <c r="J922" s="152"/>
      <c r="K922" s="163" t="s">
        <v>2239</v>
      </c>
      <c r="L922" s="163" t="s">
        <v>1696</v>
      </c>
      <c r="M922" s="163" t="s">
        <v>1821</v>
      </c>
      <c r="N922" s="163" t="s">
        <v>1674</v>
      </c>
      <c r="O922" s="152"/>
      <c r="P922" s="150" t="s">
        <v>2240</v>
      </c>
      <c r="Q922" s="144" t="s">
        <v>1716</v>
      </c>
      <c r="R922" s="145" t="s">
        <v>1716</v>
      </c>
      <c r="S922" s="146" t="s">
        <v>1716</v>
      </c>
      <c r="T922" s="147" t="s">
        <v>1716</v>
      </c>
      <c r="U922" s="148">
        <v>623.70000000000005</v>
      </c>
      <c r="V922" s="149" t="s">
        <v>1716</v>
      </c>
      <c r="W922" s="150" t="s">
        <v>1716</v>
      </c>
      <c r="X922" s="150" t="s">
        <v>1723</v>
      </c>
      <c r="Y922" s="150">
        <v>0</v>
      </c>
      <c r="Z922" s="150" t="s">
        <v>1716</v>
      </c>
      <c r="AA922" s="150">
        <v>0</v>
      </c>
      <c r="AB922" s="164">
        <v>1</v>
      </c>
      <c r="AC922" s="152"/>
      <c r="AD922" s="152"/>
    </row>
    <row r="923" spans="1:30" x14ac:dyDescent="0.35">
      <c r="A923" t="str">
        <f t="shared" si="14"/>
        <v>363915965005024</v>
      </c>
      <c r="B923" s="178"/>
      <c r="D923" s="14"/>
      <c r="E923" s="159">
        <v>14085</v>
      </c>
      <c r="F923" s="160" t="s">
        <v>2238</v>
      </c>
      <c r="G923" s="161">
        <v>363915965005</v>
      </c>
      <c r="H923" s="159">
        <v>24</v>
      </c>
      <c r="I923" s="162" t="s">
        <v>1719</v>
      </c>
      <c r="J923" s="152"/>
      <c r="K923" s="163" t="s">
        <v>2239</v>
      </c>
      <c r="L923" s="163" t="s">
        <v>1696</v>
      </c>
      <c r="M923" s="163" t="s">
        <v>1821</v>
      </c>
      <c r="N923" s="163" t="s">
        <v>1674</v>
      </c>
      <c r="O923" s="152"/>
      <c r="P923" s="150" t="s">
        <v>2240</v>
      </c>
      <c r="Q923" s="144">
        <v>597.41</v>
      </c>
      <c r="R923" s="145">
        <v>0.6</v>
      </c>
      <c r="S923" s="146">
        <v>1.0707</v>
      </c>
      <c r="T923" s="147" t="s">
        <v>1716</v>
      </c>
      <c r="U923" s="148">
        <v>622.75</v>
      </c>
      <c r="V923" s="149">
        <v>0.24199999999999999</v>
      </c>
      <c r="W923" s="150">
        <v>1.7000000000000001E-2</v>
      </c>
      <c r="X923" s="150" t="s">
        <v>1723</v>
      </c>
      <c r="Y923" s="150">
        <v>0</v>
      </c>
      <c r="Z923" s="150" t="s">
        <v>1717</v>
      </c>
      <c r="AA923" s="150">
        <v>0</v>
      </c>
      <c r="AB923" s="164">
        <v>1</v>
      </c>
      <c r="AC923" s="152"/>
      <c r="AD923" s="152"/>
    </row>
    <row r="924" spans="1:30" x14ac:dyDescent="0.35">
      <c r="A924" t="str">
        <f t="shared" si="14"/>
        <v>363915965010024</v>
      </c>
      <c r="B924" s="178"/>
      <c r="D924" s="14"/>
      <c r="E924" s="165">
        <v>14085</v>
      </c>
      <c r="F924" s="166" t="s">
        <v>2238</v>
      </c>
      <c r="G924" s="167">
        <v>363915965010</v>
      </c>
      <c r="H924" s="159">
        <v>24</v>
      </c>
      <c r="I924" s="162" t="s">
        <v>1719</v>
      </c>
      <c r="J924" s="152"/>
      <c r="K924" s="163" t="s">
        <v>2239</v>
      </c>
      <c r="L924" s="163" t="s">
        <v>1696</v>
      </c>
      <c r="M924" s="163" t="s">
        <v>1821</v>
      </c>
      <c r="N924" s="163" t="s">
        <v>1674</v>
      </c>
      <c r="O924" s="152"/>
      <c r="P924" s="150" t="s">
        <v>2240</v>
      </c>
      <c r="Q924" s="170">
        <v>597.41</v>
      </c>
      <c r="R924" s="171">
        <v>0.6</v>
      </c>
      <c r="S924" s="146">
        <v>1.0707</v>
      </c>
      <c r="T924" s="147" t="s">
        <v>1716</v>
      </c>
      <c r="U924" s="176">
        <v>622.75</v>
      </c>
      <c r="V924" s="149">
        <v>0.24199999999999999</v>
      </c>
      <c r="W924" s="150">
        <v>1.7000000000000001E-2</v>
      </c>
      <c r="X924" s="150" t="s">
        <v>1723</v>
      </c>
      <c r="Y924" s="150">
        <v>0</v>
      </c>
      <c r="Z924" s="150" t="s">
        <v>1717</v>
      </c>
      <c r="AA924" s="150">
        <v>0</v>
      </c>
      <c r="AB924" s="164">
        <v>1</v>
      </c>
      <c r="AC924" s="152"/>
      <c r="AD924" s="152"/>
    </row>
    <row r="925" spans="1:30" x14ac:dyDescent="0.35">
      <c r="A925" t="str">
        <f t="shared" si="14"/>
        <v>844178881002024</v>
      </c>
      <c r="B925" s="178"/>
      <c r="D925" s="14"/>
      <c r="E925" s="159">
        <v>14085</v>
      </c>
      <c r="F925" s="160" t="s">
        <v>2241</v>
      </c>
      <c r="G925" s="161">
        <v>844178881002</v>
      </c>
      <c r="H925" s="159">
        <v>24</v>
      </c>
      <c r="I925" s="162" t="s">
        <v>1719</v>
      </c>
      <c r="J925" s="152"/>
      <c r="K925" s="163" t="s">
        <v>2239</v>
      </c>
      <c r="L925" s="163" t="s">
        <v>1696</v>
      </c>
      <c r="M925" s="163" t="s">
        <v>1821</v>
      </c>
      <c r="N925" s="163" t="s">
        <v>1674</v>
      </c>
      <c r="O925" s="152"/>
      <c r="P925" s="150" t="s">
        <v>2240</v>
      </c>
      <c r="Q925" s="144">
        <v>597.41</v>
      </c>
      <c r="R925" s="145">
        <v>0.6</v>
      </c>
      <c r="S925" s="146">
        <v>1.0707</v>
      </c>
      <c r="T925" s="147" t="s">
        <v>1716</v>
      </c>
      <c r="U925" s="148">
        <v>622.75</v>
      </c>
      <c r="V925" s="149">
        <v>0.24199999999999999</v>
      </c>
      <c r="W925" s="150">
        <v>1.7000000000000001E-2</v>
      </c>
      <c r="X925" s="150" t="s">
        <v>1723</v>
      </c>
      <c r="Y925" s="150">
        <v>0</v>
      </c>
      <c r="Z925" s="150" t="s">
        <v>1717</v>
      </c>
      <c r="AA925" s="150">
        <v>0</v>
      </c>
      <c r="AB925" s="164">
        <v>1</v>
      </c>
      <c r="AC925" s="152"/>
      <c r="AD925" s="152"/>
    </row>
    <row r="926" spans="1:30" x14ac:dyDescent="0.35">
      <c r="A926" t="str">
        <f t="shared" si="14"/>
        <v>611899386001020</v>
      </c>
      <c r="B926" s="178"/>
      <c r="D926" s="14"/>
      <c r="E926" s="159">
        <v>15001</v>
      </c>
      <c r="F926" s="160" t="s">
        <v>2242</v>
      </c>
      <c r="G926" s="161">
        <v>611899386001</v>
      </c>
      <c r="H926" s="159">
        <v>20</v>
      </c>
      <c r="I926" s="162" t="s">
        <v>1711</v>
      </c>
      <c r="J926" s="152"/>
      <c r="K926" s="163" t="s">
        <v>2243</v>
      </c>
      <c r="L926" s="163" t="s">
        <v>1696</v>
      </c>
      <c r="M926" s="163" t="s">
        <v>1713</v>
      </c>
      <c r="N926" s="163" t="s">
        <v>1673</v>
      </c>
      <c r="O926" s="152"/>
      <c r="P926" s="150" t="s">
        <v>2244</v>
      </c>
      <c r="Q926" s="144">
        <v>3967.73</v>
      </c>
      <c r="R926" s="145">
        <v>0.67600000000000005</v>
      </c>
      <c r="S926" s="146">
        <v>1.0707</v>
      </c>
      <c r="T926" s="147">
        <v>5.8799999999999998E-3</v>
      </c>
      <c r="U926" s="148">
        <v>4181.8100000000004</v>
      </c>
      <c r="V926" s="149">
        <v>0.192</v>
      </c>
      <c r="W926" s="150">
        <v>8.9999999999999993E-3</v>
      </c>
      <c r="X926" s="150" t="s">
        <v>1723</v>
      </c>
      <c r="Y926" s="150" t="s">
        <v>1731</v>
      </c>
      <c r="Z926" s="150" t="s">
        <v>1716</v>
      </c>
      <c r="AA926" s="150">
        <v>0</v>
      </c>
      <c r="AB926" s="164">
        <v>1</v>
      </c>
      <c r="AC926" s="152"/>
      <c r="AD926" s="152"/>
    </row>
    <row r="927" spans="1:30" x14ac:dyDescent="0.35">
      <c r="A927" t="str">
        <f t="shared" si="14"/>
        <v>611899386001024</v>
      </c>
      <c r="B927" s="178"/>
      <c r="D927" s="14"/>
      <c r="E927" s="159">
        <v>15001</v>
      </c>
      <c r="F927" s="160" t="s">
        <v>2242</v>
      </c>
      <c r="G927" s="161">
        <v>611899386001</v>
      </c>
      <c r="H927" s="159">
        <v>24</v>
      </c>
      <c r="I927" s="162" t="s">
        <v>1719</v>
      </c>
      <c r="J927" s="152"/>
      <c r="K927" s="163" t="s">
        <v>2243</v>
      </c>
      <c r="L927" s="163" t="s">
        <v>1696</v>
      </c>
      <c r="M927" s="163" t="s">
        <v>1713</v>
      </c>
      <c r="N927" s="163" t="s">
        <v>1673</v>
      </c>
      <c r="O927" s="152"/>
      <c r="P927" s="150" t="s">
        <v>2244</v>
      </c>
      <c r="Q927" s="144">
        <v>597.41</v>
      </c>
      <c r="R927" s="145">
        <v>0.6</v>
      </c>
      <c r="S927" s="146">
        <v>1.0707</v>
      </c>
      <c r="T927" s="147" t="s">
        <v>1716</v>
      </c>
      <c r="U927" s="148">
        <v>901.81</v>
      </c>
      <c r="V927" s="149">
        <v>0.192</v>
      </c>
      <c r="W927" s="150">
        <v>8.9999999999999993E-3</v>
      </c>
      <c r="X927" s="150" t="s">
        <v>1723</v>
      </c>
      <c r="Y927" s="150" t="s">
        <v>1731</v>
      </c>
      <c r="Z927" s="150" t="s">
        <v>1752</v>
      </c>
      <c r="AA927" s="150">
        <v>0.4481</v>
      </c>
      <c r="AB927" s="164">
        <v>1</v>
      </c>
      <c r="AC927" s="152"/>
      <c r="AD927" s="152"/>
    </row>
    <row r="928" spans="1:30" x14ac:dyDescent="0.35">
      <c r="A928" t="str">
        <f t="shared" si="14"/>
        <v>362169147027020</v>
      </c>
      <c r="B928" s="178"/>
      <c r="D928" s="14"/>
      <c r="E928" s="159">
        <v>15002</v>
      </c>
      <c r="F928" s="160" t="s">
        <v>2245</v>
      </c>
      <c r="G928" s="161">
        <v>362169147027</v>
      </c>
      <c r="H928" s="159">
        <v>20</v>
      </c>
      <c r="I928" s="162" t="s">
        <v>1711</v>
      </c>
      <c r="J928" s="152"/>
      <c r="K928" s="163" t="s">
        <v>2246</v>
      </c>
      <c r="L928" s="163" t="s">
        <v>1696</v>
      </c>
      <c r="M928" s="163" t="s">
        <v>1713</v>
      </c>
      <c r="N928" s="163" t="s">
        <v>1673</v>
      </c>
      <c r="O928" s="152"/>
      <c r="P928" s="150" t="s">
        <v>2247</v>
      </c>
      <c r="Q928" s="144">
        <v>3967.73</v>
      </c>
      <c r="R928" s="145">
        <v>0.67600000000000005</v>
      </c>
      <c r="S928" s="146">
        <v>1.0707</v>
      </c>
      <c r="T928" s="147">
        <v>5.8799999999999998E-3</v>
      </c>
      <c r="U928" s="148">
        <v>4181.8100000000004</v>
      </c>
      <c r="V928" s="149">
        <v>0.251</v>
      </c>
      <c r="W928" s="150">
        <v>1.4E-2</v>
      </c>
      <c r="X928" s="150" t="s">
        <v>1712</v>
      </c>
      <c r="Y928" s="150" t="s">
        <v>1715</v>
      </c>
      <c r="Z928" s="150" t="s">
        <v>1716</v>
      </c>
      <c r="AA928" s="150">
        <v>0</v>
      </c>
      <c r="AB928" s="164">
        <v>1</v>
      </c>
      <c r="AC928" s="152"/>
      <c r="AD928" s="152"/>
    </row>
    <row r="929" spans="1:30" x14ac:dyDescent="0.35">
      <c r="A929" t="str">
        <f t="shared" si="14"/>
        <v>362169147074020</v>
      </c>
      <c r="B929" s="178"/>
      <c r="D929" s="14"/>
      <c r="E929" s="159">
        <v>15002</v>
      </c>
      <c r="F929" s="160" t="s">
        <v>2245</v>
      </c>
      <c r="G929" s="161">
        <v>362169147074</v>
      </c>
      <c r="H929" s="159">
        <v>20</v>
      </c>
      <c r="I929" s="162" t="s">
        <v>1711</v>
      </c>
      <c r="J929" s="152"/>
      <c r="K929" s="163" t="s">
        <v>2246</v>
      </c>
      <c r="L929" s="163" t="s">
        <v>1696</v>
      </c>
      <c r="M929" s="163" t="s">
        <v>1713</v>
      </c>
      <c r="N929" s="163" t="s">
        <v>1673</v>
      </c>
      <c r="O929" s="152"/>
      <c r="P929" s="150" t="s">
        <v>2247</v>
      </c>
      <c r="Q929" s="144">
        <v>3967.73</v>
      </c>
      <c r="R929" s="145">
        <v>0.67600000000000005</v>
      </c>
      <c r="S929" s="146">
        <v>1.0707</v>
      </c>
      <c r="T929" s="147">
        <v>5.8799999999999998E-3</v>
      </c>
      <c r="U929" s="148">
        <v>4181.8100000000004</v>
      </c>
      <c r="V929" s="149">
        <v>0.251</v>
      </c>
      <c r="W929" s="150">
        <v>1.4E-2</v>
      </c>
      <c r="X929" s="150" t="s">
        <v>1712</v>
      </c>
      <c r="Y929" s="150" t="s">
        <v>1715</v>
      </c>
      <c r="Z929" s="150" t="s">
        <v>1716</v>
      </c>
      <c r="AA929" s="150">
        <v>0</v>
      </c>
      <c r="AB929" s="164">
        <v>1</v>
      </c>
      <c r="AC929" s="152"/>
      <c r="AD929" s="152"/>
    </row>
    <row r="930" spans="1:30" x14ac:dyDescent="0.35">
      <c r="A930" t="str">
        <f t="shared" si="14"/>
        <v>362169147027021</v>
      </c>
      <c r="B930" s="178"/>
      <c r="D930" s="14"/>
      <c r="E930" s="159">
        <v>15002</v>
      </c>
      <c r="F930" s="160" t="s">
        <v>2245</v>
      </c>
      <c r="G930" s="161">
        <v>362169147027</v>
      </c>
      <c r="H930" s="159">
        <v>21</v>
      </c>
      <c r="I930" s="162" t="s">
        <v>1732</v>
      </c>
      <c r="J930" s="152"/>
      <c r="K930" s="163" t="s">
        <v>2246</v>
      </c>
      <c r="L930" s="163" t="s">
        <v>1696</v>
      </c>
      <c r="M930" s="163" t="s">
        <v>1713</v>
      </c>
      <c r="N930" s="163" t="s">
        <v>1673</v>
      </c>
      <c r="O930" s="152"/>
      <c r="P930" s="150" t="s">
        <v>2247</v>
      </c>
      <c r="Q930" s="144" t="s">
        <v>1716</v>
      </c>
      <c r="R930" s="145" t="s">
        <v>1716</v>
      </c>
      <c r="S930" s="146" t="s">
        <v>1716</v>
      </c>
      <c r="T930" s="147" t="s">
        <v>1716</v>
      </c>
      <c r="U930" s="148">
        <v>623.70000000000005</v>
      </c>
      <c r="V930" s="149" t="s">
        <v>1716</v>
      </c>
      <c r="W930" s="150" t="s">
        <v>1716</v>
      </c>
      <c r="X930" s="150" t="s">
        <v>1712</v>
      </c>
      <c r="Y930" s="150" t="s">
        <v>1715</v>
      </c>
      <c r="Z930" s="150" t="s">
        <v>1716</v>
      </c>
      <c r="AA930" s="150">
        <v>0</v>
      </c>
      <c r="AB930" s="164">
        <v>1</v>
      </c>
      <c r="AC930" s="152"/>
      <c r="AD930" s="152"/>
    </row>
    <row r="931" spans="1:30" x14ac:dyDescent="0.35">
      <c r="A931" t="str">
        <f t="shared" si="14"/>
        <v>362169147027022</v>
      </c>
      <c r="B931" s="178"/>
      <c r="D931" s="14"/>
      <c r="E931" s="159">
        <v>15002</v>
      </c>
      <c r="F931" s="160" t="s">
        <v>2245</v>
      </c>
      <c r="G931" s="161">
        <v>362169147027</v>
      </c>
      <c r="H931" s="159">
        <v>22</v>
      </c>
      <c r="I931" s="162" t="s">
        <v>1718</v>
      </c>
      <c r="J931" s="152"/>
      <c r="K931" s="163" t="s">
        <v>2246</v>
      </c>
      <c r="L931" s="163" t="s">
        <v>1696</v>
      </c>
      <c r="M931" s="163" t="s">
        <v>1713</v>
      </c>
      <c r="N931" s="163" t="s">
        <v>1673</v>
      </c>
      <c r="O931" s="152"/>
      <c r="P931" s="150" t="s">
        <v>2247</v>
      </c>
      <c r="Q931" s="144" t="s">
        <v>1716</v>
      </c>
      <c r="R931" s="144" t="s">
        <v>1716</v>
      </c>
      <c r="S931" s="144" t="s">
        <v>1716</v>
      </c>
      <c r="T931" s="144" t="s">
        <v>1716</v>
      </c>
      <c r="U931" s="144">
        <v>656.06200000000001</v>
      </c>
      <c r="V931" s="149" t="s">
        <v>1716</v>
      </c>
      <c r="W931" s="150" t="s">
        <v>1716</v>
      </c>
      <c r="X931" s="150" t="s">
        <v>1712</v>
      </c>
      <c r="Y931" s="150" t="s">
        <v>1715</v>
      </c>
      <c r="Z931" s="150" t="s">
        <v>1716</v>
      </c>
      <c r="AA931" s="150">
        <v>0</v>
      </c>
      <c r="AB931" s="164">
        <v>1</v>
      </c>
      <c r="AC931" s="152"/>
      <c r="AD931" s="152"/>
    </row>
    <row r="932" spans="1:30" x14ac:dyDescent="0.35">
      <c r="A932" t="str">
        <f t="shared" si="14"/>
        <v>362169147027024</v>
      </c>
      <c r="B932" s="178"/>
      <c r="D932" s="14"/>
      <c r="E932" s="159">
        <v>15002</v>
      </c>
      <c r="F932" s="160" t="s">
        <v>2245</v>
      </c>
      <c r="G932" s="161">
        <v>362169147027</v>
      </c>
      <c r="H932" s="159">
        <v>24</v>
      </c>
      <c r="I932" s="162" t="s">
        <v>1719</v>
      </c>
      <c r="J932" s="152"/>
      <c r="K932" s="163" t="s">
        <v>2246</v>
      </c>
      <c r="L932" s="163" t="s">
        <v>1696</v>
      </c>
      <c r="M932" s="163" t="s">
        <v>1713</v>
      </c>
      <c r="N932" s="163" t="s">
        <v>1673</v>
      </c>
      <c r="O932" s="152"/>
      <c r="P932" s="150" t="s">
        <v>2247</v>
      </c>
      <c r="Q932" s="144">
        <v>597.41</v>
      </c>
      <c r="R932" s="145">
        <v>0.6</v>
      </c>
      <c r="S932" s="146">
        <v>1.0707</v>
      </c>
      <c r="T932" s="147" t="s">
        <v>1716</v>
      </c>
      <c r="U932" s="148">
        <v>901.81</v>
      </c>
      <c r="V932" s="149">
        <v>0.251</v>
      </c>
      <c r="W932" s="150">
        <v>1.4E-2</v>
      </c>
      <c r="X932" s="150" t="s">
        <v>1712</v>
      </c>
      <c r="Y932" s="150" t="s">
        <v>1715</v>
      </c>
      <c r="Z932" s="150" t="s">
        <v>1752</v>
      </c>
      <c r="AA932" s="150">
        <v>0.4481</v>
      </c>
      <c r="AB932" s="164">
        <v>1</v>
      </c>
      <c r="AC932" s="152"/>
      <c r="AD932" s="152"/>
    </row>
    <row r="933" spans="1:30" x14ac:dyDescent="0.35">
      <c r="A933" t="str">
        <f t="shared" si="14"/>
        <v>362169147074024</v>
      </c>
      <c r="B933" s="178"/>
      <c r="D933" s="14"/>
      <c r="E933" s="159">
        <v>15002</v>
      </c>
      <c r="F933" s="160" t="s">
        <v>2245</v>
      </c>
      <c r="G933" s="161">
        <v>362169147074</v>
      </c>
      <c r="H933" s="159">
        <v>24</v>
      </c>
      <c r="I933" s="162" t="s">
        <v>1719</v>
      </c>
      <c r="J933" s="152"/>
      <c r="K933" s="163" t="s">
        <v>2246</v>
      </c>
      <c r="L933" s="163" t="s">
        <v>1696</v>
      </c>
      <c r="M933" s="163" t="s">
        <v>1713</v>
      </c>
      <c r="N933" s="163" t="s">
        <v>1673</v>
      </c>
      <c r="O933" s="152"/>
      <c r="P933" s="150" t="s">
        <v>2247</v>
      </c>
      <c r="Q933" s="144">
        <v>597.41</v>
      </c>
      <c r="R933" s="145">
        <v>0.6</v>
      </c>
      <c r="S933" s="146">
        <v>1.0707</v>
      </c>
      <c r="T933" s="147" t="s">
        <v>1716</v>
      </c>
      <c r="U933" s="148">
        <v>901.81</v>
      </c>
      <c r="V933" s="149">
        <v>0.251</v>
      </c>
      <c r="W933" s="150">
        <v>1.4E-2</v>
      </c>
      <c r="X933" s="150" t="s">
        <v>1712</v>
      </c>
      <c r="Y933" s="150" t="s">
        <v>1715</v>
      </c>
      <c r="Z933" s="150" t="s">
        <v>1752</v>
      </c>
      <c r="AA933" s="150">
        <v>0.4481</v>
      </c>
      <c r="AB933" s="164">
        <v>1</v>
      </c>
      <c r="AC933" s="152"/>
      <c r="AD933" s="152"/>
    </row>
    <row r="934" spans="1:30" x14ac:dyDescent="0.35">
      <c r="A934" t="str">
        <f t="shared" si="14"/>
        <v>362169147027027</v>
      </c>
      <c r="B934" s="178"/>
      <c r="D934" s="14"/>
      <c r="E934" s="159">
        <v>15002</v>
      </c>
      <c r="F934" s="160" t="s">
        <v>2245</v>
      </c>
      <c r="G934" s="161">
        <v>362169147027</v>
      </c>
      <c r="H934" s="159">
        <v>27</v>
      </c>
      <c r="I934" s="162" t="s">
        <v>1733</v>
      </c>
      <c r="J934" s="152"/>
      <c r="K934" s="163" t="s">
        <v>2246</v>
      </c>
      <c r="L934" s="163" t="s">
        <v>1696</v>
      </c>
      <c r="M934" s="163" t="s">
        <v>1713</v>
      </c>
      <c r="N934" s="163" t="s">
        <v>1673</v>
      </c>
      <c r="O934" s="152"/>
      <c r="P934" s="150" t="s">
        <v>2247</v>
      </c>
      <c r="Q934" s="144">
        <v>359.63</v>
      </c>
      <c r="R934" s="145">
        <v>0.6</v>
      </c>
      <c r="S934" s="146">
        <v>1.0707</v>
      </c>
      <c r="T934" s="147" t="s">
        <v>1716</v>
      </c>
      <c r="U934" s="144">
        <v>495.52</v>
      </c>
      <c r="V934" s="149">
        <v>0.251</v>
      </c>
      <c r="W934" s="150">
        <v>1.4E-2</v>
      </c>
      <c r="X934" s="150" t="s">
        <v>1712</v>
      </c>
      <c r="Y934" s="150" t="s">
        <v>1715</v>
      </c>
      <c r="Z934" s="150" t="s">
        <v>1752</v>
      </c>
      <c r="AA934" s="150">
        <v>0.32179999999999997</v>
      </c>
      <c r="AB934" s="164">
        <v>1</v>
      </c>
      <c r="AC934" s="152"/>
      <c r="AD934" s="152"/>
    </row>
    <row r="935" spans="1:30" x14ac:dyDescent="0.35">
      <c r="A935" t="str">
        <f t="shared" si="14"/>
        <v>362169147027028</v>
      </c>
      <c r="B935" s="178"/>
      <c r="D935" s="14"/>
      <c r="E935" s="159">
        <v>15002</v>
      </c>
      <c r="F935" s="160" t="s">
        <v>2245</v>
      </c>
      <c r="G935" s="161">
        <v>362169147027</v>
      </c>
      <c r="H935" s="159">
        <v>28</v>
      </c>
      <c r="I935" s="162" t="s">
        <v>1733</v>
      </c>
      <c r="J935" s="152"/>
      <c r="K935" s="163" t="s">
        <v>2246</v>
      </c>
      <c r="L935" s="163" t="s">
        <v>1696</v>
      </c>
      <c r="M935" s="163" t="s">
        <v>1713</v>
      </c>
      <c r="N935" s="163" t="s">
        <v>1673</v>
      </c>
      <c r="O935" s="152"/>
      <c r="P935" s="150" t="s">
        <v>2247</v>
      </c>
      <c r="Q935" s="144">
        <v>359.63</v>
      </c>
      <c r="R935" s="145">
        <v>0.6</v>
      </c>
      <c r="S935" s="146">
        <v>1.0707</v>
      </c>
      <c r="T935" s="147" t="s">
        <v>1716</v>
      </c>
      <c r="U935" s="148">
        <v>495.52</v>
      </c>
      <c r="V935" s="149">
        <v>0.251</v>
      </c>
      <c r="W935" s="150">
        <v>1.4E-2</v>
      </c>
      <c r="X935" s="150" t="s">
        <v>1712</v>
      </c>
      <c r="Y935" s="150" t="s">
        <v>1715</v>
      </c>
      <c r="Z935" s="150" t="s">
        <v>1752</v>
      </c>
      <c r="AA935" s="150">
        <v>0.32179999999999997</v>
      </c>
      <c r="AB935" s="164">
        <v>1</v>
      </c>
      <c r="AC935" s="152"/>
      <c r="AD935" s="152"/>
    </row>
    <row r="936" spans="1:30" x14ac:dyDescent="0.35">
      <c r="A936" t="str">
        <f t="shared" si="14"/>
        <v>362169147027029</v>
      </c>
      <c r="B936" s="178"/>
      <c r="D936" s="14"/>
      <c r="E936" s="159">
        <v>15002</v>
      </c>
      <c r="F936" s="160" t="s">
        <v>2245</v>
      </c>
      <c r="G936" s="161">
        <v>362169147027</v>
      </c>
      <c r="H936" s="159">
        <v>29</v>
      </c>
      <c r="I936" s="162" t="s">
        <v>1745</v>
      </c>
      <c r="J936" s="152"/>
      <c r="K936" s="163" t="s">
        <v>2246</v>
      </c>
      <c r="L936" s="163" t="s">
        <v>1696</v>
      </c>
      <c r="M936" s="163" t="s">
        <v>1713</v>
      </c>
      <c r="N936" s="163" t="s">
        <v>1673</v>
      </c>
      <c r="O936" s="152"/>
      <c r="P936" s="150" t="s">
        <v>2247</v>
      </c>
      <c r="Q936" s="144">
        <v>1442.57</v>
      </c>
      <c r="R936" s="145">
        <v>0.6</v>
      </c>
      <c r="S936" s="146">
        <v>1.0707</v>
      </c>
      <c r="T936" s="147" t="s">
        <v>1716</v>
      </c>
      <c r="U936" s="148">
        <v>1987.68</v>
      </c>
      <c r="V936" s="149">
        <v>0.251</v>
      </c>
      <c r="W936" s="150">
        <v>1.4E-2</v>
      </c>
      <c r="X936" s="150" t="s">
        <v>1712</v>
      </c>
      <c r="Y936" s="150" t="s">
        <v>1715</v>
      </c>
      <c r="Z936" s="150" t="s">
        <v>1752</v>
      </c>
      <c r="AA936" s="150">
        <v>0.32179999999999997</v>
      </c>
      <c r="AB936" s="164">
        <v>1</v>
      </c>
      <c r="AC936" s="152"/>
      <c r="AD936" s="152"/>
    </row>
    <row r="937" spans="1:30" x14ac:dyDescent="0.35">
      <c r="A937" t="str">
        <f t="shared" si="14"/>
        <v>371363001001020</v>
      </c>
      <c r="B937" s="178"/>
      <c r="D937" s="14"/>
      <c r="E937" s="159">
        <v>15006</v>
      </c>
      <c r="F937" s="160" t="s">
        <v>2248</v>
      </c>
      <c r="G937" s="161">
        <v>371363001001</v>
      </c>
      <c r="H937" s="159">
        <v>20</v>
      </c>
      <c r="I937" s="162" t="s">
        <v>1711</v>
      </c>
      <c r="J937" s="152"/>
      <c r="K937" s="163" t="s">
        <v>2249</v>
      </c>
      <c r="L937" s="163" t="s">
        <v>1696</v>
      </c>
      <c r="M937" s="163" t="s">
        <v>1726</v>
      </c>
      <c r="N937" s="163" t="s">
        <v>1673</v>
      </c>
      <c r="O937" s="152"/>
      <c r="P937" s="150" t="s">
        <v>2250</v>
      </c>
      <c r="Q937" s="144">
        <v>3967.73</v>
      </c>
      <c r="R937" s="145">
        <v>0.67600000000000005</v>
      </c>
      <c r="S937" s="146">
        <v>1.0707</v>
      </c>
      <c r="T937" s="147">
        <v>0</v>
      </c>
      <c r="U937" s="148">
        <v>4157.3599999999997</v>
      </c>
      <c r="V937" s="149">
        <v>0.33300000000000002</v>
      </c>
      <c r="W937" s="150">
        <v>8.0000000000000002E-3</v>
      </c>
      <c r="X937" s="150" t="s">
        <v>1723</v>
      </c>
      <c r="Y937" s="150" t="s">
        <v>1731</v>
      </c>
      <c r="Z937" s="150" t="s">
        <v>1716</v>
      </c>
      <c r="AA937" s="150">
        <v>0</v>
      </c>
      <c r="AB937" s="164">
        <v>1</v>
      </c>
      <c r="AC937" s="152"/>
      <c r="AD937" s="152" t="s">
        <v>2877</v>
      </c>
    </row>
    <row r="938" spans="1:30" x14ac:dyDescent="0.35">
      <c r="A938" t="str">
        <f t="shared" si="14"/>
        <v>371363001001024</v>
      </c>
      <c r="B938" s="178"/>
      <c r="D938" s="14"/>
      <c r="E938" s="159">
        <v>15006</v>
      </c>
      <c r="F938" s="160" t="s">
        <v>2248</v>
      </c>
      <c r="G938" s="161">
        <v>371363001001</v>
      </c>
      <c r="H938" s="159">
        <v>24</v>
      </c>
      <c r="I938" s="162" t="s">
        <v>1719</v>
      </c>
      <c r="J938" s="152"/>
      <c r="K938" s="163" t="s">
        <v>2249</v>
      </c>
      <c r="L938" s="163" t="s">
        <v>1696</v>
      </c>
      <c r="M938" s="163" t="s">
        <v>1726</v>
      </c>
      <c r="N938" s="163" t="s">
        <v>1673</v>
      </c>
      <c r="O938" s="152"/>
      <c r="P938" s="150" t="s">
        <v>2250</v>
      </c>
      <c r="Q938" s="144">
        <v>1077.0899999999999</v>
      </c>
      <c r="R938" s="145">
        <v>0.6</v>
      </c>
      <c r="S938" s="146">
        <v>1</v>
      </c>
      <c r="T938" s="147" t="s">
        <v>1716</v>
      </c>
      <c r="U938" s="148">
        <v>1077.0899999999999</v>
      </c>
      <c r="V938" s="149">
        <v>0.33300000000000002</v>
      </c>
      <c r="W938" s="150">
        <v>8.0000000000000002E-3</v>
      </c>
      <c r="X938" s="150" t="s">
        <v>1723</v>
      </c>
      <c r="Y938" s="150" t="s">
        <v>1731</v>
      </c>
      <c r="Z938" s="150" t="s">
        <v>1717</v>
      </c>
      <c r="AA938" s="150">
        <v>0</v>
      </c>
      <c r="AB938" s="164">
        <v>1</v>
      </c>
      <c r="AC938" s="152"/>
      <c r="AD938" s="152" t="s">
        <v>2877</v>
      </c>
    </row>
    <row r="939" spans="1:30" x14ac:dyDescent="0.35">
      <c r="A939" t="str">
        <f t="shared" si="14"/>
        <v>362183812001020</v>
      </c>
      <c r="B939" s="178"/>
      <c r="D939" s="14"/>
      <c r="E939" s="159">
        <v>15007</v>
      </c>
      <c r="F939" s="160" t="s">
        <v>2251</v>
      </c>
      <c r="G939" s="161">
        <v>362183812001</v>
      </c>
      <c r="H939" s="159">
        <v>20</v>
      </c>
      <c r="I939" s="162" t="s">
        <v>1711</v>
      </c>
      <c r="J939" s="152"/>
      <c r="K939" s="163" t="s">
        <v>2252</v>
      </c>
      <c r="L939" s="163" t="s">
        <v>1696</v>
      </c>
      <c r="M939" s="163" t="s">
        <v>1713</v>
      </c>
      <c r="N939" s="163" t="s">
        <v>1673</v>
      </c>
      <c r="O939" s="152"/>
      <c r="P939" s="150" t="s">
        <v>2253</v>
      </c>
      <c r="Q939" s="144">
        <v>3967.73</v>
      </c>
      <c r="R939" s="145">
        <v>0.67600000000000005</v>
      </c>
      <c r="S939" s="146">
        <v>1.0707</v>
      </c>
      <c r="T939" s="147">
        <v>0</v>
      </c>
      <c r="U939" s="148">
        <v>4157.3599999999997</v>
      </c>
      <c r="V939" s="149">
        <v>0.377</v>
      </c>
      <c r="W939" s="150">
        <v>1.4999999999999999E-2</v>
      </c>
      <c r="X939" s="150" t="s">
        <v>1723</v>
      </c>
      <c r="Y939" s="150">
        <v>0</v>
      </c>
      <c r="Z939" s="150" t="s">
        <v>1716</v>
      </c>
      <c r="AA939" s="150">
        <v>0</v>
      </c>
      <c r="AB939" s="164">
        <v>1</v>
      </c>
      <c r="AC939" s="152"/>
      <c r="AD939" s="152"/>
    </row>
    <row r="940" spans="1:30" x14ac:dyDescent="0.35">
      <c r="A940" t="str">
        <f t="shared" si="14"/>
        <v>362183812001022</v>
      </c>
      <c r="B940" s="178"/>
      <c r="D940" s="14"/>
      <c r="E940" s="159">
        <v>15007</v>
      </c>
      <c r="F940" s="160" t="s">
        <v>2251</v>
      </c>
      <c r="G940" s="161">
        <v>362183812001</v>
      </c>
      <c r="H940" s="159">
        <v>22</v>
      </c>
      <c r="I940" s="162" t="s">
        <v>1718</v>
      </c>
      <c r="J940" s="152"/>
      <c r="K940" s="163" t="s">
        <v>2252</v>
      </c>
      <c r="L940" s="163" t="s">
        <v>1696</v>
      </c>
      <c r="M940" s="163" t="s">
        <v>1713</v>
      </c>
      <c r="N940" s="163" t="s">
        <v>1673</v>
      </c>
      <c r="O940" s="152"/>
      <c r="P940" s="150" t="s">
        <v>2253</v>
      </c>
      <c r="Q940" s="144" t="s">
        <v>1716</v>
      </c>
      <c r="R940" s="145" t="s">
        <v>1716</v>
      </c>
      <c r="S940" s="146" t="s">
        <v>1716</v>
      </c>
      <c r="T940" s="147" t="s">
        <v>1716</v>
      </c>
      <c r="U940" s="148">
        <v>728.55200000000013</v>
      </c>
      <c r="V940" s="149" t="s">
        <v>1716</v>
      </c>
      <c r="W940" s="150" t="s">
        <v>1716</v>
      </c>
      <c r="X940" s="150" t="s">
        <v>1723</v>
      </c>
      <c r="Y940" s="150">
        <v>0</v>
      </c>
      <c r="Z940" s="150" t="s">
        <v>1716</v>
      </c>
      <c r="AA940" s="150">
        <v>0</v>
      </c>
      <c r="AB940" s="164">
        <v>1</v>
      </c>
      <c r="AC940" s="152"/>
      <c r="AD940" s="152"/>
    </row>
    <row r="941" spans="1:30" x14ac:dyDescent="0.35">
      <c r="A941" t="str">
        <f t="shared" si="14"/>
        <v>362183812001024</v>
      </c>
      <c r="B941" s="178"/>
      <c r="D941" s="14"/>
      <c r="E941" s="159">
        <v>15007</v>
      </c>
      <c r="F941" s="160" t="s">
        <v>2251</v>
      </c>
      <c r="G941" s="161">
        <v>362183812001</v>
      </c>
      <c r="H941" s="159">
        <v>24</v>
      </c>
      <c r="I941" s="162" t="s">
        <v>1719</v>
      </c>
      <c r="J941" s="152"/>
      <c r="K941" s="163" t="s">
        <v>2252</v>
      </c>
      <c r="L941" s="163" t="s">
        <v>1696</v>
      </c>
      <c r="M941" s="163" t="s">
        <v>1713</v>
      </c>
      <c r="N941" s="163" t="s">
        <v>1673</v>
      </c>
      <c r="O941" s="152"/>
      <c r="P941" s="150" t="s">
        <v>2253</v>
      </c>
      <c r="Q941" s="144">
        <v>597.41</v>
      </c>
      <c r="R941" s="145">
        <v>0.6</v>
      </c>
      <c r="S941" s="146">
        <v>1.0707</v>
      </c>
      <c r="T941" s="147" t="s">
        <v>1716</v>
      </c>
      <c r="U941" s="148">
        <v>622.75</v>
      </c>
      <c r="V941" s="149">
        <v>0.377</v>
      </c>
      <c r="W941" s="150">
        <v>1.4999999999999999E-2</v>
      </c>
      <c r="X941" s="150" t="s">
        <v>1723</v>
      </c>
      <c r="Y941" s="150">
        <v>0</v>
      </c>
      <c r="Z941" s="150" t="s">
        <v>1717</v>
      </c>
      <c r="AA941" s="150">
        <v>0</v>
      </c>
      <c r="AB941" s="164">
        <v>1</v>
      </c>
      <c r="AC941" s="152"/>
      <c r="AD941" s="152"/>
    </row>
    <row r="942" spans="1:30" x14ac:dyDescent="0.35">
      <c r="A942" t="str">
        <f t="shared" si="14"/>
        <v>362183812001029</v>
      </c>
      <c r="B942" s="178"/>
      <c r="D942" s="14"/>
      <c r="E942" s="159">
        <v>15007</v>
      </c>
      <c r="F942" s="160" t="s">
        <v>2251</v>
      </c>
      <c r="G942" s="161">
        <v>362183812001</v>
      </c>
      <c r="H942" s="159">
        <v>29</v>
      </c>
      <c r="I942" s="162" t="s">
        <v>1745</v>
      </c>
      <c r="J942" s="152"/>
      <c r="K942" s="163" t="s">
        <v>2252</v>
      </c>
      <c r="L942" s="163" t="s">
        <v>1696</v>
      </c>
      <c r="M942" s="163" t="s">
        <v>1713</v>
      </c>
      <c r="N942" s="163" t="s">
        <v>1673</v>
      </c>
      <c r="O942" s="152"/>
      <c r="P942" s="150" t="s">
        <v>2253</v>
      </c>
      <c r="Q942" s="144">
        <v>1442.57</v>
      </c>
      <c r="R942" s="145">
        <v>0.6</v>
      </c>
      <c r="S942" s="146">
        <v>1.0707</v>
      </c>
      <c r="T942" s="147" t="s">
        <v>1716</v>
      </c>
      <c r="U942" s="148">
        <v>1503.76</v>
      </c>
      <c r="V942" s="149">
        <v>0.377</v>
      </c>
      <c r="W942" s="150">
        <v>1.4999999999999999E-2</v>
      </c>
      <c r="X942" s="150" t="s">
        <v>1723</v>
      </c>
      <c r="Y942" s="150">
        <v>0</v>
      </c>
      <c r="Z942" s="150" t="s">
        <v>1717</v>
      </c>
      <c r="AA942" s="150">
        <v>0</v>
      </c>
      <c r="AB942" s="164">
        <v>1</v>
      </c>
      <c r="AC942" s="152"/>
      <c r="AD942" s="152"/>
    </row>
    <row r="943" spans="1:30" x14ac:dyDescent="0.35">
      <c r="A943" t="str">
        <f t="shared" si="14"/>
        <v>362169147001020</v>
      </c>
      <c r="B943" s="178"/>
      <c r="D943" s="14"/>
      <c r="E943" s="159">
        <v>15008</v>
      </c>
      <c r="F943" s="160" t="s">
        <v>2254</v>
      </c>
      <c r="G943" s="161">
        <v>362169147001</v>
      </c>
      <c r="H943" s="159">
        <v>20</v>
      </c>
      <c r="I943" s="162" t="s">
        <v>1711</v>
      </c>
      <c r="J943" s="152"/>
      <c r="K943" s="163" t="s">
        <v>2246</v>
      </c>
      <c r="L943" s="163" t="s">
        <v>1696</v>
      </c>
      <c r="M943" s="163" t="s">
        <v>1713</v>
      </c>
      <c r="N943" s="163" t="s">
        <v>1673</v>
      </c>
      <c r="O943" s="152"/>
      <c r="P943" s="150" t="s">
        <v>2247</v>
      </c>
      <c r="Q943" s="144">
        <v>3967.73</v>
      </c>
      <c r="R943" s="145">
        <v>0.67600000000000005</v>
      </c>
      <c r="S943" s="146">
        <v>1.0707</v>
      </c>
      <c r="T943" s="147">
        <v>5.8799999999999998E-3</v>
      </c>
      <c r="U943" s="148">
        <v>4181.8100000000004</v>
      </c>
      <c r="V943" s="149">
        <v>0.251</v>
      </c>
      <c r="W943" s="150">
        <v>1.4E-2</v>
      </c>
      <c r="X943" s="150" t="s">
        <v>1712</v>
      </c>
      <c r="Y943" s="150" t="s">
        <v>1715</v>
      </c>
      <c r="Z943" s="150" t="s">
        <v>1716</v>
      </c>
      <c r="AA943" s="150">
        <v>0</v>
      </c>
      <c r="AB943" s="164">
        <v>1</v>
      </c>
      <c r="AC943" s="152"/>
      <c r="AD943" s="152"/>
    </row>
    <row r="944" spans="1:30" x14ac:dyDescent="0.35">
      <c r="A944" t="str">
        <f t="shared" si="14"/>
        <v>362169147001021</v>
      </c>
      <c r="B944" s="178"/>
      <c r="D944" s="14"/>
      <c r="E944" s="159">
        <v>15008</v>
      </c>
      <c r="F944" s="160" t="s">
        <v>2254</v>
      </c>
      <c r="G944" s="161">
        <v>362169147001</v>
      </c>
      <c r="H944" s="159">
        <v>21</v>
      </c>
      <c r="I944" s="162" t="s">
        <v>1732</v>
      </c>
      <c r="J944" s="152"/>
      <c r="K944" s="163" t="s">
        <v>2246</v>
      </c>
      <c r="L944" s="163" t="s">
        <v>1696</v>
      </c>
      <c r="M944" s="163" t="s">
        <v>1713</v>
      </c>
      <c r="N944" s="163" t="s">
        <v>1673</v>
      </c>
      <c r="O944" s="152"/>
      <c r="P944" s="150" t="s">
        <v>2247</v>
      </c>
      <c r="Q944" s="144" t="s">
        <v>1716</v>
      </c>
      <c r="R944" s="145" t="s">
        <v>1716</v>
      </c>
      <c r="S944" s="146" t="s">
        <v>1716</v>
      </c>
      <c r="T944" s="147" t="s">
        <v>1716</v>
      </c>
      <c r="U944" s="148">
        <v>623.70000000000005</v>
      </c>
      <c r="V944" s="149" t="s">
        <v>1716</v>
      </c>
      <c r="W944" s="150" t="s">
        <v>1716</v>
      </c>
      <c r="X944" s="150" t="s">
        <v>1712</v>
      </c>
      <c r="Y944" s="150" t="s">
        <v>1715</v>
      </c>
      <c r="Z944" s="150" t="s">
        <v>1716</v>
      </c>
      <c r="AA944" s="150">
        <v>0</v>
      </c>
      <c r="AB944" s="164">
        <v>1</v>
      </c>
      <c r="AC944" s="152"/>
      <c r="AD944" s="152"/>
    </row>
    <row r="945" spans="1:30" x14ac:dyDescent="0.35">
      <c r="A945" t="str">
        <f t="shared" si="14"/>
        <v>362169147065021</v>
      </c>
      <c r="B945" s="178"/>
      <c r="D945" s="14"/>
      <c r="E945" s="159">
        <v>15008</v>
      </c>
      <c r="F945" s="160" t="s">
        <v>2254</v>
      </c>
      <c r="G945" s="161">
        <v>362169147065</v>
      </c>
      <c r="H945" s="159">
        <v>21</v>
      </c>
      <c r="I945" s="162" t="s">
        <v>1732</v>
      </c>
      <c r="J945" s="152"/>
      <c r="K945" s="163" t="s">
        <v>2246</v>
      </c>
      <c r="L945" s="163" t="s">
        <v>1696</v>
      </c>
      <c r="M945" s="163" t="s">
        <v>1713</v>
      </c>
      <c r="N945" s="163" t="s">
        <v>1673</v>
      </c>
      <c r="O945" s="152"/>
      <c r="P945" s="150" t="s">
        <v>2247</v>
      </c>
      <c r="Q945" s="144" t="s">
        <v>1716</v>
      </c>
      <c r="R945" s="145" t="s">
        <v>1716</v>
      </c>
      <c r="S945" s="146" t="s">
        <v>1716</v>
      </c>
      <c r="T945" s="147" t="s">
        <v>1716</v>
      </c>
      <c r="U945" s="148">
        <v>623.70000000000005</v>
      </c>
      <c r="V945" s="149" t="s">
        <v>1716</v>
      </c>
      <c r="W945" s="150" t="s">
        <v>1716</v>
      </c>
      <c r="X945" s="150" t="s">
        <v>1712</v>
      </c>
      <c r="Y945" s="150" t="s">
        <v>1715</v>
      </c>
      <c r="Z945" s="150" t="s">
        <v>1716</v>
      </c>
      <c r="AA945" s="150">
        <v>0</v>
      </c>
      <c r="AB945" s="164">
        <v>1</v>
      </c>
      <c r="AC945" s="152"/>
      <c r="AD945" s="152"/>
    </row>
    <row r="946" spans="1:30" x14ac:dyDescent="0.35">
      <c r="A946" t="str">
        <f t="shared" si="14"/>
        <v>362169147001022</v>
      </c>
      <c r="B946" s="178"/>
      <c r="D946" s="14"/>
      <c r="E946" s="159">
        <v>15008</v>
      </c>
      <c r="F946" s="160" t="s">
        <v>2254</v>
      </c>
      <c r="G946" s="161">
        <v>362169147001</v>
      </c>
      <c r="H946" s="159">
        <v>22</v>
      </c>
      <c r="I946" s="162" t="s">
        <v>1718</v>
      </c>
      <c r="J946" s="152"/>
      <c r="K946" s="163" t="s">
        <v>2246</v>
      </c>
      <c r="L946" s="163" t="s">
        <v>1696</v>
      </c>
      <c r="M946" s="163" t="s">
        <v>1713</v>
      </c>
      <c r="N946" s="163" t="s">
        <v>1673</v>
      </c>
      <c r="O946" s="152"/>
      <c r="P946" s="150" t="s">
        <v>2247</v>
      </c>
      <c r="Q946" s="144" t="s">
        <v>1716</v>
      </c>
      <c r="R946" s="145" t="s">
        <v>1716</v>
      </c>
      <c r="S946" s="146" t="s">
        <v>1716</v>
      </c>
      <c r="T946" s="147" t="s">
        <v>1716</v>
      </c>
      <c r="U946" s="148">
        <v>656.06200000000001</v>
      </c>
      <c r="V946" s="149" t="s">
        <v>1716</v>
      </c>
      <c r="W946" s="150" t="s">
        <v>1716</v>
      </c>
      <c r="X946" s="150" t="s">
        <v>1712</v>
      </c>
      <c r="Y946" s="150" t="s">
        <v>1715</v>
      </c>
      <c r="Z946" s="150" t="s">
        <v>1716</v>
      </c>
      <c r="AA946" s="150">
        <v>0</v>
      </c>
      <c r="AB946" s="164">
        <v>1</v>
      </c>
      <c r="AC946" s="152"/>
      <c r="AD946" s="152"/>
    </row>
    <row r="947" spans="1:30" x14ac:dyDescent="0.35">
      <c r="A947" t="str">
        <f t="shared" si="14"/>
        <v>362169147066022</v>
      </c>
      <c r="B947" s="178"/>
      <c r="D947" s="14"/>
      <c r="E947" s="159">
        <v>15008</v>
      </c>
      <c r="F947" s="160" t="s">
        <v>2254</v>
      </c>
      <c r="G947" s="161">
        <v>362169147066</v>
      </c>
      <c r="H947" s="159">
        <v>22</v>
      </c>
      <c r="I947" s="162" t="s">
        <v>1718</v>
      </c>
      <c r="J947" s="152"/>
      <c r="K947" s="163" t="s">
        <v>2246</v>
      </c>
      <c r="L947" s="163" t="s">
        <v>1696</v>
      </c>
      <c r="M947" s="163" t="s">
        <v>1713</v>
      </c>
      <c r="N947" s="163" t="s">
        <v>1673</v>
      </c>
      <c r="O947" s="152"/>
      <c r="P947" s="150" t="s">
        <v>2247</v>
      </c>
      <c r="Q947" s="144" t="s">
        <v>1716</v>
      </c>
      <c r="R947" s="145" t="s">
        <v>1716</v>
      </c>
      <c r="S947" s="146" t="s">
        <v>1716</v>
      </c>
      <c r="T947" s="147" t="s">
        <v>1716</v>
      </c>
      <c r="U947" s="148">
        <v>656.06200000000001</v>
      </c>
      <c r="V947" s="149" t="s">
        <v>1716</v>
      </c>
      <c r="W947" s="150" t="s">
        <v>1716</v>
      </c>
      <c r="X947" s="150" t="s">
        <v>1712</v>
      </c>
      <c r="Y947" s="150" t="s">
        <v>1715</v>
      </c>
      <c r="Z947" s="150" t="s">
        <v>1716</v>
      </c>
      <c r="AA947" s="150">
        <v>0</v>
      </c>
      <c r="AB947" s="164">
        <v>1</v>
      </c>
      <c r="AC947" s="152"/>
      <c r="AD947" s="152"/>
    </row>
    <row r="948" spans="1:30" x14ac:dyDescent="0.35">
      <c r="A948" t="str">
        <f t="shared" si="14"/>
        <v>362169147001024</v>
      </c>
      <c r="B948" s="178"/>
      <c r="D948" s="14"/>
      <c r="E948" s="159">
        <v>15008</v>
      </c>
      <c r="F948" s="160" t="s">
        <v>2254</v>
      </c>
      <c r="G948" s="161">
        <v>362169147001</v>
      </c>
      <c r="H948" s="159">
        <v>24</v>
      </c>
      <c r="I948" s="162" t="s">
        <v>1719</v>
      </c>
      <c r="J948" s="152"/>
      <c r="K948" s="163" t="s">
        <v>2246</v>
      </c>
      <c r="L948" s="163" t="s">
        <v>1696</v>
      </c>
      <c r="M948" s="163" t="s">
        <v>1713</v>
      </c>
      <c r="N948" s="163" t="s">
        <v>1673</v>
      </c>
      <c r="O948" s="152"/>
      <c r="P948" s="150" t="s">
        <v>2247</v>
      </c>
      <c r="Q948" s="144">
        <v>597.41</v>
      </c>
      <c r="R948" s="145">
        <v>0.6</v>
      </c>
      <c r="S948" s="146">
        <v>1.0707</v>
      </c>
      <c r="T948" s="147" t="s">
        <v>1716</v>
      </c>
      <c r="U948" s="148">
        <v>901.81</v>
      </c>
      <c r="V948" s="149">
        <v>0.251</v>
      </c>
      <c r="W948" s="150">
        <v>1.4E-2</v>
      </c>
      <c r="X948" s="150" t="s">
        <v>1712</v>
      </c>
      <c r="Y948" s="150" t="s">
        <v>1715</v>
      </c>
      <c r="Z948" s="150" t="s">
        <v>1752</v>
      </c>
      <c r="AA948" s="150">
        <v>0.4481</v>
      </c>
      <c r="AB948" s="164">
        <v>1</v>
      </c>
      <c r="AC948" s="152"/>
      <c r="AD948" s="152"/>
    </row>
    <row r="949" spans="1:30" x14ac:dyDescent="0.35">
      <c r="A949" t="str">
        <f t="shared" si="14"/>
        <v>362169147001027</v>
      </c>
      <c r="B949" s="178"/>
      <c r="D949" s="14"/>
      <c r="E949" s="159">
        <v>15008</v>
      </c>
      <c r="F949" s="160" t="s">
        <v>2254</v>
      </c>
      <c r="G949" s="161">
        <v>362169147001</v>
      </c>
      <c r="H949" s="159">
        <v>27</v>
      </c>
      <c r="I949" s="162" t="s">
        <v>1733</v>
      </c>
      <c r="J949" s="152"/>
      <c r="K949" s="163" t="s">
        <v>2246</v>
      </c>
      <c r="L949" s="163" t="s">
        <v>1696</v>
      </c>
      <c r="M949" s="163" t="s">
        <v>1713</v>
      </c>
      <c r="N949" s="163" t="s">
        <v>1673</v>
      </c>
      <c r="O949" s="152"/>
      <c r="P949" s="150" t="s">
        <v>2247</v>
      </c>
      <c r="Q949" s="144">
        <v>359.63</v>
      </c>
      <c r="R949" s="145">
        <v>0.6</v>
      </c>
      <c r="S949" s="146">
        <v>1.0707</v>
      </c>
      <c r="T949" s="147" t="s">
        <v>1716</v>
      </c>
      <c r="U949" s="148">
        <v>495.52</v>
      </c>
      <c r="V949" s="149">
        <v>0.251</v>
      </c>
      <c r="W949" s="150">
        <v>1.4E-2</v>
      </c>
      <c r="X949" s="150" t="s">
        <v>1712</v>
      </c>
      <c r="Y949" s="150" t="s">
        <v>1715</v>
      </c>
      <c r="Z949" s="150" t="s">
        <v>1752</v>
      </c>
      <c r="AA949" s="150">
        <v>0.32179999999999997</v>
      </c>
      <c r="AB949" s="164">
        <v>1</v>
      </c>
      <c r="AC949" s="152"/>
      <c r="AD949" s="152"/>
    </row>
    <row r="950" spans="1:30" x14ac:dyDescent="0.35">
      <c r="A950" t="str">
        <f t="shared" si="14"/>
        <v>362169147065027</v>
      </c>
      <c r="B950" s="178"/>
      <c r="D950" s="14"/>
      <c r="E950" s="159">
        <v>15008</v>
      </c>
      <c r="F950" s="160" t="s">
        <v>2254</v>
      </c>
      <c r="G950" s="161">
        <v>362169147065</v>
      </c>
      <c r="H950" s="159">
        <v>27</v>
      </c>
      <c r="I950" s="162" t="s">
        <v>1733</v>
      </c>
      <c r="J950" s="152"/>
      <c r="K950" s="163" t="s">
        <v>2246</v>
      </c>
      <c r="L950" s="163" t="s">
        <v>1696</v>
      </c>
      <c r="M950" s="163" t="s">
        <v>1713</v>
      </c>
      <c r="N950" s="163" t="s">
        <v>1673</v>
      </c>
      <c r="O950" s="152"/>
      <c r="P950" s="150" t="s">
        <v>2247</v>
      </c>
      <c r="Q950" s="144">
        <v>359.63</v>
      </c>
      <c r="R950" s="145">
        <v>0.6</v>
      </c>
      <c r="S950" s="146">
        <v>1.0707</v>
      </c>
      <c r="T950" s="147" t="s">
        <v>1716</v>
      </c>
      <c r="U950" s="148">
        <v>495.52</v>
      </c>
      <c r="V950" s="149">
        <v>0.251</v>
      </c>
      <c r="W950" s="150">
        <v>1.4E-2</v>
      </c>
      <c r="X950" s="150" t="s">
        <v>1712</v>
      </c>
      <c r="Y950" s="150" t="s">
        <v>1715</v>
      </c>
      <c r="Z950" s="150" t="s">
        <v>1752</v>
      </c>
      <c r="AA950" s="150">
        <v>0.32179999999999997</v>
      </c>
      <c r="AB950" s="164">
        <v>1</v>
      </c>
      <c r="AC950" s="152"/>
      <c r="AD950" s="152"/>
    </row>
    <row r="951" spans="1:30" x14ac:dyDescent="0.35">
      <c r="A951" t="str">
        <f t="shared" si="14"/>
        <v>362169147001028</v>
      </c>
      <c r="B951" s="178"/>
      <c r="D951" s="14"/>
      <c r="E951" s="159">
        <v>15008</v>
      </c>
      <c r="F951" s="160" t="s">
        <v>2254</v>
      </c>
      <c r="G951" s="161">
        <v>362169147001</v>
      </c>
      <c r="H951" s="159">
        <v>28</v>
      </c>
      <c r="I951" s="162" t="s">
        <v>1733</v>
      </c>
      <c r="J951" s="152"/>
      <c r="K951" s="163" t="s">
        <v>2246</v>
      </c>
      <c r="L951" s="163" t="s">
        <v>1696</v>
      </c>
      <c r="M951" s="163" t="s">
        <v>1713</v>
      </c>
      <c r="N951" s="163" t="s">
        <v>1673</v>
      </c>
      <c r="O951" s="152"/>
      <c r="P951" s="150" t="s">
        <v>2247</v>
      </c>
      <c r="Q951" s="144">
        <v>359.63</v>
      </c>
      <c r="R951" s="145">
        <v>0.6</v>
      </c>
      <c r="S951" s="146">
        <v>1.0707</v>
      </c>
      <c r="T951" s="147" t="s">
        <v>1716</v>
      </c>
      <c r="U951" s="148">
        <v>495.52</v>
      </c>
      <c r="V951" s="149">
        <v>0.251</v>
      </c>
      <c r="W951" s="150">
        <v>1.4E-2</v>
      </c>
      <c r="X951" s="150" t="s">
        <v>1712</v>
      </c>
      <c r="Y951" s="150" t="s">
        <v>1715</v>
      </c>
      <c r="Z951" s="150" t="s">
        <v>1752</v>
      </c>
      <c r="AA951" s="150">
        <v>0.32179999999999997</v>
      </c>
      <c r="AB951" s="164">
        <v>1</v>
      </c>
      <c r="AC951" s="152"/>
      <c r="AD951" s="152"/>
    </row>
    <row r="952" spans="1:30" x14ac:dyDescent="0.35">
      <c r="A952" t="str">
        <f t="shared" si="14"/>
        <v>362169147065028</v>
      </c>
      <c r="B952" s="178"/>
      <c r="D952" s="14"/>
      <c r="E952" s="159">
        <v>15008</v>
      </c>
      <c r="F952" s="160" t="s">
        <v>2254</v>
      </c>
      <c r="G952" s="161">
        <v>362169147065</v>
      </c>
      <c r="H952" s="159">
        <v>28</v>
      </c>
      <c r="I952" s="162" t="s">
        <v>1733</v>
      </c>
      <c r="J952" s="152"/>
      <c r="K952" s="163" t="s">
        <v>2246</v>
      </c>
      <c r="L952" s="163" t="s">
        <v>1696</v>
      </c>
      <c r="M952" s="163" t="s">
        <v>1713</v>
      </c>
      <c r="N952" s="163" t="s">
        <v>1673</v>
      </c>
      <c r="O952" s="152"/>
      <c r="P952" s="150" t="s">
        <v>2247</v>
      </c>
      <c r="Q952" s="144">
        <v>359.63</v>
      </c>
      <c r="R952" s="145">
        <v>0.6</v>
      </c>
      <c r="S952" s="146">
        <v>1.0707</v>
      </c>
      <c r="T952" s="147" t="s">
        <v>1716</v>
      </c>
      <c r="U952" s="148">
        <v>495.52</v>
      </c>
      <c r="V952" s="149">
        <v>0.251</v>
      </c>
      <c r="W952" s="150">
        <v>1.4E-2</v>
      </c>
      <c r="X952" s="150" t="s">
        <v>1712</v>
      </c>
      <c r="Y952" s="150" t="s">
        <v>1715</v>
      </c>
      <c r="Z952" s="150" t="s">
        <v>1752</v>
      </c>
      <c r="AA952" s="150">
        <v>0.32179999999999997</v>
      </c>
      <c r="AB952" s="164">
        <v>1</v>
      </c>
      <c r="AC952" s="152"/>
      <c r="AD952" s="152"/>
    </row>
    <row r="953" spans="1:30" x14ac:dyDescent="0.35">
      <c r="A953" t="str">
        <f t="shared" si="14"/>
        <v>362169147001029</v>
      </c>
      <c r="B953" s="178"/>
      <c r="D953" s="14"/>
      <c r="E953" s="159">
        <v>15008</v>
      </c>
      <c r="F953" s="160" t="s">
        <v>2254</v>
      </c>
      <c r="G953" s="161">
        <v>362169147001</v>
      </c>
      <c r="H953" s="159">
        <v>29</v>
      </c>
      <c r="I953" s="162" t="s">
        <v>1745</v>
      </c>
      <c r="J953" s="152"/>
      <c r="K953" s="163" t="s">
        <v>2246</v>
      </c>
      <c r="L953" s="163" t="s">
        <v>1696</v>
      </c>
      <c r="M953" s="163" t="s">
        <v>1713</v>
      </c>
      <c r="N953" s="163" t="s">
        <v>1673</v>
      </c>
      <c r="O953" s="152"/>
      <c r="P953" s="150" t="s">
        <v>2247</v>
      </c>
      <c r="Q953" s="144">
        <v>1442.57</v>
      </c>
      <c r="R953" s="145">
        <v>0.6</v>
      </c>
      <c r="S953" s="146">
        <v>1.0707</v>
      </c>
      <c r="T953" s="147" t="s">
        <v>1716</v>
      </c>
      <c r="U953" s="148">
        <v>1987.68</v>
      </c>
      <c r="V953" s="149">
        <v>0.251</v>
      </c>
      <c r="W953" s="150">
        <v>1.4E-2</v>
      </c>
      <c r="X953" s="150" t="s">
        <v>1712</v>
      </c>
      <c r="Y953" s="150" t="s">
        <v>1715</v>
      </c>
      <c r="Z953" s="150" t="s">
        <v>1752</v>
      </c>
      <c r="AA953" s="150">
        <v>0.32179999999999997</v>
      </c>
      <c r="AB953" s="164">
        <v>1</v>
      </c>
      <c r="AC953" s="152"/>
      <c r="AD953" s="152"/>
    </row>
    <row r="954" spans="1:30" x14ac:dyDescent="0.35">
      <c r="A954" t="str">
        <f t="shared" si="14"/>
        <v>362169147066029</v>
      </c>
      <c r="B954" s="178"/>
      <c r="D954" s="14"/>
      <c r="E954" s="159">
        <v>15008</v>
      </c>
      <c r="F954" s="160" t="s">
        <v>2254</v>
      </c>
      <c r="G954" s="161">
        <v>362169147066</v>
      </c>
      <c r="H954" s="159">
        <v>29</v>
      </c>
      <c r="I954" s="162" t="s">
        <v>1745</v>
      </c>
      <c r="J954" s="152"/>
      <c r="K954" s="163" t="s">
        <v>2246</v>
      </c>
      <c r="L954" s="163" t="s">
        <v>1696</v>
      </c>
      <c r="M954" s="163" t="s">
        <v>1713</v>
      </c>
      <c r="N954" s="163" t="s">
        <v>1673</v>
      </c>
      <c r="O954" s="152"/>
      <c r="P954" s="150" t="s">
        <v>2247</v>
      </c>
      <c r="Q954" s="144">
        <v>1442.57</v>
      </c>
      <c r="R954" s="145">
        <v>0.6</v>
      </c>
      <c r="S954" s="146">
        <v>1.0707</v>
      </c>
      <c r="T954" s="147" t="s">
        <v>1716</v>
      </c>
      <c r="U954" s="148">
        <v>1987.68</v>
      </c>
      <c r="V954" s="149">
        <v>0.251</v>
      </c>
      <c r="W954" s="150">
        <v>1.4E-2</v>
      </c>
      <c r="X954" s="150" t="s">
        <v>1712</v>
      </c>
      <c r="Y954" s="150" t="s">
        <v>1715</v>
      </c>
      <c r="Z954" s="150" t="s">
        <v>1752</v>
      </c>
      <c r="AA954" s="150">
        <v>0.32179999999999997</v>
      </c>
      <c r="AB954" s="164">
        <v>1</v>
      </c>
      <c r="AC954" s="152"/>
      <c r="AD954" s="152"/>
    </row>
    <row r="955" spans="1:30" x14ac:dyDescent="0.35">
      <c r="A955" t="str">
        <f t="shared" si="14"/>
        <v>362604009005020</v>
      </c>
      <c r="B955" s="178"/>
      <c r="D955" s="14"/>
      <c r="E955" s="159">
        <v>15010</v>
      </c>
      <c r="F955" s="160" t="s">
        <v>2255</v>
      </c>
      <c r="G955" s="161">
        <v>362604009005</v>
      </c>
      <c r="H955" s="159">
        <v>20</v>
      </c>
      <c r="I955" s="162" t="s">
        <v>1711</v>
      </c>
      <c r="J955" s="152"/>
      <c r="K955" s="163" t="s">
        <v>2256</v>
      </c>
      <c r="L955" s="163" t="s">
        <v>1696</v>
      </c>
      <c r="M955" s="163" t="s">
        <v>1713</v>
      </c>
      <c r="N955" s="163" t="s">
        <v>1673</v>
      </c>
      <c r="O955" s="152"/>
      <c r="P955" s="150" t="s">
        <v>2257</v>
      </c>
      <c r="Q955" s="144">
        <v>3967.73</v>
      </c>
      <c r="R955" s="145">
        <v>0.67600000000000005</v>
      </c>
      <c r="S955" s="146">
        <v>1.0707</v>
      </c>
      <c r="T955" s="147">
        <v>0</v>
      </c>
      <c r="U955" s="148">
        <v>4157.3599999999997</v>
      </c>
      <c r="V955" s="149">
        <v>0.26</v>
      </c>
      <c r="W955" s="150">
        <v>2.1000000000000001E-2</v>
      </c>
      <c r="X955" s="150" t="s">
        <v>1723</v>
      </c>
      <c r="Y955" s="150" t="s">
        <v>1731</v>
      </c>
      <c r="Z955" s="150" t="s">
        <v>1716</v>
      </c>
      <c r="AA955" s="150">
        <v>0</v>
      </c>
      <c r="AB955" s="164">
        <v>1</v>
      </c>
      <c r="AC955" s="152"/>
      <c r="AD955" s="152"/>
    </row>
    <row r="956" spans="1:30" x14ac:dyDescent="0.35">
      <c r="A956" t="str">
        <f t="shared" si="14"/>
        <v>362604009008020</v>
      </c>
      <c r="B956" s="178"/>
      <c r="D956" s="14"/>
      <c r="E956" s="159">
        <v>15010</v>
      </c>
      <c r="F956" s="160" t="s">
        <v>2255</v>
      </c>
      <c r="G956" s="161">
        <v>362604009008</v>
      </c>
      <c r="H956" s="159">
        <v>20</v>
      </c>
      <c r="I956" s="162" t="s">
        <v>1711</v>
      </c>
      <c r="J956" s="152"/>
      <c r="K956" s="163" t="s">
        <v>2256</v>
      </c>
      <c r="L956" s="163" t="s">
        <v>1696</v>
      </c>
      <c r="M956" s="163" t="s">
        <v>1713</v>
      </c>
      <c r="N956" s="163" t="s">
        <v>1673</v>
      </c>
      <c r="O956" s="152"/>
      <c r="P956" s="150" t="s">
        <v>2257</v>
      </c>
      <c r="Q956" s="144">
        <v>3967.73</v>
      </c>
      <c r="R956" s="145">
        <v>0.67600000000000005</v>
      </c>
      <c r="S956" s="146">
        <v>1.0707</v>
      </c>
      <c r="T956" s="147">
        <v>0</v>
      </c>
      <c r="U956" s="148">
        <v>4157.3599999999997</v>
      </c>
      <c r="V956" s="149">
        <v>0.26</v>
      </c>
      <c r="W956" s="150">
        <v>2.1000000000000001E-2</v>
      </c>
      <c r="X956" s="150" t="s">
        <v>1723</v>
      </c>
      <c r="Y956" s="150" t="s">
        <v>1731</v>
      </c>
      <c r="Z956" s="150" t="s">
        <v>1716</v>
      </c>
      <c r="AA956" s="150">
        <v>0</v>
      </c>
      <c r="AB956" s="164">
        <v>1</v>
      </c>
      <c r="AC956" s="152"/>
      <c r="AD956" s="152"/>
    </row>
    <row r="957" spans="1:30" x14ac:dyDescent="0.35">
      <c r="A957" t="str">
        <f t="shared" si="14"/>
        <v>362604009005021</v>
      </c>
      <c r="B957" s="178"/>
      <c r="D957" s="14"/>
      <c r="E957" s="159">
        <v>15010</v>
      </c>
      <c r="F957" s="160" t="s">
        <v>2255</v>
      </c>
      <c r="G957" s="161">
        <v>362604009005</v>
      </c>
      <c r="H957" s="159">
        <v>21</v>
      </c>
      <c r="I957" s="162" t="s">
        <v>1732</v>
      </c>
      <c r="J957" s="152"/>
      <c r="K957" s="163" t="s">
        <v>2256</v>
      </c>
      <c r="L957" s="163" t="s">
        <v>1696</v>
      </c>
      <c r="M957" s="163" t="s">
        <v>1713</v>
      </c>
      <c r="N957" s="163" t="s">
        <v>1673</v>
      </c>
      <c r="O957" s="152"/>
      <c r="P957" s="150" t="s">
        <v>2257</v>
      </c>
      <c r="Q957" s="144" t="s">
        <v>1716</v>
      </c>
      <c r="R957" s="145" t="s">
        <v>1716</v>
      </c>
      <c r="S957" s="146" t="s">
        <v>1716</v>
      </c>
      <c r="T957" s="147" t="s">
        <v>1716</v>
      </c>
      <c r="U957" s="148">
        <v>693</v>
      </c>
      <c r="V957" s="149" t="s">
        <v>1716</v>
      </c>
      <c r="W957" s="150" t="s">
        <v>1716</v>
      </c>
      <c r="X957" s="150" t="s">
        <v>1723</v>
      </c>
      <c r="Y957" s="150" t="s">
        <v>1731</v>
      </c>
      <c r="Z957" s="150" t="s">
        <v>1716</v>
      </c>
      <c r="AA957" s="150">
        <v>0</v>
      </c>
      <c r="AB957" s="164">
        <v>1</v>
      </c>
      <c r="AC957" s="152"/>
      <c r="AD957" s="152"/>
    </row>
    <row r="958" spans="1:30" x14ac:dyDescent="0.35">
      <c r="A958" t="str">
        <f t="shared" si="14"/>
        <v>362604009008021</v>
      </c>
      <c r="B958" s="178"/>
      <c r="D958" s="14"/>
      <c r="E958" s="159">
        <v>15010</v>
      </c>
      <c r="F958" s="160" t="s">
        <v>2255</v>
      </c>
      <c r="G958" s="161">
        <v>362604009008</v>
      </c>
      <c r="H958" s="159">
        <v>21</v>
      </c>
      <c r="I958" s="162" t="s">
        <v>1732</v>
      </c>
      <c r="J958" s="152"/>
      <c r="K958" s="163" t="s">
        <v>2256</v>
      </c>
      <c r="L958" s="163" t="s">
        <v>1696</v>
      </c>
      <c r="M958" s="163" t="s">
        <v>1713</v>
      </c>
      <c r="N958" s="163" t="s">
        <v>1673</v>
      </c>
      <c r="O958" s="152"/>
      <c r="P958" s="150" t="s">
        <v>2257</v>
      </c>
      <c r="Q958" s="144" t="s">
        <v>1716</v>
      </c>
      <c r="R958" s="145" t="s">
        <v>1716</v>
      </c>
      <c r="S958" s="151" t="s">
        <v>1716</v>
      </c>
      <c r="T958" s="147" t="s">
        <v>1716</v>
      </c>
      <c r="U958" s="148">
        <v>693</v>
      </c>
      <c r="V958" s="149" t="s">
        <v>1716</v>
      </c>
      <c r="W958" s="150" t="s">
        <v>1716</v>
      </c>
      <c r="X958" s="150" t="s">
        <v>1723</v>
      </c>
      <c r="Y958" s="150" t="s">
        <v>1731</v>
      </c>
      <c r="Z958" s="150" t="s">
        <v>1716</v>
      </c>
      <c r="AA958" s="150">
        <v>0</v>
      </c>
      <c r="AB958" s="164">
        <v>1</v>
      </c>
      <c r="AC958" s="152"/>
      <c r="AD958" s="152"/>
    </row>
    <row r="959" spans="1:30" x14ac:dyDescent="0.35">
      <c r="A959" t="str">
        <f t="shared" si="14"/>
        <v>362604009005024</v>
      </c>
      <c r="B959" s="178"/>
      <c r="D959" s="14"/>
      <c r="E959" s="159">
        <v>15010</v>
      </c>
      <c r="F959" s="160" t="s">
        <v>2255</v>
      </c>
      <c r="G959" s="161">
        <v>362604009005</v>
      </c>
      <c r="H959" s="159">
        <v>24</v>
      </c>
      <c r="I959" s="162" t="s">
        <v>1719</v>
      </c>
      <c r="J959" s="152"/>
      <c r="K959" s="163" t="s">
        <v>2256</v>
      </c>
      <c r="L959" s="163" t="s">
        <v>1696</v>
      </c>
      <c r="M959" s="163" t="s">
        <v>1713</v>
      </c>
      <c r="N959" s="163" t="s">
        <v>1673</v>
      </c>
      <c r="O959" s="152"/>
      <c r="P959" s="150" t="s">
        <v>2257</v>
      </c>
      <c r="Q959" s="144">
        <v>597.41</v>
      </c>
      <c r="R959" s="145">
        <v>0.6</v>
      </c>
      <c r="S959" s="146">
        <v>1.0707</v>
      </c>
      <c r="T959" s="147" t="s">
        <v>1716</v>
      </c>
      <c r="U959" s="148">
        <v>901.81</v>
      </c>
      <c r="V959" s="149">
        <v>0.26</v>
      </c>
      <c r="W959" s="150">
        <v>2.1000000000000001E-2</v>
      </c>
      <c r="X959" s="150" t="s">
        <v>1723</v>
      </c>
      <c r="Y959" s="150" t="s">
        <v>1731</v>
      </c>
      <c r="Z959" s="150" t="s">
        <v>1752</v>
      </c>
      <c r="AA959" s="150">
        <v>0.4481</v>
      </c>
      <c r="AB959" s="164">
        <v>1</v>
      </c>
      <c r="AC959" s="152"/>
      <c r="AD959" s="152"/>
    </row>
    <row r="960" spans="1:30" x14ac:dyDescent="0.35">
      <c r="A960" t="str">
        <f t="shared" si="14"/>
        <v>362604009008024</v>
      </c>
      <c r="B960" s="178"/>
      <c r="D960" s="14"/>
      <c r="E960" s="159">
        <v>15010</v>
      </c>
      <c r="F960" s="160" t="s">
        <v>2255</v>
      </c>
      <c r="G960" s="161">
        <v>362604009008</v>
      </c>
      <c r="H960" s="159">
        <v>24</v>
      </c>
      <c r="I960" s="162" t="s">
        <v>1719</v>
      </c>
      <c r="J960" s="152"/>
      <c r="K960" s="163" t="s">
        <v>2256</v>
      </c>
      <c r="L960" s="163" t="s">
        <v>1696</v>
      </c>
      <c r="M960" s="163" t="s">
        <v>1713</v>
      </c>
      <c r="N960" s="163" t="s">
        <v>1673</v>
      </c>
      <c r="O960" s="152"/>
      <c r="P960" s="150" t="s">
        <v>2257</v>
      </c>
      <c r="Q960" s="144">
        <v>597.41</v>
      </c>
      <c r="R960" s="145">
        <v>0.6</v>
      </c>
      <c r="S960" s="146">
        <v>1.0707</v>
      </c>
      <c r="T960" s="147" t="s">
        <v>1716</v>
      </c>
      <c r="U960" s="148">
        <v>901.81</v>
      </c>
      <c r="V960" s="149">
        <v>0.26</v>
      </c>
      <c r="W960" s="150">
        <v>2.1000000000000001E-2</v>
      </c>
      <c r="X960" s="150" t="s">
        <v>1723</v>
      </c>
      <c r="Y960" s="150" t="s">
        <v>1731</v>
      </c>
      <c r="Z960" s="150" t="s">
        <v>1752</v>
      </c>
      <c r="AA960" s="150">
        <v>0.4481</v>
      </c>
      <c r="AB960" s="164">
        <v>1</v>
      </c>
      <c r="AC960" s="152"/>
      <c r="AD960" s="152"/>
    </row>
    <row r="961" spans="1:30" x14ac:dyDescent="0.35">
      <c r="A961" t="str">
        <f t="shared" si="14"/>
        <v>362604009005027</v>
      </c>
      <c r="B961" s="178"/>
      <c r="D961" s="14"/>
      <c r="E961" s="159">
        <v>15010</v>
      </c>
      <c r="F961" s="160" t="s">
        <v>2255</v>
      </c>
      <c r="G961" s="161">
        <v>362604009005</v>
      </c>
      <c r="H961" s="159">
        <v>27</v>
      </c>
      <c r="I961" s="162" t="s">
        <v>1733</v>
      </c>
      <c r="J961" s="152"/>
      <c r="K961" s="163" t="s">
        <v>2256</v>
      </c>
      <c r="L961" s="163" t="s">
        <v>1696</v>
      </c>
      <c r="M961" s="163" t="s">
        <v>1713</v>
      </c>
      <c r="N961" s="163" t="s">
        <v>1673</v>
      </c>
      <c r="O961" s="152"/>
      <c r="P961" s="150" t="s">
        <v>2257</v>
      </c>
      <c r="Q961" s="144">
        <v>359.63</v>
      </c>
      <c r="R961" s="145">
        <v>0.6</v>
      </c>
      <c r="S961" s="146">
        <v>1.0707</v>
      </c>
      <c r="T961" s="147" t="s">
        <v>1716</v>
      </c>
      <c r="U961" s="148">
        <v>495.52</v>
      </c>
      <c r="V961" s="149">
        <v>0.26</v>
      </c>
      <c r="W961" s="150">
        <v>2.1000000000000001E-2</v>
      </c>
      <c r="X961" s="150" t="s">
        <v>1723</v>
      </c>
      <c r="Y961" s="150" t="s">
        <v>1731</v>
      </c>
      <c r="Z961" s="150" t="s">
        <v>1752</v>
      </c>
      <c r="AA961" s="150">
        <v>0.32179999999999997</v>
      </c>
      <c r="AB961" s="164">
        <v>1</v>
      </c>
      <c r="AC961" s="152"/>
      <c r="AD961" s="152"/>
    </row>
    <row r="962" spans="1:30" x14ac:dyDescent="0.35">
      <c r="A962" t="str">
        <f t="shared" si="14"/>
        <v>362604009008027</v>
      </c>
      <c r="B962" s="178"/>
      <c r="D962" s="14"/>
      <c r="E962" s="159">
        <v>15010</v>
      </c>
      <c r="F962" s="160" t="s">
        <v>2255</v>
      </c>
      <c r="G962" s="161">
        <v>362604009008</v>
      </c>
      <c r="H962" s="159">
        <v>27</v>
      </c>
      <c r="I962" s="162" t="s">
        <v>1733</v>
      </c>
      <c r="J962" s="152"/>
      <c r="K962" s="163" t="s">
        <v>2256</v>
      </c>
      <c r="L962" s="163" t="s">
        <v>1696</v>
      </c>
      <c r="M962" s="163" t="s">
        <v>1713</v>
      </c>
      <c r="N962" s="163" t="s">
        <v>1673</v>
      </c>
      <c r="O962" s="152"/>
      <c r="P962" s="150" t="s">
        <v>2257</v>
      </c>
      <c r="Q962" s="144">
        <v>359.63</v>
      </c>
      <c r="R962" s="145">
        <v>0.6</v>
      </c>
      <c r="S962" s="146">
        <v>1.0707</v>
      </c>
      <c r="T962" s="147" t="s">
        <v>1716</v>
      </c>
      <c r="U962" s="148">
        <v>495.52</v>
      </c>
      <c r="V962" s="149">
        <v>0.26</v>
      </c>
      <c r="W962" s="150">
        <v>2.1000000000000001E-2</v>
      </c>
      <c r="X962" s="150" t="s">
        <v>1723</v>
      </c>
      <c r="Y962" s="150" t="s">
        <v>1731</v>
      </c>
      <c r="Z962" s="150" t="s">
        <v>1752</v>
      </c>
      <c r="AA962" s="150">
        <v>0.32179999999999997</v>
      </c>
      <c r="AB962" s="164">
        <v>1</v>
      </c>
      <c r="AC962" s="152"/>
      <c r="AD962" s="152"/>
    </row>
    <row r="963" spans="1:30" x14ac:dyDescent="0.35">
      <c r="A963" t="str">
        <f t="shared" ref="A963:A1026" si="15">G963&amp;"0"&amp;H963</f>
        <v>362604009005028</v>
      </c>
      <c r="B963" s="178"/>
      <c r="D963" s="14"/>
      <c r="E963" s="159">
        <v>15010</v>
      </c>
      <c r="F963" s="160" t="s">
        <v>2255</v>
      </c>
      <c r="G963" s="161">
        <v>362604009005</v>
      </c>
      <c r="H963" s="159">
        <v>28</v>
      </c>
      <c r="I963" s="162" t="s">
        <v>1733</v>
      </c>
      <c r="J963" s="152"/>
      <c r="K963" s="163" t="s">
        <v>2256</v>
      </c>
      <c r="L963" s="163" t="s">
        <v>1696</v>
      </c>
      <c r="M963" s="163" t="s">
        <v>1713</v>
      </c>
      <c r="N963" s="163" t="s">
        <v>1673</v>
      </c>
      <c r="O963" s="152"/>
      <c r="P963" s="150" t="s">
        <v>2257</v>
      </c>
      <c r="Q963" s="144">
        <v>359.63</v>
      </c>
      <c r="R963" s="145">
        <v>0.6</v>
      </c>
      <c r="S963" s="146">
        <v>1.0707</v>
      </c>
      <c r="T963" s="147" t="s">
        <v>1716</v>
      </c>
      <c r="U963" s="148">
        <v>495.52</v>
      </c>
      <c r="V963" s="149">
        <v>0.26</v>
      </c>
      <c r="W963" s="150">
        <v>2.1000000000000001E-2</v>
      </c>
      <c r="X963" s="150" t="s">
        <v>1723</v>
      </c>
      <c r="Y963" s="150" t="s">
        <v>1731</v>
      </c>
      <c r="Z963" s="150" t="s">
        <v>1752</v>
      </c>
      <c r="AA963" s="150">
        <v>0.32179999999999997</v>
      </c>
      <c r="AB963" s="164">
        <v>1</v>
      </c>
      <c r="AC963" s="152"/>
      <c r="AD963" s="152"/>
    </row>
    <row r="964" spans="1:30" x14ac:dyDescent="0.35">
      <c r="A964" t="str">
        <f t="shared" si="15"/>
        <v>362604009008028</v>
      </c>
      <c r="B964" s="178"/>
      <c r="D964" s="14"/>
      <c r="E964" s="159">
        <v>15010</v>
      </c>
      <c r="F964" s="160" t="s">
        <v>2255</v>
      </c>
      <c r="G964" s="161">
        <v>362604009008</v>
      </c>
      <c r="H964" s="159">
        <v>28</v>
      </c>
      <c r="I964" s="162" t="s">
        <v>1733</v>
      </c>
      <c r="J964" s="152"/>
      <c r="K964" s="163" t="s">
        <v>2256</v>
      </c>
      <c r="L964" s="163" t="s">
        <v>1696</v>
      </c>
      <c r="M964" s="163" t="s">
        <v>1713</v>
      </c>
      <c r="N964" s="163" t="s">
        <v>1673</v>
      </c>
      <c r="O964" s="152"/>
      <c r="P964" s="150" t="s">
        <v>2257</v>
      </c>
      <c r="Q964" s="144">
        <v>359.63</v>
      </c>
      <c r="R964" s="145">
        <v>0.6</v>
      </c>
      <c r="S964" s="146">
        <v>1.0707</v>
      </c>
      <c r="T964" s="147" t="s">
        <v>1716</v>
      </c>
      <c r="U964" s="148">
        <v>495.52</v>
      </c>
      <c r="V964" s="149">
        <v>0.26</v>
      </c>
      <c r="W964" s="150">
        <v>2.1000000000000001E-2</v>
      </c>
      <c r="X964" s="150" t="s">
        <v>1723</v>
      </c>
      <c r="Y964" s="150" t="s">
        <v>1731</v>
      </c>
      <c r="Z964" s="150" t="s">
        <v>1752</v>
      </c>
      <c r="AA964" s="150">
        <v>0.32179999999999997</v>
      </c>
      <c r="AB964" s="164">
        <v>1</v>
      </c>
      <c r="AC964" s="152"/>
      <c r="AD964" s="152"/>
    </row>
    <row r="965" spans="1:30" x14ac:dyDescent="0.35">
      <c r="A965" t="str">
        <f t="shared" si="15"/>
        <v>376062326001020</v>
      </c>
      <c r="B965" s="178"/>
      <c r="D965" s="14"/>
      <c r="E965" s="159">
        <v>16001</v>
      </c>
      <c r="F965" s="160" t="s">
        <v>2258</v>
      </c>
      <c r="G965" s="161">
        <v>376062326001</v>
      </c>
      <c r="H965" s="159">
        <v>20</v>
      </c>
      <c r="I965" s="162" t="s">
        <v>1711</v>
      </c>
      <c r="J965" s="152"/>
      <c r="K965" s="163" t="s">
        <v>2259</v>
      </c>
      <c r="L965" s="163" t="s">
        <v>1696</v>
      </c>
      <c r="M965" s="163" t="s">
        <v>1726</v>
      </c>
      <c r="N965" s="163" t="s">
        <v>1673</v>
      </c>
      <c r="O965" s="152"/>
      <c r="P965" s="150" t="s">
        <v>2260</v>
      </c>
      <c r="Q965" s="144">
        <v>3967.73</v>
      </c>
      <c r="R965" s="145">
        <v>0.67600000000000005</v>
      </c>
      <c r="S965" s="146">
        <v>1.0707</v>
      </c>
      <c r="T965" s="147">
        <v>0</v>
      </c>
      <c r="U965" s="148">
        <v>4157.3599999999997</v>
      </c>
      <c r="V965" s="149">
        <v>0.22900000000000001</v>
      </c>
      <c r="W965" s="150">
        <v>1.7000000000000001E-2</v>
      </c>
      <c r="X965" s="150" t="s">
        <v>1723</v>
      </c>
      <c r="Y965" s="150">
        <v>0</v>
      </c>
      <c r="Z965" s="150" t="s">
        <v>1716</v>
      </c>
      <c r="AA965" s="150">
        <v>0</v>
      </c>
      <c r="AB965" s="164">
        <v>1</v>
      </c>
      <c r="AC965" s="152"/>
      <c r="AD965" s="152"/>
    </row>
    <row r="966" spans="1:30" x14ac:dyDescent="0.35">
      <c r="A966" t="str">
        <f t="shared" si="15"/>
        <v>376062326001024</v>
      </c>
      <c r="B966" s="178"/>
      <c r="D966" s="14"/>
      <c r="E966" s="159">
        <v>16001</v>
      </c>
      <c r="F966" s="160" t="s">
        <v>2258</v>
      </c>
      <c r="G966" s="161">
        <v>376062326001</v>
      </c>
      <c r="H966" s="159">
        <v>24</v>
      </c>
      <c r="I966" s="162" t="s">
        <v>1719</v>
      </c>
      <c r="J966" s="152"/>
      <c r="K966" s="163" t="s">
        <v>2259</v>
      </c>
      <c r="L966" s="163" t="s">
        <v>1696</v>
      </c>
      <c r="M966" s="163" t="s">
        <v>1726</v>
      </c>
      <c r="N966" s="163" t="s">
        <v>1673</v>
      </c>
      <c r="O966" s="152"/>
      <c r="P966" s="150" t="s">
        <v>2260</v>
      </c>
      <c r="Q966" s="144">
        <v>1514.55</v>
      </c>
      <c r="R966" s="145">
        <v>0.6</v>
      </c>
      <c r="S966" s="146">
        <v>1</v>
      </c>
      <c r="T966" s="147" t="s">
        <v>1716</v>
      </c>
      <c r="U966" s="148">
        <v>1514.55</v>
      </c>
      <c r="V966" s="149">
        <v>0.22900000000000001</v>
      </c>
      <c r="W966" s="150">
        <v>1.7000000000000001E-2</v>
      </c>
      <c r="X966" s="150" t="s">
        <v>1723</v>
      </c>
      <c r="Y966" s="150">
        <v>0</v>
      </c>
      <c r="Z966" s="150" t="s">
        <v>1717</v>
      </c>
      <c r="AA966" s="150">
        <v>0</v>
      </c>
      <c r="AB966" s="164">
        <v>1</v>
      </c>
      <c r="AC966" s="152"/>
      <c r="AD966" s="152"/>
    </row>
    <row r="967" spans="1:30" x14ac:dyDescent="0.35">
      <c r="A967" t="str">
        <f t="shared" si="15"/>
        <v>370860281001020</v>
      </c>
      <c r="B967" s="178"/>
      <c r="D967" s="14"/>
      <c r="E967" s="159">
        <v>16002</v>
      </c>
      <c r="F967" s="160" t="s">
        <v>2261</v>
      </c>
      <c r="G967" s="161">
        <v>370860281001</v>
      </c>
      <c r="H967" s="159">
        <v>20</v>
      </c>
      <c r="I967" s="162" t="s">
        <v>1711</v>
      </c>
      <c r="J967" s="152"/>
      <c r="K967" s="163" t="s">
        <v>2262</v>
      </c>
      <c r="L967" s="163" t="s">
        <v>1696</v>
      </c>
      <c r="M967" s="163" t="s">
        <v>1726</v>
      </c>
      <c r="N967" s="163" t="s">
        <v>1673</v>
      </c>
      <c r="O967" s="152"/>
      <c r="P967" s="150" t="s">
        <v>2263</v>
      </c>
      <c r="Q967" s="144">
        <v>3967.73</v>
      </c>
      <c r="R967" s="145">
        <v>0.67600000000000005</v>
      </c>
      <c r="S967" s="146">
        <v>1.0707</v>
      </c>
      <c r="T967" s="147">
        <v>0</v>
      </c>
      <c r="U967" s="148">
        <v>4157.3599999999997</v>
      </c>
      <c r="V967" s="149">
        <v>0.22900000000000001</v>
      </c>
      <c r="W967" s="150">
        <v>1.7000000000000001E-2</v>
      </c>
      <c r="X967" s="150" t="s">
        <v>1723</v>
      </c>
      <c r="Y967" s="150">
        <v>0</v>
      </c>
      <c r="Z967" s="150" t="s">
        <v>1716</v>
      </c>
      <c r="AA967" s="150">
        <v>0</v>
      </c>
      <c r="AB967" s="164">
        <v>1</v>
      </c>
      <c r="AC967" s="152"/>
      <c r="AD967" s="152"/>
    </row>
    <row r="968" spans="1:30" x14ac:dyDescent="0.35">
      <c r="A968" t="str">
        <f t="shared" si="15"/>
        <v>370860281001024</v>
      </c>
      <c r="B968" s="178"/>
      <c r="D968" s="14"/>
      <c r="E968" s="159">
        <v>16002</v>
      </c>
      <c r="F968" s="160" t="s">
        <v>2261</v>
      </c>
      <c r="G968" s="161">
        <v>370860281001</v>
      </c>
      <c r="H968" s="159">
        <v>24</v>
      </c>
      <c r="I968" s="162" t="s">
        <v>1719</v>
      </c>
      <c r="J968" s="152"/>
      <c r="K968" s="163" t="s">
        <v>2262</v>
      </c>
      <c r="L968" s="163" t="s">
        <v>1696</v>
      </c>
      <c r="M968" s="163" t="s">
        <v>1726</v>
      </c>
      <c r="N968" s="163" t="s">
        <v>1673</v>
      </c>
      <c r="O968" s="152"/>
      <c r="P968" s="150" t="s">
        <v>2263</v>
      </c>
      <c r="Q968" s="144">
        <v>1378.81</v>
      </c>
      <c r="R968" s="145">
        <v>0.6</v>
      </c>
      <c r="S968" s="146">
        <v>1</v>
      </c>
      <c r="T968" s="147" t="s">
        <v>1716</v>
      </c>
      <c r="U968" s="148">
        <v>1378.81</v>
      </c>
      <c r="V968" s="149">
        <v>0.22900000000000001</v>
      </c>
      <c r="W968" s="150">
        <v>1.7000000000000001E-2</v>
      </c>
      <c r="X968" s="150" t="s">
        <v>1723</v>
      </c>
      <c r="Y968" s="150">
        <v>0</v>
      </c>
      <c r="Z968" s="150" t="s">
        <v>1717</v>
      </c>
      <c r="AA968" s="150">
        <v>0</v>
      </c>
      <c r="AB968" s="164">
        <v>1</v>
      </c>
      <c r="AC968" s="152"/>
      <c r="AD968" s="152"/>
    </row>
    <row r="969" spans="1:30" x14ac:dyDescent="0.35">
      <c r="A969" t="str">
        <f t="shared" si="15"/>
        <v>370692351001020</v>
      </c>
      <c r="B969" s="178"/>
      <c r="D969" s="14"/>
      <c r="E969" s="159">
        <v>16004</v>
      </c>
      <c r="F969" s="160" t="s">
        <v>2264</v>
      </c>
      <c r="G969" s="161">
        <v>370692351001</v>
      </c>
      <c r="H969" s="159">
        <v>20</v>
      </c>
      <c r="I969" s="162" t="s">
        <v>1711</v>
      </c>
      <c r="J969" s="152"/>
      <c r="K969" s="163" t="s">
        <v>2265</v>
      </c>
      <c r="L969" s="163" t="s">
        <v>1696</v>
      </c>
      <c r="M969" s="163" t="s">
        <v>1713</v>
      </c>
      <c r="N969" s="163" t="s">
        <v>1673</v>
      </c>
      <c r="O969" s="152"/>
      <c r="P969" s="150" t="s">
        <v>2266</v>
      </c>
      <c r="Q969" s="144">
        <v>3967.73</v>
      </c>
      <c r="R969" s="145">
        <v>0.67600000000000005</v>
      </c>
      <c r="S969" s="146">
        <v>1.0707</v>
      </c>
      <c r="T969" s="147">
        <v>0</v>
      </c>
      <c r="U969" s="148">
        <v>4157.3599999999997</v>
      </c>
      <c r="V969" s="149">
        <v>0.18099999999999999</v>
      </c>
      <c r="W969" s="150">
        <v>0.01</v>
      </c>
      <c r="X969" s="150" t="s">
        <v>1723</v>
      </c>
      <c r="Y969" s="150" t="s">
        <v>1731</v>
      </c>
      <c r="Z969" s="150" t="s">
        <v>1716</v>
      </c>
      <c r="AA969" s="150">
        <v>0</v>
      </c>
      <c r="AB969" s="164">
        <v>1</v>
      </c>
      <c r="AC969" s="152"/>
      <c r="AD969" s="152"/>
    </row>
    <row r="970" spans="1:30" x14ac:dyDescent="0.35">
      <c r="A970" t="str">
        <f t="shared" si="15"/>
        <v>370692351001021</v>
      </c>
      <c r="B970" s="178"/>
      <c r="D970" s="14"/>
      <c r="E970" s="159">
        <v>16004</v>
      </c>
      <c r="F970" s="160" t="s">
        <v>2264</v>
      </c>
      <c r="G970" s="161">
        <v>370692351001</v>
      </c>
      <c r="H970" s="159">
        <v>21</v>
      </c>
      <c r="I970" s="162" t="s">
        <v>1732</v>
      </c>
      <c r="J970" s="152"/>
      <c r="K970" s="163" t="s">
        <v>2265</v>
      </c>
      <c r="L970" s="163" t="s">
        <v>1696</v>
      </c>
      <c r="M970" s="163" t="s">
        <v>1713</v>
      </c>
      <c r="N970" s="163" t="s">
        <v>1673</v>
      </c>
      <c r="O970" s="152"/>
      <c r="P970" s="150" t="s">
        <v>2266</v>
      </c>
      <c r="Q970" s="144" t="s">
        <v>1716</v>
      </c>
      <c r="R970" s="145" t="s">
        <v>1716</v>
      </c>
      <c r="S970" s="146" t="s">
        <v>1716</v>
      </c>
      <c r="T970" s="147" t="s">
        <v>1716</v>
      </c>
      <c r="U970" s="148">
        <v>623.70000000000005</v>
      </c>
      <c r="V970" s="149" t="s">
        <v>1716</v>
      </c>
      <c r="W970" s="150" t="s">
        <v>1716</v>
      </c>
      <c r="X970" s="150" t="s">
        <v>1723</v>
      </c>
      <c r="Y970" s="150" t="s">
        <v>1731</v>
      </c>
      <c r="Z970" s="150" t="s">
        <v>1716</v>
      </c>
      <c r="AA970" s="150">
        <v>0</v>
      </c>
      <c r="AB970" s="164">
        <v>1</v>
      </c>
      <c r="AC970" s="152"/>
      <c r="AD970" s="152"/>
    </row>
    <row r="971" spans="1:30" x14ac:dyDescent="0.35">
      <c r="A971" t="str">
        <f t="shared" si="15"/>
        <v>370692351001024</v>
      </c>
      <c r="B971" s="178"/>
      <c r="D971" s="14"/>
      <c r="E971" s="159">
        <v>16004</v>
      </c>
      <c r="F971" s="160" t="s">
        <v>2264</v>
      </c>
      <c r="G971" s="161">
        <v>370692351001</v>
      </c>
      <c r="H971" s="159">
        <v>24</v>
      </c>
      <c r="I971" s="162" t="s">
        <v>1719</v>
      </c>
      <c r="J971" s="152"/>
      <c r="K971" s="163" t="s">
        <v>2265</v>
      </c>
      <c r="L971" s="163" t="s">
        <v>1696</v>
      </c>
      <c r="M971" s="163" t="s">
        <v>1713</v>
      </c>
      <c r="N971" s="163" t="s">
        <v>1673</v>
      </c>
      <c r="O971" s="152"/>
      <c r="P971" s="150" t="s">
        <v>2266</v>
      </c>
      <c r="Q971" s="144">
        <v>597.41</v>
      </c>
      <c r="R971" s="145">
        <v>0.6</v>
      </c>
      <c r="S971" s="146">
        <v>1.0707</v>
      </c>
      <c r="T971" s="147" t="s">
        <v>1716</v>
      </c>
      <c r="U971" s="148">
        <v>622.75</v>
      </c>
      <c r="V971" s="149">
        <v>0.18099999999999999</v>
      </c>
      <c r="W971" s="150">
        <v>0.01</v>
      </c>
      <c r="X971" s="150" t="s">
        <v>1723</v>
      </c>
      <c r="Y971" s="150" t="s">
        <v>1731</v>
      </c>
      <c r="Z971" s="150" t="s">
        <v>1717</v>
      </c>
      <c r="AA971" s="150">
        <v>0</v>
      </c>
      <c r="AB971" s="164">
        <v>1</v>
      </c>
      <c r="AC971" s="152"/>
      <c r="AD971" s="152"/>
    </row>
    <row r="972" spans="1:30" x14ac:dyDescent="0.35">
      <c r="A972" t="str">
        <f t="shared" si="15"/>
        <v>370681540001020</v>
      </c>
      <c r="B972" s="178"/>
      <c r="D972" s="14"/>
      <c r="E972" s="159">
        <v>16005</v>
      </c>
      <c r="F972" s="160" t="s">
        <v>2267</v>
      </c>
      <c r="G972" s="161">
        <v>370681540001</v>
      </c>
      <c r="H972" s="159">
        <v>20</v>
      </c>
      <c r="I972" s="162" t="s">
        <v>1711</v>
      </c>
      <c r="J972" s="152"/>
      <c r="K972" s="163" t="s">
        <v>2268</v>
      </c>
      <c r="L972" s="163" t="s">
        <v>1696</v>
      </c>
      <c r="M972" s="163" t="s">
        <v>1713</v>
      </c>
      <c r="N972" s="163" t="s">
        <v>1673</v>
      </c>
      <c r="O972" s="152"/>
      <c r="P972" s="150" t="s">
        <v>2269</v>
      </c>
      <c r="Q972" s="144">
        <v>3967.73</v>
      </c>
      <c r="R972" s="145">
        <v>0.67600000000000005</v>
      </c>
      <c r="S972" s="146">
        <v>1.0707</v>
      </c>
      <c r="T972" s="147">
        <v>0</v>
      </c>
      <c r="U972" s="148">
        <v>4157.3599999999997</v>
      </c>
      <c r="V972" s="149">
        <v>0.17399999999999999</v>
      </c>
      <c r="W972" s="150">
        <v>1.2E-2</v>
      </c>
      <c r="X972" s="150" t="s">
        <v>1723</v>
      </c>
      <c r="Y972" s="150">
        <v>0</v>
      </c>
      <c r="Z972" s="150" t="s">
        <v>1716</v>
      </c>
      <c r="AA972" s="150">
        <v>0</v>
      </c>
      <c r="AB972" s="164">
        <v>1</v>
      </c>
      <c r="AC972" s="152"/>
      <c r="AD972" s="152"/>
    </row>
    <row r="973" spans="1:30" x14ac:dyDescent="0.35">
      <c r="A973" t="str">
        <f t="shared" si="15"/>
        <v>370681540007021</v>
      </c>
      <c r="B973" s="178"/>
      <c r="D973" s="14"/>
      <c r="E973" s="159">
        <v>16005</v>
      </c>
      <c r="F973" s="160" t="s">
        <v>2267</v>
      </c>
      <c r="G973" s="161">
        <v>370681540007</v>
      </c>
      <c r="H973" s="159">
        <v>21</v>
      </c>
      <c r="I973" s="162" t="s">
        <v>1732</v>
      </c>
      <c r="J973" s="152"/>
      <c r="K973" s="163" t="s">
        <v>2268</v>
      </c>
      <c r="L973" s="163" t="s">
        <v>1696</v>
      </c>
      <c r="M973" s="163" t="s">
        <v>1713</v>
      </c>
      <c r="N973" s="163" t="s">
        <v>1673</v>
      </c>
      <c r="O973" s="152"/>
      <c r="P973" s="150" t="s">
        <v>2269</v>
      </c>
      <c r="Q973" s="144" t="s">
        <v>1716</v>
      </c>
      <c r="R973" s="145" t="s">
        <v>1716</v>
      </c>
      <c r="S973" s="146" t="s">
        <v>1716</v>
      </c>
      <c r="T973" s="147" t="s">
        <v>1716</v>
      </c>
      <c r="U973" s="148">
        <v>623.70000000000005</v>
      </c>
      <c r="V973" s="149" t="s">
        <v>1716</v>
      </c>
      <c r="W973" s="150" t="s">
        <v>1716</v>
      </c>
      <c r="X973" s="150" t="s">
        <v>1723</v>
      </c>
      <c r="Y973" s="150">
        <v>0</v>
      </c>
      <c r="Z973" s="150" t="s">
        <v>1716</v>
      </c>
      <c r="AA973" s="150">
        <v>0</v>
      </c>
      <c r="AB973" s="164">
        <v>1</v>
      </c>
      <c r="AC973" s="152"/>
      <c r="AD973" s="152"/>
    </row>
    <row r="974" spans="1:30" x14ac:dyDescent="0.35">
      <c r="A974" t="str">
        <f t="shared" si="15"/>
        <v>370681540001024</v>
      </c>
      <c r="B974" s="178"/>
      <c r="D974" s="14"/>
      <c r="E974" s="159">
        <v>16005</v>
      </c>
      <c r="F974" s="160" t="s">
        <v>2267</v>
      </c>
      <c r="G974" s="161">
        <v>370681540001</v>
      </c>
      <c r="H974" s="159">
        <v>24</v>
      </c>
      <c r="I974" s="162" t="s">
        <v>1719</v>
      </c>
      <c r="J974" s="152"/>
      <c r="K974" s="163" t="s">
        <v>2268</v>
      </c>
      <c r="L974" s="163" t="s">
        <v>1696</v>
      </c>
      <c r="M974" s="163" t="s">
        <v>1713</v>
      </c>
      <c r="N974" s="163" t="s">
        <v>1673</v>
      </c>
      <c r="O974" s="152"/>
      <c r="P974" s="150" t="s">
        <v>2269</v>
      </c>
      <c r="Q974" s="144">
        <v>597.41</v>
      </c>
      <c r="R974" s="145">
        <v>0.6</v>
      </c>
      <c r="S974" s="146">
        <v>1.0707</v>
      </c>
      <c r="T974" s="147" t="s">
        <v>1716</v>
      </c>
      <c r="U974" s="144">
        <v>622.75</v>
      </c>
      <c r="V974" s="149">
        <v>0.17399999999999999</v>
      </c>
      <c r="W974" s="150">
        <v>1.2E-2</v>
      </c>
      <c r="X974" s="150" t="s">
        <v>1723</v>
      </c>
      <c r="Y974" s="150">
        <v>0</v>
      </c>
      <c r="Z974" s="150" t="s">
        <v>1717</v>
      </c>
      <c r="AA974" s="150">
        <v>0</v>
      </c>
      <c r="AB974" s="164">
        <v>1</v>
      </c>
      <c r="AC974" s="152"/>
      <c r="AD974" s="152"/>
    </row>
    <row r="975" spans="1:30" x14ac:dyDescent="0.35">
      <c r="A975" t="str">
        <f t="shared" si="15"/>
        <v>370661223001020</v>
      </c>
      <c r="B975" s="178"/>
      <c r="D975" s="14"/>
      <c r="E975" s="159">
        <v>16006</v>
      </c>
      <c r="F975" s="160" t="s">
        <v>2270</v>
      </c>
      <c r="G975" s="161">
        <v>370661223001</v>
      </c>
      <c r="H975" s="159">
        <v>20</v>
      </c>
      <c r="I975" s="162" t="s">
        <v>1711</v>
      </c>
      <c r="J975" s="152"/>
      <c r="K975" s="163" t="s">
        <v>2271</v>
      </c>
      <c r="L975" s="163" t="s">
        <v>1696</v>
      </c>
      <c r="M975" s="163" t="s">
        <v>1713</v>
      </c>
      <c r="N975" s="163" t="s">
        <v>1673</v>
      </c>
      <c r="O975" s="152"/>
      <c r="P975" s="150" t="s">
        <v>2272</v>
      </c>
      <c r="Q975" s="144">
        <v>3967.73</v>
      </c>
      <c r="R975" s="145">
        <v>0.67600000000000005</v>
      </c>
      <c r="S975" s="146">
        <v>1.0707</v>
      </c>
      <c r="T975" s="147">
        <v>0</v>
      </c>
      <c r="U975" s="148">
        <v>4157.3599999999997</v>
      </c>
      <c r="V975" s="149">
        <v>0.19400000000000001</v>
      </c>
      <c r="W975" s="150">
        <v>1.0999999999999999E-2</v>
      </c>
      <c r="X975" s="150" t="s">
        <v>1744</v>
      </c>
      <c r="Y975" s="150" t="s">
        <v>1765</v>
      </c>
      <c r="Z975" s="150" t="s">
        <v>1716</v>
      </c>
      <c r="AA975" s="150">
        <v>0</v>
      </c>
      <c r="AB975" s="164">
        <v>1</v>
      </c>
      <c r="AC975" s="152"/>
      <c r="AD975" s="152"/>
    </row>
    <row r="976" spans="1:30" x14ac:dyDescent="0.35">
      <c r="A976" t="str">
        <f t="shared" si="15"/>
        <v>370661223001021</v>
      </c>
      <c r="B976" s="178"/>
      <c r="D976" s="14"/>
      <c r="E976" s="159">
        <v>16006</v>
      </c>
      <c r="F976" s="160" t="s">
        <v>2270</v>
      </c>
      <c r="G976" s="161">
        <v>370661223001</v>
      </c>
      <c r="H976" s="159">
        <v>21</v>
      </c>
      <c r="I976" s="162" t="s">
        <v>1732</v>
      </c>
      <c r="J976" s="152"/>
      <c r="K976" s="163" t="s">
        <v>2271</v>
      </c>
      <c r="L976" s="163" t="s">
        <v>1696</v>
      </c>
      <c r="M976" s="163" t="s">
        <v>1713</v>
      </c>
      <c r="N976" s="163" t="s">
        <v>1673</v>
      </c>
      <c r="O976" s="152"/>
      <c r="P976" s="150" t="s">
        <v>2272</v>
      </c>
      <c r="Q976" s="144" t="s">
        <v>1716</v>
      </c>
      <c r="R976" s="145" t="s">
        <v>1716</v>
      </c>
      <c r="S976" s="146" t="s">
        <v>1716</v>
      </c>
      <c r="T976" s="147" t="s">
        <v>1716</v>
      </c>
      <c r="U976" s="148">
        <v>693</v>
      </c>
      <c r="V976" s="149" t="s">
        <v>1716</v>
      </c>
      <c r="W976" s="150" t="s">
        <v>1716</v>
      </c>
      <c r="X976" s="150" t="s">
        <v>1744</v>
      </c>
      <c r="Y976" s="150" t="s">
        <v>1765</v>
      </c>
      <c r="Z976" s="150" t="s">
        <v>1716</v>
      </c>
      <c r="AA976" s="150">
        <v>0</v>
      </c>
      <c r="AB976" s="164">
        <v>1</v>
      </c>
      <c r="AC976" s="152"/>
      <c r="AD976" s="152"/>
    </row>
    <row r="977" spans="1:30" x14ac:dyDescent="0.35">
      <c r="A977" t="str">
        <f t="shared" si="15"/>
        <v>370661223014021</v>
      </c>
      <c r="B977" s="178"/>
      <c r="D977" s="14"/>
      <c r="E977" s="159">
        <v>16006</v>
      </c>
      <c r="F977" s="160" t="s">
        <v>2270</v>
      </c>
      <c r="G977" s="161">
        <v>370661223014</v>
      </c>
      <c r="H977" s="159">
        <v>21</v>
      </c>
      <c r="I977" s="162" t="s">
        <v>1732</v>
      </c>
      <c r="J977" s="152"/>
      <c r="K977" s="163" t="s">
        <v>2271</v>
      </c>
      <c r="L977" s="163" t="s">
        <v>1696</v>
      </c>
      <c r="M977" s="163" t="s">
        <v>1713</v>
      </c>
      <c r="N977" s="163" t="s">
        <v>1673</v>
      </c>
      <c r="O977" s="152"/>
      <c r="P977" s="150" t="s">
        <v>2272</v>
      </c>
      <c r="Q977" s="144" t="s">
        <v>1716</v>
      </c>
      <c r="R977" s="145" t="s">
        <v>1716</v>
      </c>
      <c r="S977" s="146" t="s">
        <v>1716</v>
      </c>
      <c r="T977" s="147" t="s">
        <v>1716</v>
      </c>
      <c r="U977" s="148">
        <v>693</v>
      </c>
      <c r="V977" s="149" t="s">
        <v>1716</v>
      </c>
      <c r="W977" s="150" t="s">
        <v>1716</v>
      </c>
      <c r="X977" s="150" t="s">
        <v>1744</v>
      </c>
      <c r="Y977" s="150" t="s">
        <v>1765</v>
      </c>
      <c r="Z977" s="150" t="s">
        <v>1716</v>
      </c>
      <c r="AA977" s="150">
        <v>0</v>
      </c>
      <c r="AB977" s="164">
        <v>1</v>
      </c>
      <c r="AC977" s="152"/>
      <c r="AD977" s="152"/>
    </row>
    <row r="978" spans="1:30" x14ac:dyDescent="0.35">
      <c r="A978" t="str">
        <f t="shared" si="15"/>
        <v>370661223001022</v>
      </c>
      <c r="B978" s="178"/>
      <c r="D978" s="14"/>
      <c r="E978" s="159">
        <v>16006</v>
      </c>
      <c r="F978" s="160" t="s">
        <v>2270</v>
      </c>
      <c r="G978" s="161">
        <v>370661223001</v>
      </c>
      <c r="H978" s="159">
        <v>22</v>
      </c>
      <c r="I978" s="162" t="s">
        <v>1718</v>
      </c>
      <c r="J978" s="152"/>
      <c r="K978" s="163" t="s">
        <v>2271</v>
      </c>
      <c r="L978" s="163" t="s">
        <v>1696</v>
      </c>
      <c r="M978" s="163" t="s">
        <v>1713</v>
      </c>
      <c r="N978" s="163" t="s">
        <v>1673</v>
      </c>
      <c r="O978" s="152"/>
      <c r="P978" s="150" t="s">
        <v>2272</v>
      </c>
      <c r="Q978" s="144" t="s">
        <v>1716</v>
      </c>
      <c r="R978" s="145" t="s">
        <v>1716</v>
      </c>
      <c r="S978" s="146" t="s">
        <v>1716</v>
      </c>
      <c r="T978" s="147" t="s">
        <v>1716</v>
      </c>
      <c r="U978" s="148">
        <v>740.46500000000003</v>
      </c>
      <c r="V978" s="149" t="s">
        <v>1716</v>
      </c>
      <c r="W978" s="150" t="s">
        <v>1716</v>
      </c>
      <c r="X978" s="150" t="s">
        <v>1744</v>
      </c>
      <c r="Y978" s="150" t="s">
        <v>1765</v>
      </c>
      <c r="Z978" s="150" t="s">
        <v>1716</v>
      </c>
      <c r="AA978" s="150">
        <v>0</v>
      </c>
      <c r="AB978" s="164">
        <v>1</v>
      </c>
      <c r="AC978" s="152"/>
      <c r="AD978" s="152"/>
    </row>
    <row r="979" spans="1:30" x14ac:dyDescent="0.35">
      <c r="A979" t="str">
        <f t="shared" si="15"/>
        <v>370661223001024</v>
      </c>
      <c r="B979" s="178"/>
      <c r="D979" s="14"/>
      <c r="E979" s="159">
        <v>16006</v>
      </c>
      <c r="F979" s="160" t="s">
        <v>2270</v>
      </c>
      <c r="G979" s="161">
        <v>370661223001</v>
      </c>
      <c r="H979" s="159">
        <v>24</v>
      </c>
      <c r="I979" s="162" t="s">
        <v>1719</v>
      </c>
      <c r="J979" s="152"/>
      <c r="K979" s="163" t="s">
        <v>2271</v>
      </c>
      <c r="L979" s="163" t="s">
        <v>1696</v>
      </c>
      <c r="M979" s="163" t="s">
        <v>1713</v>
      </c>
      <c r="N979" s="163" t="s">
        <v>1673</v>
      </c>
      <c r="O979" s="152"/>
      <c r="P979" s="150" t="s">
        <v>2272</v>
      </c>
      <c r="Q979" s="144">
        <v>597.41</v>
      </c>
      <c r="R979" s="145">
        <v>0.6</v>
      </c>
      <c r="S979" s="146">
        <v>1.0707</v>
      </c>
      <c r="T979" s="147" t="s">
        <v>1716</v>
      </c>
      <c r="U979" s="148">
        <v>901.81</v>
      </c>
      <c r="V979" s="149">
        <v>0.19400000000000001</v>
      </c>
      <c r="W979" s="150">
        <v>1.0999999999999999E-2</v>
      </c>
      <c r="X979" s="150" t="s">
        <v>1744</v>
      </c>
      <c r="Y979" s="150" t="s">
        <v>1765</v>
      </c>
      <c r="Z979" s="150" t="s">
        <v>1752</v>
      </c>
      <c r="AA979" s="150">
        <v>0.4481</v>
      </c>
      <c r="AB979" s="164">
        <v>1</v>
      </c>
      <c r="AC979" s="152"/>
      <c r="AD979" s="152"/>
    </row>
    <row r="980" spans="1:30" x14ac:dyDescent="0.35">
      <c r="A980" t="str">
        <f t="shared" si="15"/>
        <v>370661223001027</v>
      </c>
      <c r="B980" s="178"/>
      <c r="D980" s="14"/>
      <c r="E980" s="159">
        <v>16006</v>
      </c>
      <c r="F980" s="160" t="s">
        <v>2270</v>
      </c>
      <c r="G980" s="161">
        <v>370661223001</v>
      </c>
      <c r="H980" s="159">
        <v>27</v>
      </c>
      <c r="I980" s="162" t="s">
        <v>1733</v>
      </c>
      <c r="J980" s="152"/>
      <c r="K980" s="163" t="s">
        <v>2271</v>
      </c>
      <c r="L980" s="163" t="s">
        <v>1696</v>
      </c>
      <c r="M980" s="163" t="s">
        <v>1713</v>
      </c>
      <c r="N980" s="163" t="s">
        <v>1673</v>
      </c>
      <c r="O980" s="152"/>
      <c r="P980" s="150" t="s">
        <v>2272</v>
      </c>
      <c r="Q980" s="144">
        <v>359.63</v>
      </c>
      <c r="R980" s="145">
        <v>0.6</v>
      </c>
      <c r="S980" s="146">
        <v>1.0707</v>
      </c>
      <c r="T980" s="147" t="s">
        <v>1716</v>
      </c>
      <c r="U980" s="148">
        <v>495.52</v>
      </c>
      <c r="V980" s="149">
        <v>0.19400000000000001</v>
      </c>
      <c r="W980" s="150">
        <v>1.0999999999999999E-2</v>
      </c>
      <c r="X980" s="150" t="s">
        <v>1744</v>
      </c>
      <c r="Y980" s="150" t="s">
        <v>1765</v>
      </c>
      <c r="Z980" s="150" t="s">
        <v>1752</v>
      </c>
      <c r="AA980" s="150">
        <v>0.32179999999999997</v>
      </c>
      <c r="AB980" s="164">
        <v>1</v>
      </c>
      <c r="AC980" s="152"/>
      <c r="AD980" s="152"/>
    </row>
    <row r="981" spans="1:30" x14ac:dyDescent="0.35">
      <c r="A981" t="str">
        <f t="shared" si="15"/>
        <v>370661223014027</v>
      </c>
      <c r="B981" s="178"/>
      <c r="D981" s="14"/>
      <c r="E981" s="159">
        <v>16006</v>
      </c>
      <c r="F981" s="160" t="s">
        <v>2270</v>
      </c>
      <c r="G981" s="161">
        <v>370661223014</v>
      </c>
      <c r="H981" s="159">
        <v>27</v>
      </c>
      <c r="I981" s="162" t="s">
        <v>1733</v>
      </c>
      <c r="J981" s="152"/>
      <c r="K981" s="163" t="s">
        <v>2271</v>
      </c>
      <c r="L981" s="163" t="s">
        <v>1696</v>
      </c>
      <c r="M981" s="163" t="s">
        <v>1713</v>
      </c>
      <c r="N981" s="163" t="s">
        <v>1673</v>
      </c>
      <c r="O981" s="152"/>
      <c r="P981" s="150" t="s">
        <v>2272</v>
      </c>
      <c r="Q981" s="144">
        <v>359.63</v>
      </c>
      <c r="R981" s="145">
        <v>0.6</v>
      </c>
      <c r="S981" s="146">
        <v>1.0707</v>
      </c>
      <c r="T981" s="147" t="s">
        <v>1716</v>
      </c>
      <c r="U981" s="148">
        <v>495.52</v>
      </c>
      <c r="V981" s="149">
        <v>0.19400000000000001</v>
      </c>
      <c r="W981" s="150">
        <v>1.0999999999999999E-2</v>
      </c>
      <c r="X981" s="150" t="s">
        <v>1744</v>
      </c>
      <c r="Y981" s="150" t="s">
        <v>1765</v>
      </c>
      <c r="Z981" s="150" t="s">
        <v>1752</v>
      </c>
      <c r="AA981" s="150">
        <v>0.32179999999999997</v>
      </c>
      <c r="AB981" s="164">
        <v>1</v>
      </c>
      <c r="AC981" s="152"/>
      <c r="AD981" s="152"/>
    </row>
    <row r="982" spans="1:30" x14ac:dyDescent="0.35">
      <c r="A982" t="str">
        <f t="shared" si="15"/>
        <v>370661223001028</v>
      </c>
      <c r="B982" s="178"/>
      <c r="D982" s="14"/>
      <c r="E982" s="159">
        <v>16006</v>
      </c>
      <c r="F982" s="160" t="s">
        <v>2270</v>
      </c>
      <c r="G982" s="161">
        <v>370661223001</v>
      </c>
      <c r="H982" s="159">
        <v>28</v>
      </c>
      <c r="I982" s="162" t="s">
        <v>1733</v>
      </c>
      <c r="J982" s="152"/>
      <c r="K982" s="163" t="s">
        <v>2271</v>
      </c>
      <c r="L982" s="163" t="s">
        <v>1696</v>
      </c>
      <c r="M982" s="163" t="s">
        <v>1713</v>
      </c>
      <c r="N982" s="163" t="s">
        <v>1673</v>
      </c>
      <c r="O982" s="152"/>
      <c r="P982" s="150" t="s">
        <v>2272</v>
      </c>
      <c r="Q982" s="144">
        <v>359.63</v>
      </c>
      <c r="R982" s="145">
        <v>0.6</v>
      </c>
      <c r="S982" s="146">
        <v>1.0707</v>
      </c>
      <c r="T982" s="147" t="s">
        <v>1716</v>
      </c>
      <c r="U982" s="148">
        <v>495.52</v>
      </c>
      <c r="V982" s="149">
        <v>0.19400000000000001</v>
      </c>
      <c r="W982" s="150">
        <v>1.0999999999999999E-2</v>
      </c>
      <c r="X982" s="150" t="s">
        <v>1744</v>
      </c>
      <c r="Y982" s="150" t="s">
        <v>1765</v>
      </c>
      <c r="Z982" s="150" t="s">
        <v>1752</v>
      </c>
      <c r="AA982" s="150">
        <v>0.32179999999999997</v>
      </c>
      <c r="AB982" s="164">
        <v>1</v>
      </c>
      <c r="AC982" s="152"/>
      <c r="AD982" s="152"/>
    </row>
    <row r="983" spans="1:30" x14ac:dyDescent="0.35">
      <c r="A983" t="str">
        <f t="shared" si="15"/>
        <v>370661223014028</v>
      </c>
      <c r="B983" s="178"/>
      <c r="D983" s="14"/>
      <c r="E983" s="159">
        <v>16006</v>
      </c>
      <c r="F983" s="160" t="s">
        <v>2270</v>
      </c>
      <c r="G983" s="161">
        <v>370661223014</v>
      </c>
      <c r="H983" s="159">
        <v>28</v>
      </c>
      <c r="I983" s="162" t="s">
        <v>1733</v>
      </c>
      <c r="J983" s="152"/>
      <c r="K983" s="163" t="s">
        <v>2271</v>
      </c>
      <c r="L983" s="163" t="s">
        <v>1696</v>
      </c>
      <c r="M983" s="163" t="s">
        <v>1713</v>
      </c>
      <c r="N983" s="163" t="s">
        <v>1673</v>
      </c>
      <c r="O983" s="152"/>
      <c r="P983" s="150" t="s">
        <v>2272</v>
      </c>
      <c r="Q983" s="144">
        <v>359.63</v>
      </c>
      <c r="R983" s="145">
        <v>0.6</v>
      </c>
      <c r="S983" s="146">
        <v>1.0707</v>
      </c>
      <c r="T983" s="147" t="s">
        <v>1716</v>
      </c>
      <c r="U983" s="148">
        <v>495.52</v>
      </c>
      <c r="V983" s="149">
        <v>0.19400000000000001</v>
      </c>
      <c r="W983" s="150">
        <v>1.0999999999999999E-2</v>
      </c>
      <c r="X983" s="150" t="s">
        <v>1744</v>
      </c>
      <c r="Y983" s="150" t="s">
        <v>1765</v>
      </c>
      <c r="Z983" s="150" t="s">
        <v>1752</v>
      </c>
      <c r="AA983" s="150">
        <v>0.32179999999999997</v>
      </c>
      <c r="AB983" s="164">
        <v>1</v>
      </c>
      <c r="AC983" s="152"/>
      <c r="AD983" s="152"/>
    </row>
    <row r="984" spans="1:30" x14ac:dyDescent="0.35">
      <c r="A984" t="str">
        <f t="shared" si="15"/>
        <v>370661223001029</v>
      </c>
      <c r="B984" s="178"/>
      <c r="D984" s="14"/>
      <c r="E984" s="159">
        <v>16006</v>
      </c>
      <c r="F984" s="160" t="s">
        <v>2270</v>
      </c>
      <c r="G984" s="161">
        <v>370661223001</v>
      </c>
      <c r="H984" s="159">
        <v>29</v>
      </c>
      <c r="I984" s="162" t="s">
        <v>1745</v>
      </c>
      <c r="J984" s="152"/>
      <c r="K984" s="163" t="s">
        <v>2271</v>
      </c>
      <c r="L984" s="163" t="s">
        <v>1696</v>
      </c>
      <c r="M984" s="163" t="s">
        <v>1713</v>
      </c>
      <c r="N984" s="163" t="s">
        <v>1673</v>
      </c>
      <c r="O984" s="152"/>
      <c r="P984" s="150" t="s">
        <v>2272</v>
      </c>
      <c r="Q984" s="144">
        <v>1442.57</v>
      </c>
      <c r="R984" s="145">
        <v>0.6</v>
      </c>
      <c r="S984" s="146">
        <v>1.0707</v>
      </c>
      <c r="T984" s="147" t="s">
        <v>1716</v>
      </c>
      <c r="U984" s="148">
        <v>1987.68</v>
      </c>
      <c r="V984" s="149">
        <v>0.19400000000000001</v>
      </c>
      <c r="W984" s="150">
        <v>1.0999999999999999E-2</v>
      </c>
      <c r="X984" s="150" t="s">
        <v>1744</v>
      </c>
      <c r="Y984" s="150" t="s">
        <v>1765</v>
      </c>
      <c r="Z984" s="150" t="s">
        <v>1752</v>
      </c>
      <c r="AA984" s="150">
        <v>0.32179999999999997</v>
      </c>
      <c r="AB984" s="164">
        <v>1</v>
      </c>
      <c r="AC984" s="152"/>
      <c r="AD984" s="152"/>
    </row>
    <row r="985" spans="1:30" x14ac:dyDescent="0.35">
      <c r="A985" t="str">
        <f t="shared" si="15"/>
        <v>370662569001020</v>
      </c>
      <c r="B985" s="178"/>
      <c r="D985" s="14"/>
      <c r="E985" s="159">
        <v>16007</v>
      </c>
      <c r="F985" s="160" t="s">
        <v>2273</v>
      </c>
      <c r="G985" s="161">
        <v>370662569001</v>
      </c>
      <c r="H985" s="159">
        <v>20</v>
      </c>
      <c r="I985" s="162" t="s">
        <v>1711</v>
      </c>
      <c r="J985" s="152"/>
      <c r="K985" s="163" t="s">
        <v>2274</v>
      </c>
      <c r="L985" s="163" t="s">
        <v>1696</v>
      </c>
      <c r="M985" s="163" t="s">
        <v>1713</v>
      </c>
      <c r="N985" s="163" t="s">
        <v>1673</v>
      </c>
      <c r="O985" s="152"/>
      <c r="P985" s="150" t="s">
        <v>2275</v>
      </c>
      <c r="Q985" s="144">
        <v>3967.73</v>
      </c>
      <c r="R985" s="145">
        <v>0.67600000000000005</v>
      </c>
      <c r="S985" s="146">
        <v>1.0707</v>
      </c>
      <c r="T985" s="147">
        <v>5.8799999999999998E-3</v>
      </c>
      <c r="U985" s="148">
        <v>4181.8100000000004</v>
      </c>
      <c r="V985" s="149">
        <v>0.187</v>
      </c>
      <c r="W985" s="150">
        <v>1.2E-2</v>
      </c>
      <c r="X985" s="150" t="s">
        <v>1712</v>
      </c>
      <c r="Y985" s="150" t="s">
        <v>1715</v>
      </c>
      <c r="Z985" s="150" t="s">
        <v>1716</v>
      </c>
      <c r="AA985" s="150">
        <v>0</v>
      </c>
      <c r="AB985" s="164">
        <v>1</v>
      </c>
      <c r="AC985" s="152"/>
      <c r="AD985" s="152"/>
    </row>
    <row r="986" spans="1:30" x14ac:dyDescent="0.35">
      <c r="A986" t="str">
        <f t="shared" si="15"/>
        <v>370662569001022</v>
      </c>
      <c r="B986" s="178"/>
      <c r="D986" s="14"/>
      <c r="E986" s="159">
        <v>16007</v>
      </c>
      <c r="F986" s="160" t="s">
        <v>2273</v>
      </c>
      <c r="G986" s="161">
        <v>370662569001</v>
      </c>
      <c r="H986" s="159">
        <v>22</v>
      </c>
      <c r="I986" s="162" t="s">
        <v>1718</v>
      </c>
      <c r="J986" s="152"/>
      <c r="K986" s="163" t="s">
        <v>2274</v>
      </c>
      <c r="L986" s="163" t="s">
        <v>1696</v>
      </c>
      <c r="M986" s="163" t="s">
        <v>1713</v>
      </c>
      <c r="N986" s="163" t="s">
        <v>1673</v>
      </c>
      <c r="O986" s="152"/>
      <c r="P986" s="150" t="s">
        <v>2275</v>
      </c>
      <c r="Q986" s="144" t="s">
        <v>1716</v>
      </c>
      <c r="R986" s="145" t="s">
        <v>1716</v>
      </c>
      <c r="S986" s="146" t="s">
        <v>1716</v>
      </c>
      <c r="T986" s="147" t="s">
        <v>1716</v>
      </c>
      <c r="U986" s="148">
        <v>769.87900000000002</v>
      </c>
      <c r="V986" s="149" t="s">
        <v>1716</v>
      </c>
      <c r="W986" s="150" t="s">
        <v>1716</v>
      </c>
      <c r="X986" s="150" t="s">
        <v>1712</v>
      </c>
      <c r="Y986" s="150" t="s">
        <v>1715</v>
      </c>
      <c r="Z986" s="150" t="s">
        <v>1716</v>
      </c>
      <c r="AA986" s="150">
        <v>0</v>
      </c>
      <c r="AB986" s="164">
        <v>1</v>
      </c>
      <c r="AC986" s="152"/>
      <c r="AD986" s="152"/>
    </row>
    <row r="987" spans="1:30" x14ac:dyDescent="0.35">
      <c r="A987" t="str">
        <f t="shared" si="15"/>
        <v>370662569001024</v>
      </c>
      <c r="B987" s="178"/>
      <c r="D987" s="14"/>
      <c r="E987" s="159">
        <v>16007</v>
      </c>
      <c r="F987" s="160" t="s">
        <v>2273</v>
      </c>
      <c r="G987" s="161">
        <v>370662569001</v>
      </c>
      <c r="H987" s="159">
        <v>24</v>
      </c>
      <c r="I987" s="162" t="s">
        <v>1719</v>
      </c>
      <c r="J987" s="152"/>
      <c r="K987" s="163" t="s">
        <v>2274</v>
      </c>
      <c r="L987" s="163" t="s">
        <v>1696</v>
      </c>
      <c r="M987" s="163" t="s">
        <v>1713</v>
      </c>
      <c r="N987" s="163" t="s">
        <v>1673</v>
      </c>
      <c r="O987" s="152"/>
      <c r="P987" s="150" t="s">
        <v>2275</v>
      </c>
      <c r="Q987" s="144">
        <v>597.41</v>
      </c>
      <c r="R987" s="145">
        <v>0.6</v>
      </c>
      <c r="S987" s="146">
        <v>1.0707</v>
      </c>
      <c r="T987" s="147" t="s">
        <v>1716</v>
      </c>
      <c r="U987" s="148">
        <v>901.81</v>
      </c>
      <c r="V987" s="149">
        <v>0.187</v>
      </c>
      <c r="W987" s="150">
        <v>1.2E-2</v>
      </c>
      <c r="X987" s="150" t="s">
        <v>1712</v>
      </c>
      <c r="Y987" s="150" t="s">
        <v>1715</v>
      </c>
      <c r="Z987" s="150" t="s">
        <v>1752</v>
      </c>
      <c r="AA987" s="150">
        <v>0.4481</v>
      </c>
      <c r="AB987" s="164">
        <v>1</v>
      </c>
      <c r="AC987" s="152"/>
      <c r="AD987" s="152"/>
    </row>
    <row r="988" spans="1:30" x14ac:dyDescent="0.35">
      <c r="A988" t="str">
        <f t="shared" si="15"/>
        <v>370662569001027</v>
      </c>
      <c r="B988" s="178"/>
      <c r="D988" s="14"/>
      <c r="E988" s="159">
        <v>16007</v>
      </c>
      <c r="F988" s="160" t="s">
        <v>2273</v>
      </c>
      <c r="G988" s="161">
        <v>370662569001</v>
      </c>
      <c r="H988" s="159">
        <v>27</v>
      </c>
      <c r="I988" s="162" t="s">
        <v>1733</v>
      </c>
      <c r="J988" s="152"/>
      <c r="K988" s="163" t="s">
        <v>2274</v>
      </c>
      <c r="L988" s="163" t="s">
        <v>1696</v>
      </c>
      <c r="M988" s="163" t="s">
        <v>1713</v>
      </c>
      <c r="N988" s="163" t="s">
        <v>1673</v>
      </c>
      <c r="O988" s="152"/>
      <c r="P988" s="150" t="s">
        <v>2275</v>
      </c>
      <c r="Q988" s="144">
        <v>359.63</v>
      </c>
      <c r="R988" s="145">
        <v>0.6</v>
      </c>
      <c r="S988" s="146">
        <v>1.0707</v>
      </c>
      <c r="T988" s="147" t="s">
        <v>1716</v>
      </c>
      <c r="U988" s="148">
        <v>495.52</v>
      </c>
      <c r="V988" s="149">
        <v>0.187</v>
      </c>
      <c r="W988" s="150">
        <v>1.2E-2</v>
      </c>
      <c r="X988" s="150" t="s">
        <v>1712</v>
      </c>
      <c r="Y988" s="150" t="s">
        <v>1715</v>
      </c>
      <c r="Z988" s="150" t="s">
        <v>1752</v>
      </c>
      <c r="AA988" s="150">
        <v>0.32179999999999997</v>
      </c>
      <c r="AB988" s="164">
        <v>1</v>
      </c>
      <c r="AC988" s="152"/>
      <c r="AD988" s="152"/>
    </row>
    <row r="989" spans="1:30" x14ac:dyDescent="0.35">
      <c r="A989" t="str">
        <f t="shared" si="15"/>
        <v>370662569001028</v>
      </c>
      <c r="B989" s="178"/>
      <c r="D989" s="14"/>
      <c r="E989" s="159">
        <v>16007</v>
      </c>
      <c r="F989" s="160" t="s">
        <v>2273</v>
      </c>
      <c r="G989" s="161">
        <v>370662569001</v>
      </c>
      <c r="H989" s="159">
        <v>28</v>
      </c>
      <c r="I989" s="162" t="s">
        <v>1733</v>
      </c>
      <c r="J989" s="152"/>
      <c r="K989" s="163" t="s">
        <v>2274</v>
      </c>
      <c r="L989" s="163" t="s">
        <v>1696</v>
      </c>
      <c r="M989" s="163" t="s">
        <v>1713</v>
      </c>
      <c r="N989" s="163" t="s">
        <v>1673</v>
      </c>
      <c r="O989" s="152"/>
      <c r="P989" s="150" t="s">
        <v>2275</v>
      </c>
      <c r="Q989" s="144">
        <v>359.63</v>
      </c>
      <c r="R989" s="145">
        <v>0.6</v>
      </c>
      <c r="S989" s="146">
        <v>1.0707</v>
      </c>
      <c r="T989" s="147" t="s">
        <v>1716</v>
      </c>
      <c r="U989" s="148">
        <v>495.52</v>
      </c>
      <c r="V989" s="149">
        <v>0.187</v>
      </c>
      <c r="W989" s="150">
        <v>1.2E-2</v>
      </c>
      <c r="X989" s="150" t="s">
        <v>1712</v>
      </c>
      <c r="Y989" s="150" t="s">
        <v>1715</v>
      </c>
      <c r="Z989" s="150" t="s">
        <v>1752</v>
      </c>
      <c r="AA989" s="150">
        <v>0.32179999999999997</v>
      </c>
      <c r="AB989" s="164">
        <v>1</v>
      </c>
      <c r="AC989" s="152"/>
      <c r="AD989" s="152"/>
    </row>
    <row r="990" spans="1:30" s="178" customFormat="1" x14ac:dyDescent="0.35">
      <c r="A990" s="178" t="str">
        <f t="shared" si="15"/>
        <v>370662569001029</v>
      </c>
      <c r="D990" s="14"/>
      <c r="E990" s="159">
        <v>16007</v>
      </c>
      <c r="F990" s="160" t="s">
        <v>2273</v>
      </c>
      <c r="G990" s="161">
        <v>370662569001</v>
      </c>
      <c r="H990" s="159">
        <v>29</v>
      </c>
      <c r="I990" s="162" t="s">
        <v>1745</v>
      </c>
      <c r="J990" s="152"/>
      <c r="K990" s="163" t="s">
        <v>2274</v>
      </c>
      <c r="L990" s="163" t="s">
        <v>1696</v>
      </c>
      <c r="M990" s="163" t="s">
        <v>1713</v>
      </c>
      <c r="N990" s="163" t="s">
        <v>1673</v>
      </c>
      <c r="O990" s="152"/>
      <c r="P990" s="150" t="s">
        <v>2275</v>
      </c>
      <c r="Q990" s="144">
        <v>1442.57</v>
      </c>
      <c r="R990" s="145">
        <v>0.6</v>
      </c>
      <c r="S990" s="146">
        <v>1.0707</v>
      </c>
      <c r="T990" s="147" t="s">
        <v>1716</v>
      </c>
      <c r="U990" s="148">
        <v>1987.68</v>
      </c>
      <c r="V990" s="149">
        <v>0.187</v>
      </c>
      <c r="W990" s="150">
        <v>1.2E-2</v>
      </c>
      <c r="X990" s="150" t="s">
        <v>1712</v>
      </c>
      <c r="Y990" s="150" t="s">
        <v>1715</v>
      </c>
      <c r="Z990" s="150" t="s">
        <v>1752</v>
      </c>
      <c r="AA990" s="150">
        <v>0.32179999999999997</v>
      </c>
      <c r="AB990" s="164">
        <v>1</v>
      </c>
      <c r="AC990" s="152"/>
      <c r="AD990" s="152"/>
    </row>
    <row r="991" spans="1:30" x14ac:dyDescent="0.35">
      <c r="A991" t="str">
        <f t="shared" si="15"/>
        <v>370662569009020</v>
      </c>
      <c r="B991" s="178"/>
      <c r="D991" s="14"/>
      <c r="E991" s="159">
        <v>16008</v>
      </c>
      <c r="F991" s="160" t="s">
        <v>2276</v>
      </c>
      <c r="G991" s="161">
        <v>370662569009</v>
      </c>
      <c r="H991" s="159">
        <v>20</v>
      </c>
      <c r="I991" s="162" t="s">
        <v>1711</v>
      </c>
      <c r="J991" s="152"/>
      <c r="K991" s="163" t="s">
        <v>2274</v>
      </c>
      <c r="L991" s="163" t="s">
        <v>1696</v>
      </c>
      <c r="M991" s="163" t="s">
        <v>1713</v>
      </c>
      <c r="N991" s="163" t="s">
        <v>1673</v>
      </c>
      <c r="O991" s="152"/>
      <c r="P991" s="150" t="s">
        <v>2275</v>
      </c>
      <c r="Q991" s="144">
        <v>3967.73</v>
      </c>
      <c r="R991" s="145">
        <v>0.67600000000000005</v>
      </c>
      <c r="S991" s="146">
        <v>1.0707</v>
      </c>
      <c r="T991" s="147">
        <v>5.8799999999999998E-3</v>
      </c>
      <c r="U991" s="148">
        <v>4181.8100000000004</v>
      </c>
      <c r="V991" s="149">
        <v>0.187</v>
      </c>
      <c r="W991" s="150">
        <v>1.2E-2</v>
      </c>
      <c r="X991" s="150" t="s">
        <v>1712</v>
      </c>
      <c r="Y991" s="150" t="s">
        <v>1715</v>
      </c>
      <c r="Z991" s="150" t="s">
        <v>1716</v>
      </c>
      <c r="AA991" s="150">
        <v>0</v>
      </c>
      <c r="AB991" s="164">
        <v>1</v>
      </c>
      <c r="AC991" s="152"/>
      <c r="AD991" s="152"/>
    </row>
    <row r="992" spans="1:30" x14ac:dyDescent="0.35">
      <c r="A992" t="str">
        <f t="shared" si="15"/>
        <v>370662569009024</v>
      </c>
      <c r="B992" s="178"/>
      <c r="D992" s="14"/>
      <c r="E992" s="159">
        <v>16008</v>
      </c>
      <c r="F992" s="160" t="s">
        <v>2276</v>
      </c>
      <c r="G992" s="161">
        <v>370662569009</v>
      </c>
      <c r="H992" s="159">
        <v>24</v>
      </c>
      <c r="I992" s="162" t="s">
        <v>1719</v>
      </c>
      <c r="J992" s="152"/>
      <c r="K992" s="163" t="s">
        <v>2274</v>
      </c>
      <c r="L992" s="163" t="s">
        <v>1696</v>
      </c>
      <c r="M992" s="163" t="s">
        <v>1713</v>
      </c>
      <c r="N992" s="163" t="s">
        <v>1673</v>
      </c>
      <c r="O992" s="152"/>
      <c r="P992" s="150" t="s">
        <v>2275</v>
      </c>
      <c r="Q992" s="144">
        <v>597.41</v>
      </c>
      <c r="R992" s="145">
        <v>0.6</v>
      </c>
      <c r="S992" s="146">
        <v>1.0707</v>
      </c>
      <c r="T992" s="147" t="s">
        <v>1716</v>
      </c>
      <c r="U992" s="148">
        <v>901.81</v>
      </c>
      <c r="V992" s="149">
        <v>0.187</v>
      </c>
      <c r="W992" s="150">
        <v>1.2E-2</v>
      </c>
      <c r="X992" s="150" t="s">
        <v>1712</v>
      </c>
      <c r="Y992" s="150" t="s">
        <v>1715</v>
      </c>
      <c r="Z992" s="150" t="s">
        <v>1752</v>
      </c>
      <c r="AA992" s="150">
        <v>0.4481</v>
      </c>
      <c r="AB992" s="164">
        <v>1</v>
      </c>
      <c r="AC992" s="152"/>
      <c r="AD992" s="152"/>
    </row>
    <row r="993" spans="1:30" x14ac:dyDescent="0.35">
      <c r="A993" t="str">
        <f t="shared" si="15"/>
        <v>371396010001020</v>
      </c>
      <c r="B993" s="178"/>
      <c r="D993" s="14"/>
      <c r="E993" s="159">
        <v>16009</v>
      </c>
      <c r="F993" s="160" t="s">
        <v>2277</v>
      </c>
      <c r="G993" s="161">
        <v>371396010001</v>
      </c>
      <c r="H993" s="159">
        <v>20</v>
      </c>
      <c r="I993" s="162" t="s">
        <v>1711</v>
      </c>
      <c r="J993" s="152"/>
      <c r="K993" s="163" t="s">
        <v>2278</v>
      </c>
      <c r="L993" s="163" t="s">
        <v>1696</v>
      </c>
      <c r="M993" s="163" t="s">
        <v>1726</v>
      </c>
      <c r="N993" s="163" t="s">
        <v>1673</v>
      </c>
      <c r="O993" s="152"/>
      <c r="P993" s="150" t="s">
        <v>2279</v>
      </c>
      <c r="Q993" s="144">
        <v>3967.73</v>
      </c>
      <c r="R993" s="145">
        <v>0.67600000000000005</v>
      </c>
      <c r="S993" s="146">
        <v>1.0707</v>
      </c>
      <c r="T993" s="147">
        <v>0</v>
      </c>
      <c r="U993" s="148">
        <v>4157.3599999999997</v>
      </c>
      <c r="V993" s="149">
        <v>0.22900000000000001</v>
      </c>
      <c r="W993" s="150">
        <v>1.7000000000000001E-2</v>
      </c>
      <c r="X993" s="150" t="s">
        <v>1723</v>
      </c>
      <c r="Y993" s="150">
        <v>0</v>
      </c>
      <c r="Z993" s="150" t="s">
        <v>1716</v>
      </c>
      <c r="AA993" s="150">
        <v>0</v>
      </c>
      <c r="AB993" s="164">
        <v>1</v>
      </c>
      <c r="AC993" s="152"/>
      <c r="AD993" s="152"/>
    </row>
    <row r="994" spans="1:30" x14ac:dyDescent="0.35">
      <c r="A994" t="str">
        <f t="shared" si="15"/>
        <v>371396010004021</v>
      </c>
      <c r="B994" s="178"/>
      <c r="D994" s="14"/>
      <c r="E994" s="159">
        <v>16009</v>
      </c>
      <c r="F994" s="160" t="s">
        <v>2277</v>
      </c>
      <c r="G994" s="161">
        <v>371396010004</v>
      </c>
      <c r="H994" s="159">
        <v>21</v>
      </c>
      <c r="I994" s="162" t="s">
        <v>1732</v>
      </c>
      <c r="J994" s="152"/>
      <c r="K994" s="163" t="s">
        <v>2278</v>
      </c>
      <c r="L994" s="163" t="s">
        <v>1696</v>
      </c>
      <c r="M994" s="163" t="s">
        <v>1726</v>
      </c>
      <c r="N994" s="163" t="s">
        <v>1673</v>
      </c>
      <c r="O994" s="152"/>
      <c r="P994" s="150" t="s">
        <v>2279</v>
      </c>
      <c r="Q994" s="144" t="s">
        <v>1716</v>
      </c>
      <c r="R994" s="145" t="s">
        <v>1716</v>
      </c>
      <c r="S994" s="146" t="s">
        <v>1716</v>
      </c>
      <c r="T994" s="147" t="s">
        <v>1716</v>
      </c>
      <c r="U994" s="148">
        <v>623.70000000000005</v>
      </c>
      <c r="V994" s="149" t="s">
        <v>1716</v>
      </c>
      <c r="W994" s="150" t="s">
        <v>1716</v>
      </c>
      <c r="X994" s="150" t="s">
        <v>1723</v>
      </c>
      <c r="Y994" s="150">
        <v>0</v>
      </c>
      <c r="Z994" s="150" t="s">
        <v>1716</v>
      </c>
      <c r="AA994" s="150">
        <v>0</v>
      </c>
      <c r="AB994" s="164">
        <v>1</v>
      </c>
      <c r="AC994" s="152"/>
      <c r="AD994" s="152"/>
    </row>
    <row r="995" spans="1:30" x14ac:dyDescent="0.35">
      <c r="A995" t="str">
        <f t="shared" si="15"/>
        <v>371396010001024</v>
      </c>
      <c r="B995" s="178"/>
      <c r="D995" s="14"/>
      <c r="E995" s="159">
        <v>16009</v>
      </c>
      <c r="F995" s="160" t="s">
        <v>2277</v>
      </c>
      <c r="G995" s="161">
        <v>371396010001</v>
      </c>
      <c r="H995" s="159">
        <v>24</v>
      </c>
      <c r="I995" s="162" t="s">
        <v>1719</v>
      </c>
      <c r="J995" s="152"/>
      <c r="K995" s="163" t="s">
        <v>2278</v>
      </c>
      <c r="L995" s="163" t="s">
        <v>1696</v>
      </c>
      <c r="M995" s="163" t="s">
        <v>1726</v>
      </c>
      <c r="N995" s="163" t="s">
        <v>1673</v>
      </c>
      <c r="O995" s="152"/>
      <c r="P995" s="150" t="s">
        <v>2279</v>
      </c>
      <c r="Q995" s="144">
        <v>1724.11</v>
      </c>
      <c r="R995" s="145">
        <v>0.6</v>
      </c>
      <c r="S995" s="146">
        <v>1</v>
      </c>
      <c r="T995" s="147" t="s">
        <v>1716</v>
      </c>
      <c r="U995" s="148">
        <v>1724.11</v>
      </c>
      <c r="V995" s="149">
        <v>0.22900000000000001</v>
      </c>
      <c r="W995" s="150">
        <v>1.7000000000000001E-2</v>
      </c>
      <c r="X995" s="150" t="s">
        <v>1723</v>
      </c>
      <c r="Y995" s="150">
        <v>0</v>
      </c>
      <c r="Z995" s="150" t="s">
        <v>1717</v>
      </c>
      <c r="AA995" s="150">
        <v>0</v>
      </c>
      <c r="AB995" s="164">
        <v>1</v>
      </c>
      <c r="AC995" s="152"/>
      <c r="AD995" s="152"/>
    </row>
    <row r="996" spans="1:30" x14ac:dyDescent="0.35">
      <c r="A996" t="str">
        <f t="shared" si="15"/>
        <v>370662570001020</v>
      </c>
      <c r="B996" s="178"/>
      <c r="D996" s="14"/>
      <c r="E996" s="159">
        <v>16010</v>
      </c>
      <c r="F996" s="160" t="s">
        <v>2280</v>
      </c>
      <c r="G996" s="161">
        <v>370662570001</v>
      </c>
      <c r="H996" s="159">
        <v>20</v>
      </c>
      <c r="I996" s="162" t="s">
        <v>1711</v>
      </c>
      <c r="J996" s="152"/>
      <c r="K996" s="163" t="s">
        <v>2281</v>
      </c>
      <c r="L996" s="163" t="s">
        <v>1696</v>
      </c>
      <c r="M996" s="163" t="s">
        <v>1713</v>
      </c>
      <c r="N996" s="163" t="s">
        <v>1673</v>
      </c>
      <c r="O996" s="152"/>
      <c r="P996" s="150" t="s">
        <v>2282</v>
      </c>
      <c r="Q996" s="144">
        <v>3967.73</v>
      </c>
      <c r="R996" s="145">
        <v>0.67600000000000005</v>
      </c>
      <c r="S996" s="146">
        <v>1.0707</v>
      </c>
      <c r="T996" s="147">
        <v>0</v>
      </c>
      <c r="U996" s="148">
        <v>4157.3599999999997</v>
      </c>
      <c r="V996" s="149">
        <v>0.29199999999999998</v>
      </c>
      <c r="W996" s="150">
        <v>1.7999999999999999E-2</v>
      </c>
      <c r="X996" s="150" t="s">
        <v>1723</v>
      </c>
      <c r="Y996" s="150" t="s">
        <v>2855</v>
      </c>
      <c r="Z996" s="150" t="s">
        <v>1716</v>
      </c>
      <c r="AA996" s="150">
        <v>0</v>
      </c>
      <c r="AB996" s="164">
        <v>1</v>
      </c>
      <c r="AC996" s="152"/>
      <c r="AD996" s="152"/>
    </row>
    <row r="997" spans="1:30" x14ac:dyDescent="0.35">
      <c r="A997" t="str">
        <f t="shared" si="15"/>
        <v>370662570021020</v>
      </c>
      <c r="B997" s="178"/>
      <c r="D997" s="14"/>
      <c r="E997" s="159">
        <v>16010</v>
      </c>
      <c r="F997" s="160" t="s">
        <v>2280</v>
      </c>
      <c r="G997" s="161">
        <v>370662570021</v>
      </c>
      <c r="H997" s="159">
        <v>20</v>
      </c>
      <c r="I997" s="162" t="s">
        <v>1711</v>
      </c>
      <c r="J997" s="152"/>
      <c r="K997" s="163" t="s">
        <v>2281</v>
      </c>
      <c r="L997" s="163" t="s">
        <v>1696</v>
      </c>
      <c r="M997" s="163" t="s">
        <v>1713</v>
      </c>
      <c r="N997" s="163" t="s">
        <v>1673</v>
      </c>
      <c r="O997" s="152"/>
      <c r="P997" s="150" t="s">
        <v>2282</v>
      </c>
      <c r="Q997" s="144">
        <v>3967.73</v>
      </c>
      <c r="R997" s="145">
        <v>0.67600000000000005</v>
      </c>
      <c r="S997" s="146">
        <v>1.0707</v>
      </c>
      <c r="T997" s="147">
        <v>0</v>
      </c>
      <c r="U997" s="148">
        <v>4157.3599999999997</v>
      </c>
      <c r="V997" s="149">
        <v>0.29199999999999998</v>
      </c>
      <c r="W997" s="150">
        <v>1.7999999999999999E-2</v>
      </c>
      <c r="X997" s="150" t="s">
        <v>1723</v>
      </c>
      <c r="Y997" s="150" t="s">
        <v>2855</v>
      </c>
      <c r="Z997" s="150" t="s">
        <v>1716</v>
      </c>
      <c r="AA997" s="150">
        <v>0</v>
      </c>
      <c r="AB997" s="164">
        <v>1</v>
      </c>
      <c r="AC997" s="152"/>
      <c r="AD997" s="152"/>
    </row>
    <row r="998" spans="1:30" x14ac:dyDescent="0.35">
      <c r="A998" t="str">
        <f t="shared" si="15"/>
        <v>370662570001024</v>
      </c>
      <c r="B998" s="178"/>
      <c r="D998" s="14"/>
      <c r="E998" s="159">
        <v>16010</v>
      </c>
      <c r="F998" s="160" t="s">
        <v>2280</v>
      </c>
      <c r="G998" s="161">
        <v>370662570001</v>
      </c>
      <c r="H998" s="159">
        <v>24</v>
      </c>
      <c r="I998" s="162" t="s">
        <v>1719</v>
      </c>
      <c r="J998" s="152"/>
      <c r="K998" s="163" t="s">
        <v>2281</v>
      </c>
      <c r="L998" s="163" t="s">
        <v>1696</v>
      </c>
      <c r="M998" s="163" t="s">
        <v>1713</v>
      </c>
      <c r="N998" s="163" t="s">
        <v>1673</v>
      </c>
      <c r="O998" s="152"/>
      <c r="P998" s="150" t="s">
        <v>2282</v>
      </c>
      <c r="Q998" s="144">
        <v>597.41</v>
      </c>
      <c r="R998" s="145">
        <v>0.6</v>
      </c>
      <c r="S998" s="146">
        <v>1.0707</v>
      </c>
      <c r="T998" s="147" t="s">
        <v>1716</v>
      </c>
      <c r="U998" s="148">
        <v>622.75</v>
      </c>
      <c r="V998" s="149">
        <v>0.29199999999999998</v>
      </c>
      <c r="W998" s="150">
        <v>1.7999999999999999E-2</v>
      </c>
      <c r="X998" s="150" t="s">
        <v>1723</v>
      </c>
      <c r="Y998" s="150" t="s">
        <v>2855</v>
      </c>
      <c r="Z998" s="150" t="s">
        <v>1717</v>
      </c>
      <c r="AA998" s="150">
        <v>0</v>
      </c>
      <c r="AB998" s="164">
        <v>1</v>
      </c>
      <c r="AC998" s="152"/>
      <c r="AD998" s="152"/>
    </row>
    <row r="999" spans="1:30" x14ac:dyDescent="0.35">
      <c r="A999" t="str">
        <f t="shared" si="15"/>
        <v>366006057001020</v>
      </c>
      <c r="B999" s="178"/>
      <c r="D999" s="14"/>
      <c r="E999" s="159">
        <v>16011</v>
      </c>
      <c r="F999" s="160" t="s">
        <v>2847</v>
      </c>
      <c r="G999" s="161">
        <v>366006057001</v>
      </c>
      <c r="H999" s="159">
        <v>20</v>
      </c>
      <c r="I999" s="162" t="s">
        <v>1711</v>
      </c>
      <c r="J999" s="152"/>
      <c r="K999" s="163" t="s">
        <v>2283</v>
      </c>
      <c r="L999" s="163" t="s">
        <v>1696</v>
      </c>
      <c r="M999" s="163" t="s">
        <v>1726</v>
      </c>
      <c r="N999" s="163" t="s">
        <v>1673</v>
      </c>
      <c r="O999" s="152"/>
      <c r="P999" s="150" t="s">
        <v>2284</v>
      </c>
      <c r="Q999" s="144">
        <v>3967.73</v>
      </c>
      <c r="R999" s="145">
        <v>0.67600000000000005</v>
      </c>
      <c r="S999" s="146">
        <v>1.0707</v>
      </c>
      <c r="T999" s="147">
        <v>0</v>
      </c>
      <c r="U999" s="148">
        <v>4157.3599999999997</v>
      </c>
      <c r="V999" s="149">
        <v>0.22900000000000001</v>
      </c>
      <c r="W999" s="150">
        <v>1.7000000000000001E-2</v>
      </c>
      <c r="X999" s="150" t="s">
        <v>1723</v>
      </c>
      <c r="Y999" s="150">
        <v>0</v>
      </c>
      <c r="Z999" s="150" t="s">
        <v>1716</v>
      </c>
      <c r="AA999" s="150">
        <v>0</v>
      </c>
      <c r="AB999" s="164">
        <v>1</v>
      </c>
      <c r="AC999" s="152"/>
      <c r="AD999" s="152"/>
    </row>
    <row r="1000" spans="1:30" x14ac:dyDescent="0.35">
      <c r="A1000" t="str">
        <f t="shared" si="15"/>
        <v>370813229040020</v>
      </c>
      <c r="B1000" s="178"/>
      <c r="D1000" s="14"/>
      <c r="E1000" s="159">
        <v>16011</v>
      </c>
      <c r="F1000" s="160" t="s">
        <v>2847</v>
      </c>
      <c r="G1000" s="161">
        <v>370813229040</v>
      </c>
      <c r="H1000" s="159">
        <v>20</v>
      </c>
      <c r="I1000" s="162" t="s">
        <v>1711</v>
      </c>
      <c r="J1000" s="152"/>
      <c r="K1000" s="163" t="s">
        <v>2283</v>
      </c>
      <c r="L1000" s="163" t="s">
        <v>1696</v>
      </c>
      <c r="M1000" s="163" t="s">
        <v>1726</v>
      </c>
      <c r="N1000" s="163" t="s">
        <v>1673</v>
      </c>
      <c r="O1000" s="152"/>
      <c r="P1000" s="150" t="s">
        <v>2284</v>
      </c>
      <c r="Q1000" s="144">
        <v>3967.73</v>
      </c>
      <c r="R1000" s="145">
        <v>0.67600000000000005</v>
      </c>
      <c r="S1000" s="146">
        <v>1.0707</v>
      </c>
      <c r="T1000" s="147">
        <v>0</v>
      </c>
      <c r="U1000" s="148">
        <v>4157.3599999999997</v>
      </c>
      <c r="V1000" s="149">
        <v>0.22900000000000001</v>
      </c>
      <c r="W1000" s="150">
        <v>1.7000000000000001E-2</v>
      </c>
      <c r="X1000" s="150" t="s">
        <v>1723</v>
      </c>
      <c r="Y1000" s="150">
        <v>0</v>
      </c>
      <c r="Z1000" s="150" t="s">
        <v>1716</v>
      </c>
      <c r="AA1000" s="150">
        <v>0</v>
      </c>
      <c r="AB1000" s="164">
        <v>1</v>
      </c>
      <c r="AC1000" s="152"/>
      <c r="AD1000" s="152" t="s">
        <v>2845</v>
      </c>
    </row>
    <row r="1001" spans="1:30" x14ac:dyDescent="0.35">
      <c r="A1001" t="str">
        <f t="shared" si="15"/>
        <v>366006057001024</v>
      </c>
      <c r="B1001" s="178"/>
      <c r="D1001" s="14"/>
      <c r="E1001" s="159">
        <v>16011</v>
      </c>
      <c r="F1001" s="160" t="s">
        <v>2847</v>
      </c>
      <c r="G1001" s="161">
        <v>366006057001</v>
      </c>
      <c r="H1001" s="159">
        <v>24</v>
      </c>
      <c r="I1001" s="162" t="s">
        <v>1719</v>
      </c>
      <c r="J1001" s="152"/>
      <c r="K1001" s="163" t="s">
        <v>2283</v>
      </c>
      <c r="L1001" s="163" t="s">
        <v>1696</v>
      </c>
      <c r="M1001" s="163" t="s">
        <v>1726</v>
      </c>
      <c r="N1001" s="163" t="s">
        <v>1673</v>
      </c>
      <c r="O1001" s="152"/>
      <c r="P1001" s="150" t="s">
        <v>2284</v>
      </c>
      <c r="Q1001" s="144">
        <v>1137.49</v>
      </c>
      <c r="R1001" s="145">
        <v>0.6</v>
      </c>
      <c r="S1001" s="146">
        <v>1</v>
      </c>
      <c r="T1001" s="147" t="s">
        <v>1716</v>
      </c>
      <c r="U1001" s="148">
        <v>1137.49</v>
      </c>
      <c r="V1001" s="149">
        <v>0.22900000000000001</v>
      </c>
      <c r="W1001" s="150">
        <v>1.7000000000000001E-2</v>
      </c>
      <c r="X1001" s="150" t="s">
        <v>1723</v>
      </c>
      <c r="Y1001" s="150">
        <v>0</v>
      </c>
      <c r="Z1001" s="150" t="s">
        <v>1717</v>
      </c>
      <c r="AA1001" s="150">
        <v>0</v>
      </c>
      <c r="AB1001" s="164">
        <v>1</v>
      </c>
      <c r="AC1001" s="152"/>
      <c r="AD1001" s="152"/>
    </row>
    <row r="1002" spans="1:30" x14ac:dyDescent="0.35">
      <c r="A1002" t="str">
        <f t="shared" si="15"/>
        <v>370813229040024</v>
      </c>
      <c r="B1002" s="178"/>
      <c r="D1002" s="14"/>
      <c r="E1002" s="159">
        <v>16011</v>
      </c>
      <c r="F1002" s="160" t="s">
        <v>2847</v>
      </c>
      <c r="G1002" s="161">
        <v>370813229040</v>
      </c>
      <c r="H1002" s="159">
        <v>24</v>
      </c>
      <c r="I1002" s="162" t="s">
        <v>1719</v>
      </c>
      <c r="J1002" s="152"/>
      <c r="K1002" s="163" t="s">
        <v>2283</v>
      </c>
      <c r="L1002" s="163" t="s">
        <v>1696</v>
      </c>
      <c r="M1002" s="163" t="s">
        <v>1726</v>
      </c>
      <c r="N1002" s="163" t="s">
        <v>1673</v>
      </c>
      <c r="O1002" s="152"/>
      <c r="P1002" s="150" t="s">
        <v>2284</v>
      </c>
      <c r="Q1002" s="144">
        <v>1137.49</v>
      </c>
      <c r="R1002" s="145">
        <v>0.6</v>
      </c>
      <c r="S1002" s="146">
        <v>1</v>
      </c>
      <c r="T1002" s="147" t="s">
        <v>1716</v>
      </c>
      <c r="U1002" s="148">
        <v>1137.49</v>
      </c>
      <c r="V1002" s="149">
        <v>0.22900000000000001</v>
      </c>
      <c r="W1002" s="150">
        <v>1.7000000000000001E-2</v>
      </c>
      <c r="X1002" s="150" t="s">
        <v>1723</v>
      </c>
      <c r="Y1002" s="150">
        <v>0</v>
      </c>
      <c r="Z1002" s="150" t="s">
        <v>1717</v>
      </c>
      <c r="AA1002" s="150">
        <v>0</v>
      </c>
      <c r="AB1002" s="164">
        <v>1</v>
      </c>
      <c r="AC1002" s="152"/>
      <c r="AD1002" s="152" t="s">
        <v>2845</v>
      </c>
    </row>
    <row r="1003" spans="1:30" x14ac:dyDescent="0.35">
      <c r="A1003" t="str">
        <f t="shared" si="15"/>
        <v>376006955001020</v>
      </c>
      <c r="B1003" s="178"/>
      <c r="D1003" s="14"/>
      <c r="E1003" s="159">
        <v>16012</v>
      </c>
      <c r="F1003" s="160" t="s">
        <v>2285</v>
      </c>
      <c r="G1003" s="161">
        <v>376006955001</v>
      </c>
      <c r="H1003" s="159">
        <v>20</v>
      </c>
      <c r="I1003" s="162" t="s">
        <v>1711</v>
      </c>
      <c r="J1003" s="152"/>
      <c r="K1003" s="163" t="s">
        <v>2286</v>
      </c>
      <c r="L1003" s="163" t="s">
        <v>1696</v>
      </c>
      <c r="M1003" s="163" t="s">
        <v>1726</v>
      </c>
      <c r="N1003" s="163" t="s">
        <v>1673</v>
      </c>
      <c r="O1003" s="152"/>
      <c r="P1003" s="150" t="s">
        <v>2287</v>
      </c>
      <c r="Q1003" s="144">
        <v>3967.73</v>
      </c>
      <c r="R1003" s="145">
        <v>0.67600000000000005</v>
      </c>
      <c r="S1003" s="146">
        <v>1.0707</v>
      </c>
      <c r="T1003" s="147">
        <v>0</v>
      </c>
      <c r="U1003" s="148">
        <v>4157.3599999999997</v>
      </c>
      <c r="V1003" s="149">
        <v>0.22900000000000001</v>
      </c>
      <c r="W1003" s="150">
        <v>1.7000000000000001E-2</v>
      </c>
      <c r="X1003" s="150" t="s">
        <v>1723</v>
      </c>
      <c r="Y1003" s="150">
        <v>0</v>
      </c>
      <c r="Z1003" s="150" t="s">
        <v>1716</v>
      </c>
      <c r="AA1003" s="150">
        <v>0</v>
      </c>
      <c r="AB1003" s="164">
        <v>1</v>
      </c>
      <c r="AC1003" s="152"/>
      <c r="AD1003" s="152"/>
    </row>
    <row r="1004" spans="1:30" x14ac:dyDescent="0.35">
      <c r="A1004" t="str">
        <f t="shared" si="15"/>
        <v>376006955001024</v>
      </c>
      <c r="B1004" s="178"/>
      <c r="D1004" s="14"/>
      <c r="E1004" s="159">
        <v>16012</v>
      </c>
      <c r="F1004" s="160" t="s">
        <v>2285</v>
      </c>
      <c r="G1004" s="161">
        <v>376006955001</v>
      </c>
      <c r="H1004" s="159">
        <v>24</v>
      </c>
      <c r="I1004" s="162" t="s">
        <v>1719</v>
      </c>
      <c r="J1004" s="152"/>
      <c r="K1004" s="163" t="s">
        <v>2286</v>
      </c>
      <c r="L1004" s="163" t="s">
        <v>1696</v>
      </c>
      <c r="M1004" s="163" t="s">
        <v>1726</v>
      </c>
      <c r="N1004" s="163" t="s">
        <v>1673</v>
      </c>
      <c r="O1004" s="152"/>
      <c r="P1004" s="150" t="s">
        <v>2287</v>
      </c>
      <c r="Q1004" s="144">
        <v>2460.66</v>
      </c>
      <c r="R1004" s="145">
        <v>0.6</v>
      </c>
      <c r="S1004" s="146">
        <v>1</v>
      </c>
      <c r="T1004" s="147" t="s">
        <v>1716</v>
      </c>
      <c r="U1004" s="148">
        <v>3563.28</v>
      </c>
      <c r="V1004" s="149">
        <v>0.22900000000000001</v>
      </c>
      <c r="W1004" s="150">
        <v>1.7000000000000001E-2</v>
      </c>
      <c r="X1004" s="150" t="s">
        <v>1723</v>
      </c>
      <c r="Y1004" s="150">
        <v>0</v>
      </c>
      <c r="Z1004" s="150" t="s">
        <v>1752</v>
      </c>
      <c r="AA1004" s="150">
        <v>0.4481</v>
      </c>
      <c r="AB1004" s="164">
        <v>1</v>
      </c>
      <c r="AC1004" s="152"/>
      <c r="AD1004" s="152" t="s">
        <v>2857</v>
      </c>
    </row>
    <row r="1005" spans="1:30" x14ac:dyDescent="0.35">
      <c r="A1005" t="str">
        <f t="shared" si="15"/>
        <v>610444707002020</v>
      </c>
      <c r="B1005" s="178"/>
      <c r="D1005" s="14"/>
      <c r="E1005" s="159">
        <v>16013</v>
      </c>
      <c r="F1005" s="160" t="s">
        <v>2288</v>
      </c>
      <c r="G1005" s="161">
        <v>610444707002</v>
      </c>
      <c r="H1005" s="159">
        <v>20</v>
      </c>
      <c r="I1005" s="162" t="s">
        <v>1711</v>
      </c>
      <c r="J1005" s="152"/>
      <c r="K1005" s="163" t="s">
        <v>2289</v>
      </c>
      <c r="L1005" s="163" t="s">
        <v>1777</v>
      </c>
      <c r="M1005" s="163" t="s">
        <v>1713</v>
      </c>
      <c r="N1005" s="163" t="s">
        <v>1673</v>
      </c>
      <c r="O1005" s="152"/>
      <c r="P1005" s="150" t="s">
        <v>2290</v>
      </c>
      <c r="Q1005" s="144">
        <v>3730.73</v>
      </c>
      <c r="R1005" s="145">
        <v>0.62</v>
      </c>
      <c r="S1005" s="146">
        <v>0.92869999999999997</v>
      </c>
      <c r="T1005" s="147">
        <v>0</v>
      </c>
      <c r="U1005" s="148">
        <v>3565.81</v>
      </c>
      <c r="V1005" s="149">
        <v>0.16400000000000001</v>
      </c>
      <c r="W1005" s="150">
        <v>1.2E-2</v>
      </c>
      <c r="X1005" s="150" t="s">
        <v>1723</v>
      </c>
      <c r="Y1005" s="150">
        <v>0</v>
      </c>
      <c r="Z1005" s="150" t="s">
        <v>1716</v>
      </c>
      <c r="AA1005" s="150">
        <v>0</v>
      </c>
      <c r="AB1005" s="164">
        <v>1</v>
      </c>
      <c r="AC1005" s="152"/>
      <c r="AD1005" s="152"/>
    </row>
    <row r="1006" spans="1:30" x14ac:dyDescent="0.35">
      <c r="A1006" t="str">
        <f t="shared" si="15"/>
        <v>610444707005020</v>
      </c>
      <c r="B1006" s="178"/>
      <c r="D1006" s="14"/>
      <c r="E1006" s="159">
        <v>16013</v>
      </c>
      <c r="F1006" s="160" t="s">
        <v>2288</v>
      </c>
      <c r="G1006" s="161">
        <v>610444707005</v>
      </c>
      <c r="H1006" s="159">
        <v>20</v>
      </c>
      <c r="I1006" s="162" t="s">
        <v>1711</v>
      </c>
      <c r="J1006" s="152"/>
      <c r="K1006" s="163" t="s">
        <v>2289</v>
      </c>
      <c r="L1006" s="163" t="s">
        <v>1777</v>
      </c>
      <c r="M1006" s="163" t="s">
        <v>1713</v>
      </c>
      <c r="N1006" s="163" t="s">
        <v>1673</v>
      </c>
      <c r="O1006" s="152"/>
      <c r="P1006" s="150" t="s">
        <v>2290</v>
      </c>
      <c r="Q1006" s="144">
        <v>3730.73</v>
      </c>
      <c r="R1006" s="145">
        <v>0.62</v>
      </c>
      <c r="S1006" s="146">
        <v>0.92869999999999997</v>
      </c>
      <c r="T1006" s="147">
        <v>0</v>
      </c>
      <c r="U1006" s="148">
        <v>3565.81</v>
      </c>
      <c r="V1006" s="149">
        <v>0.16400000000000001</v>
      </c>
      <c r="W1006" s="150">
        <v>1.2E-2</v>
      </c>
      <c r="X1006" s="150" t="s">
        <v>1723</v>
      </c>
      <c r="Y1006" s="150">
        <v>0</v>
      </c>
      <c r="Z1006" s="150" t="s">
        <v>1716</v>
      </c>
      <c r="AA1006" s="150">
        <v>0</v>
      </c>
      <c r="AB1006" s="164">
        <v>1</v>
      </c>
      <c r="AC1006" s="152"/>
      <c r="AD1006" s="152"/>
    </row>
    <row r="1007" spans="1:30" x14ac:dyDescent="0.35">
      <c r="A1007" t="str">
        <f t="shared" si="15"/>
        <v>610444707002024</v>
      </c>
      <c r="B1007" s="178"/>
      <c r="D1007" s="14"/>
      <c r="E1007" s="159">
        <v>16013</v>
      </c>
      <c r="F1007" s="160" t="s">
        <v>2288</v>
      </c>
      <c r="G1007" s="161">
        <v>610444707002</v>
      </c>
      <c r="H1007" s="159">
        <v>24</v>
      </c>
      <c r="I1007" s="162" t="s">
        <v>1719</v>
      </c>
      <c r="J1007" s="152"/>
      <c r="K1007" s="163" t="s">
        <v>2289</v>
      </c>
      <c r="L1007" s="163" t="s">
        <v>1777</v>
      </c>
      <c r="M1007" s="163" t="s">
        <v>1713</v>
      </c>
      <c r="N1007" s="163" t="s">
        <v>1673</v>
      </c>
      <c r="O1007" s="152"/>
      <c r="P1007" s="150" t="s">
        <v>2290</v>
      </c>
      <c r="Q1007" s="144">
        <v>471.61</v>
      </c>
      <c r="R1007" s="145">
        <v>0.6</v>
      </c>
      <c r="S1007" s="146">
        <v>0.92869999999999997</v>
      </c>
      <c r="T1007" s="147" t="s">
        <v>1716</v>
      </c>
      <c r="U1007" s="148">
        <v>451.43</v>
      </c>
      <c r="V1007" s="149" t="s">
        <v>1716</v>
      </c>
      <c r="W1007" s="150" t="s">
        <v>1716</v>
      </c>
      <c r="X1007" s="150" t="s">
        <v>1723</v>
      </c>
      <c r="Y1007" s="150">
        <v>0</v>
      </c>
      <c r="Z1007" s="150" t="s">
        <v>1717</v>
      </c>
      <c r="AA1007" s="150">
        <v>0</v>
      </c>
      <c r="AB1007" s="164">
        <v>1</v>
      </c>
      <c r="AC1007" s="152"/>
      <c r="AD1007" s="152"/>
    </row>
    <row r="1008" spans="1:30" x14ac:dyDescent="0.35">
      <c r="A1008" t="str">
        <f t="shared" si="15"/>
        <v>610444707005024</v>
      </c>
      <c r="B1008" s="178"/>
      <c r="D1008" s="14"/>
      <c r="E1008" s="159">
        <v>16013</v>
      </c>
      <c r="F1008" s="160" t="s">
        <v>2288</v>
      </c>
      <c r="G1008" s="161">
        <v>610444707005</v>
      </c>
      <c r="H1008" s="159">
        <v>24</v>
      </c>
      <c r="I1008" s="162" t="s">
        <v>1719</v>
      </c>
      <c r="J1008" s="152"/>
      <c r="K1008" s="163" t="s">
        <v>2289</v>
      </c>
      <c r="L1008" s="163" t="s">
        <v>1777</v>
      </c>
      <c r="M1008" s="163" t="s">
        <v>1713</v>
      </c>
      <c r="N1008" s="163" t="s">
        <v>1673</v>
      </c>
      <c r="O1008" s="152"/>
      <c r="P1008" s="150" t="s">
        <v>2290</v>
      </c>
      <c r="Q1008" s="144">
        <v>471.61</v>
      </c>
      <c r="R1008" s="145">
        <v>0.6</v>
      </c>
      <c r="S1008" s="146">
        <v>0.92869999999999997</v>
      </c>
      <c r="T1008" s="147" t="s">
        <v>1716</v>
      </c>
      <c r="U1008" s="148">
        <v>451.43</v>
      </c>
      <c r="V1008" s="149" t="s">
        <v>1716</v>
      </c>
      <c r="W1008" s="150" t="s">
        <v>1716</v>
      </c>
      <c r="X1008" s="150" t="s">
        <v>1723</v>
      </c>
      <c r="Y1008" s="150">
        <v>0</v>
      </c>
      <c r="Z1008" s="150" t="s">
        <v>1717</v>
      </c>
      <c r="AA1008" s="150">
        <v>0</v>
      </c>
      <c r="AB1008" s="164">
        <v>1</v>
      </c>
      <c r="AC1008" s="152"/>
      <c r="AD1008" s="152"/>
    </row>
    <row r="1009" spans="1:30" x14ac:dyDescent="0.35">
      <c r="A1009" t="str">
        <f t="shared" si="15"/>
        <v>261579585001020</v>
      </c>
      <c r="B1009" s="178"/>
      <c r="D1009" s="14"/>
      <c r="E1009" s="159">
        <v>16014</v>
      </c>
      <c r="F1009" s="160" t="s">
        <v>2291</v>
      </c>
      <c r="G1009" s="161">
        <v>261579585001</v>
      </c>
      <c r="H1009" s="159">
        <v>20</v>
      </c>
      <c r="I1009" s="162" t="s">
        <v>1711</v>
      </c>
      <c r="J1009" s="152"/>
      <c r="K1009" s="163" t="s">
        <v>2292</v>
      </c>
      <c r="L1009" s="163" t="s">
        <v>1696</v>
      </c>
      <c r="M1009" s="163" t="s">
        <v>1821</v>
      </c>
      <c r="N1009" s="163" t="s">
        <v>1674</v>
      </c>
      <c r="O1009" s="152"/>
      <c r="P1009" s="150" t="s">
        <v>2293</v>
      </c>
      <c r="Q1009" s="144" t="s">
        <v>1716</v>
      </c>
      <c r="R1009" s="145" t="s">
        <v>1716</v>
      </c>
      <c r="S1009" s="146" t="s">
        <v>1716</v>
      </c>
      <c r="T1009" s="147" t="s">
        <v>1716</v>
      </c>
      <c r="U1009" s="148">
        <v>734.173</v>
      </c>
      <c r="V1009" s="149" t="s">
        <v>1716</v>
      </c>
      <c r="W1009" s="150" t="s">
        <v>1716</v>
      </c>
      <c r="X1009" s="150" t="s">
        <v>1723</v>
      </c>
      <c r="Y1009" s="150">
        <v>0</v>
      </c>
      <c r="Z1009" s="150" t="s">
        <v>1716</v>
      </c>
      <c r="AA1009" s="150">
        <v>0</v>
      </c>
      <c r="AB1009" s="164">
        <v>1</v>
      </c>
      <c r="AC1009" s="152"/>
      <c r="AD1009" s="152"/>
    </row>
    <row r="1010" spans="1:30" x14ac:dyDescent="0.35">
      <c r="A1010" t="str">
        <f t="shared" si="15"/>
        <v>261579585001022</v>
      </c>
      <c r="B1010" s="178"/>
      <c r="D1010" s="14"/>
      <c r="E1010" s="159">
        <v>16014</v>
      </c>
      <c r="F1010" s="160" t="s">
        <v>2291</v>
      </c>
      <c r="G1010" s="161">
        <v>261579585001</v>
      </c>
      <c r="H1010" s="159">
        <v>22</v>
      </c>
      <c r="I1010" s="162" t="s">
        <v>1718</v>
      </c>
      <c r="J1010" s="152"/>
      <c r="K1010" s="163" t="s">
        <v>2292</v>
      </c>
      <c r="L1010" s="163" t="s">
        <v>1696</v>
      </c>
      <c r="M1010" s="163" t="s">
        <v>1821</v>
      </c>
      <c r="N1010" s="163" t="s">
        <v>1674</v>
      </c>
      <c r="O1010" s="152"/>
      <c r="P1010" s="150" t="s">
        <v>2293</v>
      </c>
      <c r="Q1010" s="144" t="s">
        <v>1716</v>
      </c>
      <c r="R1010" s="145" t="s">
        <v>1716</v>
      </c>
      <c r="S1010" s="146" t="s">
        <v>1716</v>
      </c>
      <c r="T1010" s="147" t="s">
        <v>1716</v>
      </c>
      <c r="U1010" s="148">
        <v>812.28400000000011</v>
      </c>
      <c r="V1010" s="149" t="s">
        <v>1716</v>
      </c>
      <c r="W1010" s="150" t="s">
        <v>1716</v>
      </c>
      <c r="X1010" s="150" t="s">
        <v>1723</v>
      </c>
      <c r="Y1010" s="150">
        <v>0</v>
      </c>
      <c r="Z1010" s="150" t="s">
        <v>1716</v>
      </c>
      <c r="AA1010" s="150">
        <v>0</v>
      </c>
      <c r="AB1010" s="164">
        <v>1</v>
      </c>
      <c r="AC1010" s="152"/>
      <c r="AD1010" s="152"/>
    </row>
    <row r="1011" spans="1:30" x14ac:dyDescent="0.35">
      <c r="A1011" t="str">
        <f t="shared" si="15"/>
        <v>261579585001024</v>
      </c>
      <c r="B1011" s="178"/>
      <c r="D1011" s="14"/>
      <c r="E1011" s="159">
        <v>16014</v>
      </c>
      <c r="F1011" s="160" t="s">
        <v>2291</v>
      </c>
      <c r="G1011" s="161">
        <v>261579585001</v>
      </c>
      <c r="H1011" s="159">
        <v>24</v>
      </c>
      <c r="I1011" s="162" t="s">
        <v>1719</v>
      </c>
      <c r="J1011" s="152"/>
      <c r="K1011" s="163" t="s">
        <v>2292</v>
      </c>
      <c r="L1011" s="163" t="s">
        <v>1696</v>
      </c>
      <c r="M1011" s="163" t="s">
        <v>1821</v>
      </c>
      <c r="N1011" s="163" t="s">
        <v>1674</v>
      </c>
      <c r="O1011" s="152"/>
      <c r="P1011" s="150" t="s">
        <v>2293</v>
      </c>
      <c r="Q1011" s="144">
        <v>597.41</v>
      </c>
      <c r="R1011" s="145">
        <v>0.6</v>
      </c>
      <c r="S1011" s="146">
        <v>1.0707</v>
      </c>
      <c r="T1011" s="147" t="s">
        <v>1716</v>
      </c>
      <c r="U1011" s="148">
        <v>622.75</v>
      </c>
      <c r="V1011" s="149">
        <v>0.24199999999999999</v>
      </c>
      <c r="W1011" s="150">
        <v>1.7000000000000001E-2</v>
      </c>
      <c r="X1011" s="150" t="s">
        <v>1723</v>
      </c>
      <c r="Y1011" s="150">
        <v>0</v>
      </c>
      <c r="Z1011" s="150" t="s">
        <v>1717</v>
      </c>
      <c r="AA1011" s="150">
        <v>0</v>
      </c>
      <c r="AB1011" s="164">
        <v>1</v>
      </c>
      <c r="AC1011" s="152"/>
      <c r="AD1011" s="152"/>
    </row>
    <row r="1012" spans="1:30" x14ac:dyDescent="0.35">
      <c r="A1012" t="str">
        <f t="shared" si="15"/>
        <v>261579585001029</v>
      </c>
      <c r="B1012" s="178"/>
      <c r="D1012" s="14"/>
      <c r="E1012" s="165">
        <v>16014</v>
      </c>
      <c r="F1012" s="166" t="s">
        <v>2291</v>
      </c>
      <c r="G1012" s="167">
        <v>261579585001</v>
      </c>
      <c r="H1012" s="159">
        <v>29</v>
      </c>
      <c r="I1012" s="162" t="s">
        <v>1745</v>
      </c>
      <c r="J1012" s="152"/>
      <c r="K1012" s="163" t="s">
        <v>2292</v>
      </c>
      <c r="L1012" s="163" t="s">
        <v>1696</v>
      </c>
      <c r="M1012" s="163" t="s">
        <v>1821</v>
      </c>
      <c r="N1012" s="163" t="s">
        <v>1674</v>
      </c>
      <c r="O1012" s="152"/>
      <c r="P1012" s="150" t="s">
        <v>2293</v>
      </c>
      <c r="Q1012" s="170">
        <v>1395.71</v>
      </c>
      <c r="R1012" s="171">
        <v>0.6</v>
      </c>
      <c r="S1012" s="146">
        <v>1.0707</v>
      </c>
      <c r="T1012" s="147" t="s">
        <v>1716</v>
      </c>
      <c r="U1012" s="176">
        <v>1454.92</v>
      </c>
      <c r="V1012" s="149">
        <v>0.24199999999999999</v>
      </c>
      <c r="W1012" s="150">
        <v>1.7000000000000001E-2</v>
      </c>
      <c r="X1012" s="150" t="s">
        <v>1723</v>
      </c>
      <c r="Y1012" s="150">
        <v>0</v>
      </c>
      <c r="Z1012" s="150" t="s">
        <v>1717</v>
      </c>
      <c r="AA1012" s="150">
        <v>0</v>
      </c>
      <c r="AB1012" s="164">
        <v>1</v>
      </c>
      <c r="AC1012" s="152"/>
      <c r="AD1012" s="152"/>
    </row>
    <row r="1013" spans="1:30" x14ac:dyDescent="0.35">
      <c r="A1013" t="str">
        <f t="shared" si="15"/>
        <v>610600313001020</v>
      </c>
      <c r="B1013" s="178"/>
      <c r="D1013" s="14"/>
      <c r="E1013" s="159">
        <v>16015</v>
      </c>
      <c r="F1013" s="160" t="s">
        <v>2294</v>
      </c>
      <c r="G1013" s="161">
        <v>610600313001</v>
      </c>
      <c r="H1013" s="159">
        <v>20</v>
      </c>
      <c r="I1013" s="162" t="s">
        <v>1711</v>
      </c>
      <c r="J1013" s="152"/>
      <c r="K1013" s="163" t="s">
        <v>2295</v>
      </c>
      <c r="L1013" s="163" t="s">
        <v>1777</v>
      </c>
      <c r="M1013" s="163" t="s">
        <v>1713</v>
      </c>
      <c r="N1013" s="163" t="s">
        <v>1673</v>
      </c>
      <c r="O1013" s="152"/>
      <c r="P1013" s="150" t="s">
        <v>2296</v>
      </c>
      <c r="Q1013" s="144">
        <v>3730.73</v>
      </c>
      <c r="R1013" s="145">
        <v>0.62</v>
      </c>
      <c r="S1013" s="146">
        <v>0.92869999999999997</v>
      </c>
      <c r="T1013" s="147">
        <v>0</v>
      </c>
      <c r="U1013" s="148">
        <v>3565.81</v>
      </c>
      <c r="V1013" s="149">
        <v>0.2</v>
      </c>
      <c r="W1013" s="150">
        <v>1.6E-2</v>
      </c>
      <c r="X1013" s="150" t="s">
        <v>1723</v>
      </c>
      <c r="Y1013" s="150">
        <v>0</v>
      </c>
      <c r="Z1013" s="150" t="s">
        <v>1716</v>
      </c>
      <c r="AA1013" s="150">
        <v>0</v>
      </c>
      <c r="AB1013" s="164">
        <v>1</v>
      </c>
      <c r="AC1013" s="152"/>
      <c r="AD1013" s="152"/>
    </row>
    <row r="1014" spans="1:30" x14ac:dyDescent="0.35">
      <c r="A1014" t="str">
        <f t="shared" si="15"/>
        <v>610600313001021</v>
      </c>
      <c r="B1014" s="178"/>
      <c r="D1014" s="14"/>
      <c r="E1014" s="159">
        <v>16015</v>
      </c>
      <c r="F1014" s="160" t="s">
        <v>2294</v>
      </c>
      <c r="G1014" s="161">
        <v>610600313001</v>
      </c>
      <c r="H1014" s="159">
        <v>21</v>
      </c>
      <c r="I1014" s="162" t="s">
        <v>1732</v>
      </c>
      <c r="J1014" s="152"/>
      <c r="K1014" s="163" t="s">
        <v>2295</v>
      </c>
      <c r="L1014" s="163" t="s">
        <v>1777</v>
      </c>
      <c r="M1014" s="163" t="s">
        <v>1713</v>
      </c>
      <c r="N1014" s="163" t="s">
        <v>1673</v>
      </c>
      <c r="O1014" s="152"/>
      <c r="P1014" s="150" t="s">
        <v>2296</v>
      </c>
      <c r="Q1014" s="144" t="s">
        <v>1716</v>
      </c>
      <c r="R1014" s="145" t="s">
        <v>1716</v>
      </c>
      <c r="S1014" s="146" t="s">
        <v>1716</v>
      </c>
      <c r="T1014" s="147" t="s">
        <v>1716</v>
      </c>
      <c r="U1014" s="148">
        <v>623.70000000000005</v>
      </c>
      <c r="V1014" s="149" t="s">
        <v>1716</v>
      </c>
      <c r="W1014" s="150" t="s">
        <v>1716</v>
      </c>
      <c r="X1014" s="150" t="s">
        <v>1723</v>
      </c>
      <c r="Y1014" s="150">
        <v>0</v>
      </c>
      <c r="Z1014" s="150" t="s">
        <v>1716</v>
      </c>
      <c r="AA1014" s="150">
        <v>0</v>
      </c>
      <c r="AB1014" s="164">
        <v>1</v>
      </c>
      <c r="AC1014" s="152"/>
      <c r="AD1014" s="152"/>
    </row>
    <row r="1015" spans="1:30" x14ac:dyDescent="0.35">
      <c r="A1015" t="str">
        <f t="shared" si="15"/>
        <v>610600313007022</v>
      </c>
      <c r="B1015" s="178"/>
      <c r="D1015" s="14"/>
      <c r="E1015" s="165">
        <v>16015</v>
      </c>
      <c r="F1015" s="166" t="s">
        <v>2294</v>
      </c>
      <c r="G1015" s="167">
        <v>610600313007</v>
      </c>
      <c r="H1015" s="159">
        <v>22</v>
      </c>
      <c r="I1015" s="162" t="s">
        <v>1718</v>
      </c>
      <c r="J1015" s="152"/>
      <c r="K1015" s="163" t="s">
        <v>2295</v>
      </c>
      <c r="L1015" s="163" t="s">
        <v>1777</v>
      </c>
      <c r="M1015" s="163" t="s">
        <v>1713</v>
      </c>
      <c r="N1015" s="163" t="s">
        <v>1673</v>
      </c>
      <c r="O1015" s="152"/>
      <c r="P1015" s="150" t="s">
        <v>2296</v>
      </c>
      <c r="Q1015" s="170" t="s">
        <v>1716</v>
      </c>
      <c r="R1015" s="171" t="s">
        <v>1716</v>
      </c>
      <c r="S1015" s="146" t="s">
        <v>1716</v>
      </c>
      <c r="T1015" s="147" t="s">
        <v>1716</v>
      </c>
      <c r="U1015" s="176">
        <v>593.25</v>
      </c>
      <c r="V1015" s="149" t="s">
        <v>1716</v>
      </c>
      <c r="W1015" s="150" t="s">
        <v>1716</v>
      </c>
      <c r="X1015" s="150" t="s">
        <v>1723</v>
      </c>
      <c r="Y1015" s="150">
        <v>0</v>
      </c>
      <c r="Z1015" s="150" t="s">
        <v>1716</v>
      </c>
      <c r="AA1015" s="150">
        <v>0</v>
      </c>
      <c r="AB1015" s="164">
        <v>1</v>
      </c>
      <c r="AC1015" s="152"/>
      <c r="AD1015" s="152"/>
    </row>
    <row r="1016" spans="1:30" x14ac:dyDescent="0.35">
      <c r="A1016" t="str">
        <f t="shared" si="15"/>
        <v>610600313001024</v>
      </c>
      <c r="B1016" s="178"/>
      <c r="D1016" s="14"/>
      <c r="E1016" s="159">
        <v>16015</v>
      </c>
      <c r="F1016" s="160" t="s">
        <v>2294</v>
      </c>
      <c r="G1016" s="161">
        <v>610600313001</v>
      </c>
      <c r="H1016" s="159">
        <v>24</v>
      </c>
      <c r="I1016" s="162" t="s">
        <v>1719</v>
      </c>
      <c r="J1016" s="152"/>
      <c r="K1016" s="163" t="s">
        <v>2295</v>
      </c>
      <c r="L1016" s="163" t="s">
        <v>1777</v>
      </c>
      <c r="M1016" s="163" t="s">
        <v>1713</v>
      </c>
      <c r="N1016" s="163" t="s">
        <v>1673</v>
      </c>
      <c r="O1016" s="152"/>
      <c r="P1016" s="150" t="s">
        <v>2296</v>
      </c>
      <c r="Q1016" s="144">
        <v>471.61</v>
      </c>
      <c r="R1016" s="145">
        <v>0.6</v>
      </c>
      <c r="S1016" s="146">
        <v>0.92869999999999997</v>
      </c>
      <c r="T1016" s="147" t="s">
        <v>1716</v>
      </c>
      <c r="U1016" s="148">
        <v>451.43</v>
      </c>
      <c r="V1016" s="149" t="s">
        <v>1716</v>
      </c>
      <c r="W1016" s="150" t="s">
        <v>1716</v>
      </c>
      <c r="X1016" s="150" t="s">
        <v>1723</v>
      </c>
      <c r="Y1016" s="150">
        <v>0</v>
      </c>
      <c r="Z1016" s="150" t="s">
        <v>1717</v>
      </c>
      <c r="AA1016" s="150">
        <v>0</v>
      </c>
      <c r="AB1016" s="164">
        <v>1</v>
      </c>
      <c r="AC1016" s="152"/>
      <c r="AD1016" s="152"/>
    </row>
    <row r="1017" spans="1:30" x14ac:dyDescent="0.35">
      <c r="A1017" t="str">
        <f t="shared" si="15"/>
        <v>610600313001027</v>
      </c>
      <c r="B1017" s="178"/>
      <c r="D1017" s="14"/>
      <c r="E1017" s="159">
        <v>16015</v>
      </c>
      <c r="F1017" s="160" t="s">
        <v>2294</v>
      </c>
      <c r="G1017" s="161">
        <v>610600313001</v>
      </c>
      <c r="H1017" s="159">
        <v>27</v>
      </c>
      <c r="I1017" s="162" t="s">
        <v>1733</v>
      </c>
      <c r="J1017" s="152"/>
      <c r="K1017" s="163" t="s">
        <v>2295</v>
      </c>
      <c r="L1017" s="163" t="s">
        <v>1777</v>
      </c>
      <c r="M1017" s="163" t="s">
        <v>1713</v>
      </c>
      <c r="N1017" s="163" t="s">
        <v>1673</v>
      </c>
      <c r="O1017" s="152"/>
      <c r="P1017" s="150" t="s">
        <v>2296</v>
      </c>
      <c r="Q1017" s="144">
        <v>203.9</v>
      </c>
      <c r="R1017" s="145">
        <v>0.6</v>
      </c>
      <c r="S1017" s="146">
        <v>0.92869999999999997</v>
      </c>
      <c r="T1017" s="147" t="s">
        <v>1716</v>
      </c>
      <c r="U1017" s="148">
        <v>195.18</v>
      </c>
      <c r="V1017" s="149" t="s">
        <v>1716</v>
      </c>
      <c r="W1017" s="150" t="s">
        <v>1716</v>
      </c>
      <c r="X1017" s="150" t="s">
        <v>1723</v>
      </c>
      <c r="Y1017" s="150">
        <v>0</v>
      </c>
      <c r="Z1017" s="150" t="s">
        <v>1717</v>
      </c>
      <c r="AA1017" s="150">
        <v>0</v>
      </c>
      <c r="AB1017" s="164">
        <v>1</v>
      </c>
      <c r="AC1017" s="152"/>
      <c r="AD1017" s="152"/>
    </row>
    <row r="1018" spans="1:30" x14ac:dyDescent="0.35">
      <c r="A1018" t="str">
        <f t="shared" si="15"/>
        <v>610600313001028</v>
      </c>
      <c r="B1018" s="178"/>
      <c r="D1018" s="14"/>
      <c r="E1018" s="159">
        <v>16015</v>
      </c>
      <c r="F1018" s="160" t="s">
        <v>2294</v>
      </c>
      <c r="G1018" s="161">
        <v>610600313001</v>
      </c>
      <c r="H1018" s="159">
        <v>28</v>
      </c>
      <c r="I1018" s="162" t="s">
        <v>1733</v>
      </c>
      <c r="J1018" s="152"/>
      <c r="K1018" s="163" t="s">
        <v>2295</v>
      </c>
      <c r="L1018" s="163" t="s">
        <v>1777</v>
      </c>
      <c r="M1018" s="163" t="s">
        <v>1713</v>
      </c>
      <c r="N1018" s="163" t="s">
        <v>1673</v>
      </c>
      <c r="O1018" s="152"/>
      <c r="P1018" s="150" t="s">
        <v>2296</v>
      </c>
      <c r="Q1018" s="144">
        <v>203.9</v>
      </c>
      <c r="R1018" s="145">
        <v>0.6</v>
      </c>
      <c r="S1018" s="146">
        <v>0.92869999999999997</v>
      </c>
      <c r="T1018" s="147" t="s">
        <v>1716</v>
      </c>
      <c r="U1018" s="148">
        <v>195.18</v>
      </c>
      <c r="V1018" s="149" t="s">
        <v>1716</v>
      </c>
      <c r="W1018" s="150" t="s">
        <v>1716</v>
      </c>
      <c r="X1018" s="150" t="s">
        <v>1723</v>
      </c>
      <c r="Y1018" s="150">
        <v>0</v>
      </c>
      <c r="Z1018" s="150" t="s">
        <v>1717</v>
      </c>
      <c r="AA1018" s="150">
        <v>0</v>
      </c>
      <c r="AB1018" s="164">
        <v>1</v>
      </c>
      <c r="AC1018" s="152"/>
      <c r="AD1018" s="152"/>
    </row>
    <row r="1019" spans="1:30" x14ac:dyDescent="0.35">
      <c r="A1019" t="str">
        <f t="shared" si="15"/>
        <v>610600313007029</v>
      </c>
      <c r="B1019" s="178"/>
      <c r="D1019" s="14"/>
      <c r="E1019" s="159">
        <v>16015</v>
      </c>
      <c r="F1019" s="160" t="s">
        <v>2294</v>
      </c>
      <c r="G1019" s="161">
        <v>610600313007</v>
      </c>
      <c r="H1019" s="159">
        <v>29</v>
      </c>
      <c r="I1019" s="162" t="s">
        <v>1745</v>
      </c>
      <c r="J1019" s="152"/>
      <c r="K1019" s="163" t="s">
        <v>2295</v>
      </c>
      <c r="L1019" s="163" t="s">
        <v>1777</v>
      </c>
      <c r="M1019" s="163" t="s">
        <v>1713</v>
      </c>
      <c r="N1019" s="163" t="s">
        <v>1673</v>
      </c>
      <c r="O1019" s="152"/>
      <c r="P1019" s="150" t="s">
        <v>2296</v>
      </c>
      <c r="Q1019" s="144">
        <v>93.31</v>
      </c>
      <c r="R1019" s="145">
        <v>0.6</v>
      </c>
      <c r="S1019" s="146">
        <v>0.92869999999999997</v>
      </c>
      <c r="T1019" s="147" t="s">
        <v>1716</v>
      </c>
      <c r="U1019" s="148">
        <v>89.32</v>
      </c>
      <c r="V1019" s="149" t="s">
        <v>1716</v>
      </c>
      <c r="W1019" s="150" t="s">
        <v>1716</v>
      </c>
      <c r="X1019" s="150" t="s">
        <v>1723</v>
      </c>
      <c r="Y1019" s="150">
        <v>0</v>
      </c>
      <c r="Z1019" s="150" t="s">
        <v>1717</v>
      </c>
      <c r="AA1019" s="150">
        <v>0</v>
      </c>
      <c r="AB1019" s="164">
        <v>1</v>
      </c>
      <c r="AC1019" s="152"/>
      <c r="AD1019" s="152"/>
    </row>
    <row r="1020" spans="1:30" x14ac:dyDescent="0.35">
      <c r="A1020" t="str">
        <f t="shared" si="15"/>
        <v>362169147026020</v>
      </c>
      <c r="B1020" s="178"/>
      <c r="D1020" s="14"/>
      <c r="E1020" s="159">
        <v>16016</v>
      </c>
      <c r="F1020" s="160" t="s">
        <v>2297</v>
      </c>
      <c r="G1020" s="161">
        <v>362169147026</v>
      </c>
      <c r="H1020" s="159">
        <v>20</v>
      </c>
      <c r="I1020" s="162" t="s">
        <v>1711</v>
      </c>
      <c r="J1020" s="152"/>
      <c r="K1020" s="163" t="s">
        <v>2298</v>
      </c>
      <c r="L1020" s="163" t="s">
        <v>1696</v>
      </c>
      <c r="M1020" s="163" t="s">
        <v>1713</v>
      </c>
      <c r="N1020" s="163" t="s">
        <v>1673</v>
      </c>
      <c r="O1020" s="152"/>
      <c r="P1020" s="150" t="s">
        <v>2299</v>
      </c>
      <c r="Q1020" s="144">
        <v>3967.73</v>
      </c>
      <c r="R1020" s="145">
        <v>0.67600000000000005</v>
      </c>
      <c r="S1020" s="146">
        <v>1.0707</v>
      </c>
      <c r="T1020" s="147">
        <v>5.8799999999999998E-3</v>
      </c>
      <c r="U1020" s="148">
        <v>4181.8100000000004</v>
      </c>
      <c r="V1020" s="149">
        <v>0.246</v>
      </c>
      <c r="W1020" s="150">
        <v>1.4999999999999999E-2</v>
      </c>
      <c r="X1020" s="150" t="s">
        <v>1712</v>
      </c>
      <c r="Y1020" s="150" t="s">
        <v>1715</v>
      </c>
      <c r="Z1020" s="150" t="s">
        <v>1716</v>
      </c>
      <c r="AA1020" s="150">
        <v>0</v>
      </c>
      <c r="AB1020" s="164">
        <v>1</v>
      </c>
      <c r="AC1020" s="152"/>
      <c r="AD1020" s="152"/>
    </row>
    <row r="1021" spans="1:30" x14ac:dyDescent="0.35">
      <c r="A1021" t="str">
        <f t="shared" si="15"/>
        <v>362169147026021</v>
      </c>
      <c r="B1021" s="178"/>
      <c r="D1021" s="14"/>
      <c r="E1021" s="159">
        <v>16016</v>
      </c>
      <c r="F1021" s="160" t="s">
        <v>2297</v>
      </c>
      <c r="G1021" s="161">
        <v>362169147026</v>
      </c>
      <c r="H1021" s="159">
        <v>21</v>
      </c>
      <c r="I1021" s="162" t="s">
        <v>1732</v>
      </c>
      <c r="J1021" s="152"/>
      <c r="K1021" s="163" t="s">
        <v>2298</v>
      </c>
      <c r="L1021" s="163" t="s">
        <v>1696</v>
      </c>
      <c r="M1021" s="163" t="s">
        <v>1713</v>
      </c>
      <c r="N1021" s="163" t="s">
        <v>1673</v>
      </c>
      <c r="O1021" s="152"/>
      <c r="P1021" s="150" t="s">
        <v>2299</v>
      </c>
      <c r="Q1021" s="144" t="s">
        <v>1716</v>
      </c>
      <c r="R1021" s="145" t="s">
        <v>1716</v>
      </c>
      <c r="S1021" s="146" t="s">
        <v>1716</v>
      </c>
      <c r="T1021" s="147" t="s">
        <v>1716</v>
      </c>
      <c r="U1021" s="148">
        <v>623.70000000000005</v>
      </c>
      <c r="V1021" s="149" t="s">
        <v>1716</v>
      </c>
      <c r="W1021" s="150" t="s">
        <v>1716</v>
      </c>
      <c r="X1021" s="150" t="s">
        <v>1712</v>
      </c>
      <c r="Y1021" s="150" t="s">
        <v>1715</v>
      </c>
      <c r="Z1021" s="150" t="s">
        <v>1716</v>
      </c>
      <c r="AA1021" s="150">
        <v>0</v>
      </c>
      <c r="AB1021" s="164">
        <v>1</v>
      </c>
      <c r="AC1021" s="152"/>
      <c r="AD1021" s="152"/>
    </row>
    <row r="1022" spans="1:30" x14ac:dyDescent="0.35">
      <c r="A1022" t="str">
        <f t="shared" si="15"/>
        <v>362169147026022</v>
      </c>
      <c r="B1022" s="178"/>
      <c r="D1022" s="14"/>
      <c r="E1022" s="159">
        <v>16016</v>
      </c>
      <c r="F1022" s="160" t="s">
        <v>2297</v>
      </c>
      <c r="G1022" s="161">
        <v>362169147026</v>
      </c>
      <c r="H1022" s="159">
        <v>22</v>
      </c>
      <c r="I1022" s="162" t="s">
        <v>1718</v>
      </c>
      <c r="J1022" s="152"/>
      <c r="K1022" s="163" t="s">
        <v>2298</v>
      </c>
      <c r="L1022" s="163" t="s">
        <v>1696</v>
      </c>
      <c r="M1022" s="163" t="s">
        <v>1713</v>
      </c>
      <c r="N1022" s="163" t="s">
        <v>1673</v>
      </c>
      <c r="O1022" s="152"/>
      <c r="P1022" s="150" t="s">
        <v>2299</v>
      </c>
      <c r="Q1022" s="144" t="s">
        <v>1716</v>
      </c>
      <c r="R1022" s="145" t="s">
        <v>1716</v>
      </c>
      <c r="S1022" s="146" t="s">
        <v>1716</v>
      </c>
      <c r="T1022" s="147" t="s">
        <v>1716</v>
      </c>
      <c r="U1022" s="148">
        <v>672.33100000000013</v>
      </c>
      <c r="V1022" s="149" t="s">
        <v>1716</v>
      </c>
      <c r="W1022" s="150" t="s">
        <v>1716</v>
      </c>
      <c r="X1022" s="150" t="s">
        <v>1712</v>
      </c>
      <c r="Y1022" s="150" t="s">
        <v>1715</v>
      </c>
      <c r="Z1022" s="150" t="s">
        <v>1716</v>
      </c>
      <c r="AA1022" s="150">
        <v>0</v>
      </c>
      <c r="AB1022" s="164">
        <v>1</v>
      </c>
      <c r="AC1022" s="152"/>
      <c r="AD1022" s="152"/>
    </row>
    <row r="1023" spans="1:30" x14ac:dyDescent="0.35">
      <c r="A1023" t="str">
        <f t="shared" si="15"/>
        <v>362169147026024</v>
      </c>
      <c r="B1023" s="178"/>
      <c r="D1023" s="14"/>
      <c r="E1023" s="159">
        <v>16016</v>
      </c>
      <c r="F1023" s="160" t="s">
        <v>2297</v>
      </c>
      <c r="G1023" s="161">
        <v>362169147026</v>
      </c>
      <c r="H1023" s="159">
        <v>24</v>
      </c>
      <c r="I1023" s="162" t="s">
        <v>1719</v>
      </c>
      <c r="J1023" s="152"/>
      <c r="K1023" s="163" t="s">
        <v>2298</v>
      </c>
      <c r="L1023" s="163" t="s">
        <v>1696</v>
      </c>
      <c r="M1023" s="163" t="s">
        <v>1713</v>
      </c>
      <c r="N1023" s="163" t="s">
        <v>1673</v>
      </c>
      <c r="O1023" s="152"/>
      <c r="P1023" s="150" t="s">
        <v>2299</v>
      </c>
      <c r="Q1023" s="144">
        <v>597.41</v>
      </c>
      <c r="R1023" s="145">
        <v>0.6</v>
      </c>
      <c r="S1023" s="146">
        <v>1.0707</v>
      </c>
      <c r="T1023" s="147" t="s">
        <v>1716</v>
      </c>
      <c r="U1023" s="148">
        <v>622.75</v>
      </c>
      <c r="V1023" s="149">
        <v>0.246</v>
      </c>
      <c r="W1023" s="150">
        <v>1.4999999999999999E-2</v>
      </c>
      <c r="X1023" s="150" t="s">
        <v>1712</v>
      </c>
      <c r="Y1023" s="150" t="s">
        <v>1715</v>
      </c>
      <c r="Z1023" s="150" t="s">
        <v>1717</v>
      </c>
      <c r="AA1023" s="150">
        <v>0</v>
      </c>
      <c r="AB1023" s="164">
        <v>1</v>
      </c>
      <c r="AC1023" s="152"/>
      <c r="AD1023" s="152"/>
    </row>
    <row r="1024" spans="1:30" x14ac:dyDescent="0.35">
      <c r="A1024" t="str">
        <f t="shared" si="15"/>
        <v>362169147026027</v>
      </c>
      <c r="B1024" s="178"/>
      <c r="D1024" s="14"/>
      <c r="E1024" s="159">
        <v>16016</v>
      </c>
      <c r="F1024" s="160" t="s">
        <v>2297</v>
      </c>
      <c r="G1024" s="161">
        <v>362169147026</v>
      </c>
      <c r="H1024" s="159">
        <v>27</v>
      </c>
      <c r="I1024" s="162" t="s">
        <v>1733</v>
      </c>
      <c r="J1024" s="152"/>
      <c r="K1024" s="163" t="s">
        <v>2298</v>
      </c>
      <c r="L1024" s="163" t="s">
        <v>1696</v>
      </c>
      <c r="M1024" s="163" t="s">
        <v>1713</v>
      </c>
      <c r="N1024" s="163" t="s">
        <v>1673</v>
      </c>
      <c r="O1024" s="152"/>
      <c r="P1024" s="150" t="s">
        <v>2299</v>
      </c>
      <c r="Q1024" s="144">
        <v>359.63</v>
      </c>
      <c r="R1024" s="145">
        <v>0.6</v>
      </c>
      <c r="S1024" s="146">
        <v>1.0707</v>
      </c>
      <c r="T1024" s="147" t="s">
        <v>1716</v>
      </c>
      <c r="U1024" s="148">
        <v>374.89</v>
      </c>
      <c r="V1024" s="149">
        <v>0.246</v>
      </c>
      <c r="W1024" s="150">
        <v>1.4999999999999999E-2</v>
      </c>
      <c r="X1024" s="150" t="s">
        <v>1712</v>
      </c>
      <c r="Y1024" s="150" t="s">
        <v>1715</v>
      </c>
      <c r="Z1024" s="150" t="s">
        <v>1717</v>
      </c>
      <c r="AA1024" s="150">
        <v>0</v>
      </c>
      <c r="AB1024" s="164">
        <v>1</v>
      </c>
      <c r="AC1024" s="152"/>
      <c r="AD1024" s="152"/>
    </row>
    <row r="1025" spans="1:30" x14ac:dyDescent="0.35">
      <c r="A1025" t="str">
        <f t="shared" si="15"/>
        <v>362169147026028</v>
      </c>
      <c r="B1025" s="178"/>
      <c r="D1025" s="14"/>
      <c r="E1025" s="159">
        <v>16016</v>
      </c>
      <c r="F1025" s="160" t="s">
        <v>2297</v>
      </c>
      <c r="G1025" s="161">
        <v>362169147026</v>
      </c>
      <c r="H1025" s="159">
        <v>28</v>
      </c>
      <c r="I1025" s="162" t="s">
        <v>1733</v>
      </c>
      <c r="J1025" s="152"/>
      <c r="K1025" s="163" t="s">
        <v>2298</v>
      </c>
      <c r="L1025" s="163" t="s">
        <v>1696</v>
      </c>
      <c r="M1025" s="163" t="s">
        <v>1713</v>
      </c>
      <c r="N1025" s="163" t="s">
        <v>1673</v>
      </c>
      <c r="O1025" s="152"/>
      <c r="P1025" s="150" t="s">
        <v>2299</v>
      </c>
      <c r="Q1025" s="144">
        <v>359.63</v>
      </c>
      <c r="R1025" s="145">
        <v>0.6</v>
      </c>
      <c r="S1025" s="146">
        <v>1.0707</v>
      </c>
      <c r="T1025" s="147" t="s">
        <v>1716</v>
      </c>
      <c r="U1025" s="148">
        <v>374.89</v>
      </c>
      <c r="V1025" s="149">
        <v>0.246</v>
      </c>
      <c r="W1025" s="150">
        <v>1.4999999999999999E-2</v>
      </c>
      <c r="X1025" s="150" t="s">
        <v>1712</v>
      </c>
      <c r="Y1025" s="150" t="s">
        <v>1715</v>
      </c>
      <c r="Z1025" s="150" t="s">
        <v>1717</v>
      </c>
      <c r="AA1025" s="150">
        <v>0</v>
      </c>
      <c r="AB1025" s="164">
        <v>1</v>
      </c>
      <c r="AC1025" s="152"/>
      <c r="AD1025" s="152"/>
    </row>
    <row r="1026" spans="1:30" x14ac:dyDescent="0.35">
      <c r="A1026" t="str">
        <f t="shared" si="15"/>
        <v>362169147026029</v>
      </c>
      <c r="B1026" s="178"/>
      <c r="D1026" s="14"/>
      <c r="E1026" s="159">
        <v>16016</v>
      </c>
      <c r="F1026" s="160" t="s">
        <v>2297</v>
      </c>
      <c r="G1026" s="161">
        <v>362169147026</v>
      </c>
      <c r="H1026" s="159">
        <v>29</v>
      </c>
      <c r="I1026" s="162" t="s">
        <v>1745</v>
      </c>
      <c r="J1026" s="152"/>
      <c r="K1026" s="163" t="s">
        <v>2298</v>
      </c>
      <c r="L1026" s="163" t="s">
        <v>1696</v>
      </c>
      <c r="M1026" s="163" t="s">
        <v>1713</v>
      </c>
      <c r="N1026" s="163" t="s">
        <v>1673</v>
      </c>
      <c r="O1026" s="152"/>
      <c r="P1026" s="150" t="s">
        <v>2299</v>
      </c>
      <c r="Q1026" s="144">
        <v>1442.57</v>
      </c>
      <c r="R1026" s="145">
        <v>0.6</v>
      </c>
      <c r="S1026" s="146">
        <v>1.0707</v>
      </c>
      <c r="T1026" s="147" t="s">
        <v>1716</v>
      </c>
      <c r="U1026" s="148">
        <v>1503.76</v>
      </c>
      <c r="V1026" s="149">
        <v>0.246</v>
      </c>
      <c r="W1026" s="150">
        <v>1.4999999999999999E-2</v>
      </c>
      <c r="X1026" s="150" t="s">
        <v>1712</v>
      </c>
      <c r="Y1026" s="150" t="s">
        <v>1715</v>
      </c>
      <c r="Z1026" s="150" t="s">
        <v>1717</v>
      </c>
      <c r="AA1026" s="150">
        <v>0</v>
      </c>
      <c r="AB1026" s="164">
        <v>1</v>
      </c>
      <c r="AC1026" s="152"/>
      <c r="AD1026" s="152"/>
    </row>
    <row r="1027" spans="1:30" x14ac:dyDescent="0.35">
      <c r="A1027" t="str">
        <f t="shared" ref="A1027:A1090" si="16">G1027&amp;"0"&amp;H1027</f>
        <v>362169147025020</v>
      </c>
      <c r="B1027" s="178"/>
      <c r="D1027" s="14"/>
      <c r="E1027" s="159">
        <v>16017</v>
      </c>
      <c r="F1027" s="160" t="s">
        <v>2300</v>
      </c>
      <c r="G1027" s="161">
        <v>362169147025</v>
      </c>
      <c r="H1027" s="159">
        <v>20</v>
      </c>
      <c r="I1027" s="162" t="s">
        <v>1711</v>
      </c>
      <c r="J1027" s="152"/>
      <c r="K1027" s="163" t="s">
        <v>2298</v>
      </c>
      <c r="L1027" s="163" t="s">
        <v>1696</v>
      </c>
      <c r="M1027" s="163" t="s">
        <v>1713</v>
      </c>
      <c r="N1027" s="163" t="s">
        <v>1673</v>
      </c>
      <c r="O1027" s="152"/>
      <c r="P1027" s="150" t="s">
        <v>2299</v>
      </c>
      <c r="Q1027" s="144">
        <v>3967.73</v>
      </c>
      <c r="R1027" s="145">
        <v>0.67600000000000005</v>
      </c>
      <c r="S1027" s="146">
        <v>1.0707</v>
      </c>
      <c r="T1027" s="147">
        <v>5.8799999999999998E-3</v>
      </c>
      <c r="U1027" s="148">
        <v>4181.8100000000004</v>
      </c>
      <c r="V1027" s="149">
        <v>0.246</v>
      </c>
      <c r="W1027" s="150">
        <v>1.4999999999999999E-2</v>
      </c>
      <c r="X1027" s="150" t="s">
        <v>1712</v>
      </c>
      <c r="Y1027" s="150" t="s">
        <v>1715</v>
      </c>
      <c r="Z1027" s="150" t="s">
        <v>1716</v>
      </c>
      <c r="AA1027" s="150">
        <v>0</v>
      </c>
      <c r="AB1027" s="164">
        <v>1</v>
      </c>
      <c r="AC1027" s="152"/>
      <c r="AD1027" s="152"/>
    </row>
    <row r="1028" spans="1:30" x14ac:dyDescent="0.35">
      <c r="A1028" t="str">
        <f t="shared" si="16"/>
        <v>362169147025021</v>
      </c>
      <c r="B1028" s="178"/>
      <c r="D1028" s="14"/>
      <c r="E1028" s="159">
        <v>16017</v>
      </c>
      <c r="F1028" s="160" t="s">
        <v>2300</v>
      </c>
      <c r="G1028" s="161">
        <v>362169147025</v>
      </c>
      <c r="H1028" s="159">
        <v>21</v>
      </c>
      <c r="I1028" s="162" t="s">
        <v>1732</v>
      </c>
      <c r="J1028" s="152"/>
      <c r="K1028" s="163" t="s">
        <v>2298</v>
      </c>
      <c r="L1028" s="163" t="s">
        <v>1696</v>
      </c>
      <c r="M1028" s="163" t="s">
        <v>1713</v>
      </c>
      <c r="N1028" s="163" t="s">
        <v>1673</v>
      </c>
      <c r="O1028" s="152"/>
      <c r="P1028" s="150" t="s">
        <v>2299</v>
      </c>
      <c r="Q1028" s="144" t="s">
        <v>1716</v>
      </c>
      <c r="R1028" s="145" t="s">
        <v>1716</v>
      </c>
      <c r="S1028" s="146" t="s">
        <v>1716</v>
      </c>
      <c r="T1028" s="147" t="s">
        <v>1716</v>
      </c>
      <c r="U1028" s="148">
        <v>623.70000000000005</v>
      </c>
      <c r="V1028" s="149" t="s">
        <v>1716</v>
      </c>
      <c r="W1028" s="150" t="s">
        <v>1716</v>
      </c>
      <c r="X1028" s="150" t="s">
        <v>1712</v>
      </c>
      <c r="Y1028" s="150" t="s">
        <v>1715</v>
      </c>
      <c r="Z1028" s="150" t="s">
        <v>1716</v>
      </c>
      <c r="AA1028" s="150">
        <v>0</v>
      </c>
      <c r="AB1028" s="164">
        <v>1</v>
      </c>
      <c r="AC1028" s="152"/>
      <c r="AD1028" s="152"/>
    </row>
    <row r="1029" spans="1:30" x14ac:dyDescent="0.35">
      <c r="A1029" t="str">
        <f t="shared" si="16"/>
        <v>362169147025022</v>
      </c>
      <c r="B1029" s="178"/>
      <c r="D1029" s="14"/>
      <c r="E1029" s="159">
        <v>16017</v>
      </c>
      <c r="F1029" s="160" t="s">
        <v>2300</v>
      </c>
      <c r="G1029" s="161">
        <v>362169147025</v>
      </c>
      <c r="H1029" s="159">
        <v>22</v>
      </c>
      <c r="I1029" s="162" t="s">
        <v>1718</v>
      </c>
      <c r="J1029" s="152"/>
      <c r="K1029" s="163" t="s">
        <v>2298</v>
      </c>
      <c r="L1029" s="163" t="s">
        <v>1696</v>
      </c>
      <c r="M1029" s="163" t="s">
        <v>1713</v>
      </c>
      <c r="N1029" s="163" t="s">
        <v>1673</v>
      </c>
      <c r="O1029" s="152"/>
      <c r="P1029" s="150" t="s">
        <v>2299</v>
      </c>
      <c r="Q1029" s="144" t="s">
        <v>1716</v>
      </c>
      <c r="R1029" s="145" t="s">
        <v>1716</v>
      </c>
      <c r="S1029" s="146" t="s">
        <v>1716</v>
      </c>
      <c r="T1029" s="147" t="s">
        <v>1716</v>
      </c>
      <c r="U1029" s="148">
        <v>672.33100000000013</v>
      </c>
      <c r="V1029" s="149" t="s">
        <v>1716</v>
      </c>
      <c r="W1029" s="150" t="s">
        <v>1716</v>
      </c>
      <c r="X1029" s="150" t="s">
        <v>1712</v>
      </c>
      <c r="Y1029" s="150" t="s">
        <v>1715</v>
      </c>
      <c r="Z1029" s="150" t="s">
        <v>1716</v>
      </c>
      <c r="AA1029" s="150">
        <v>0</v>
      </c>
      <c r="AB1029" s="164">
        <v>1</v>
      </c>
      <c r="AC1029" s="152"/>
      <c r="AD1029" s="152"/>
    </row>
    <row r="1030" spans="1:30" x14ac:dyDescent="0.35">
      <c r="A1030" t="str">
        <f t="shared" si="16"/>
        <v>362169147025024</v>
      </c>
      <c r="B1030" s="178"/>
      <c r="D1030" s="14"/>
      <c r="E1030" s="159">
        <v>16017</v>
      </c>
      <c r="F1030" s="160" t="s">
        <v>2300</v>
      </c>
      <c r="G1030" s="161">
        <v>362169147025</v>
      </c>
      <c r="H1030" s="159">
        <v>24</v>
      </c>
      <c r="I1030" s="162" t="s">
        <v>1719</v>
      </c>
      <c r="J1030" s="152"/>
      <c r="K1030" s="163" t="s">
        <v>2298</v>
      </c>
      <c r="L1030" s="163" t="s">
        <v>1696</v>
      </c>
      <c r="M1030" s="163" t="s">
        <v>1713</v>
      </c>
      <c r="N1030" s="163" t="s">
        <v>1673</v>
      </c>
      <c r="O1030" s="152"/>
      <c r="P1030" s="150" t="s">
        <v>2299</v>
      </c>
      <c r="Q1030" s="144">
        <v>597.41</v>
      </c>
      <c r="R1030" s="145">
        <v>0.6</v>
      </c>
      <c r="S1030" s="146">
        <v>1.0707</v>
      </c>
      <c r="T1030" s="147" t="s">
        <v>1716</v>
      </c>
      <c r="U1030" s="148">
        <v>622.75</v>
      </c>
      <c r="V1030" s="149">
        <v>0.246</v>
      </c>
      <c r="W1030" s="150">
        <v>1.4999999999999999E-2</v>
      </c>
      <c r="X1030" s="150" t="s">
        <v>1712</v>
      </c>
      <c r="Y1030" s="150" t="s">
        <v>1715</v>
      </c>
      <c r="Z1030" s="150" t="s">
        <v>1717</v>
      </c>
      <c r="AA1030" s="150">
        <v>0</v>
      </c>
      <c r="AB1030" s="164">
        <v>1</v>
      </c>
      <c r="AC1030" s="152"/>
      <c r="AD1030" s="152"/>
    </row>
    <row r="1031" spans="1:30" x14ac:dyDescent="0.35">
      <c r="A1031" t="str">
        <f t="shared" si="16"/>
        <v>362169147025027</v>
      </c>
      <c r="B1031" s="178"/>
      <c r="D1031" s="14"/>
      <c r="E1031" s="159">
        <v>16017</v>
      </c>
      <c r="F1031" s="160" t="s">
        <v>2300</v>
      </c>
      <c r="G1031" s="161">
        <v>362169147025</v>
      </c>
      <c r="H1031" s="159">
        <v>27</v>
      </c>
      <c r="I1031" s="162" t="s">
        <v>1733</v>
      </c>
      <c r="J1031" s="152"/>
      <c r="K1031" s="163" t="s">
        <v>2298</v>
      </c>
      <c r="L1031" s="163" t="s">
        <v>1696</v>
      </c>
      <c r="M1031" s="163" t="s">
        <v>1713</v>
      </c>
      <c r="N1031" s="163" t="s">
        <v>1673</v>
      </c>
      <c r="O1031" s="152"/>
      <c r="P1031" s="150" t="s">
        <v>2299</v>
      </c>
      <c r="Q1031" s="144">
        <v>359.63</v>
      </c>
      <c r="R1031" s="145">
        <v>0.6</v>
      </c>
      <c r="S1031" s="146">
        <v>1.0707</v>
      </c>
      <c r="T1031" s="147" t="s">
        <v>1716</v>
      </c>
      <c r="U1031" s="148">
        <v>374.89</v>
      </c>
      <c r="V1031" s="149">
        <v>0.246</v>
      </c>
      <c r="W1031" s="150">
        <v>1.4999999999999999E-2</v>
      </c>
      <c r="X1031" s="150" t="s">
        <v>1712</v>
      </c>
      <c r="Y1031" s="150" t="s">
        <v>1715</v>
      </c>
      <c r="Z1031" s="150" t="s">
        <v>1717</v>
      </c>
      <c r="AA1031" s="150">
        <v>0</v>
      </c>
      <c r="AB1031" s="164">
        <v>1</v>
      </c>
      <c r="AC1031" s="152"/>
      <c r="AD1031" s="152"/>
    </row>
    <row r="1032" spans="1:30" x14ac:dyDescent="0.35">
      <c r="A1032" t="str">
        <f t="shared" si="16"/>
        <v>362169147025028</v>
      </c>
      <c r="B1032" s="178"/>
      <c r="D1032" s="14"/>
      <c r="E1032" s="159">
        <v>16017</v>
      </c>
      <c r="F1032" s="160" t="s">
        <v>2300</v>
      </c>
      <c r="G1032" s="161">
        <v>362169147025</v>
      </c>
      <c r="H1032" s="159">
        <v>28</v>
      </c>
      <c r="I1032" s="162" t="s">
        <v>1733</v>
      </c>
      <c r="J1032" s="152"/>
      <c r="K1032" s="163" t="s">
        <v>2298</v>
      </c>
      <c r="L1032" s="163" t="s">
        <v>1696</v>
      </c>
      <c r="M1032" s="163" t="s">
        <v>1713</v>
      </c>
      <c r="N1032" s="163" t="s">
        <v>1673</v>
      </c>
      <c r="O1032" s="152"/>
      <c r="P1032" s="150" t="s">
        <v>2299</v>
      </c>
      <c r="Q1032" s="144">
        <v>359.63</v>
      </c>
      <c r="R1032" s="145">
        <v>0.6</v>
      </c>
      <c r="S1032" s="146">
        <v>1.0707</v>
      </c>
      <c r="T1032" s="147" t="s">
        <v>1716</v>
      </c>
      <c r="U1032" s="148">
        <v>374.89</v>
      </c>
      <c r="V1032" s="149">
        <v>0.246</v>
      </c>
      <c r="W1032" s="150">
        <v>1.4999999999999999E-2</v>
      </c>
      <c r="X1032" s="150" t="s">
        <v>1712</v>
      </c>
      <c r="Y1032" s="150" t="s">
        <v>1715</v>
      </c>
      <c r="Z1032" s="150" t="s">
        <v>1717</v>
      </c>
      <c r="AA1032" s="150">
        <v>0</v>
      </c>
      <c r="AB1032" s="164">
        <v>1</v>
      </c>
      <c r="AC1032" s="152"/>
      <c r="AD1032" s="152"/>
    </row>
    <row r="1033" spans="1:30" x14ac:dyDescent="0.35">
      <c r="A1033" t="str">
        <f t="shared" si="16"/>
        <v>362169147025029</v>
      </c>
      <c r="B1033" s="178"/>
      <c r="D1033" s="14"/>
      <c r="E1033" s="159">
        <v>16017</v>
      </c>
      <c r="F1033" s="160" t="s">
        <v>2300</v>
      </c>
      <c r="G1033" s="161">
        <v>362169147025</v>
      </c>
      <c r="H1033" s="159">
        <v>29</v>
      </c>
      <c r="I1033" s="162" t="s">
        <v>1745</v>
      </c>
      <c r="J1033" s="152"/>
      <c r="K1033" s="163" t="s">
        <v>2298</v>
      </c>
      <c r="L1033" s="163" t="s">
        <v>1696</v>
      </c>
      <c r="M1033" s="163" t="s">
        <v>1713</v>
      </c>
      <c r="N1033" s="163" t="s">
        <v>1673</v>
      </c>
      <c r="O1033" s="152"/>
      <c r="P1033" s="150" t="s">
        <v>2299</v>
      </c>
      <c r="Q1033" s="144">
        <v>1442.57</v>
      </c>
      <c r="R1033" s="145">
        <v>0.6</v>
      </c>
      <c r="S1033" s="146">
        <v>1.0707</v>
      </c>
      <c r="T1033" s="147" t="s">
        <v>1716</v>
      </c>
      <c r="U1033" s="148">
        <v>1503.76</v>
      </c>
      <c r="V1033" s="149">
        <v>0.246</v>
      </c>
      <c r="W1033" s="150">
        <v>1.4999999999999999E-2</v>
      </c>
      <c r="X1033" s="150" t="s">
        <v>1712</v>
      </c>
      <c r="Y1033" s="150" t="s">
        <v>1715</v>
      </c>
      <c r="Z1033" s="150" t="s">
        <v>1717</v>
      </c>
      <c r="AA1033" s="150">
        <v>0</v>
      </c>
      <c r="AB1033" s="164">
        <v>1</v>
      </c>
      <c r="AC1033" s="152"/>
      <c r="AD1033" s="152"/>
    </row>
    <row r="1034" spans="1:30" x14ac:dyDescent="0.35">
      <c r="A1034" t="str">
        <f t="shared" si="16"/>
        <v>370681567001029</v>
      </c>
      <c r="B1034" s="178"/>
      <c r="D1034" s="14"/>
      <c r="E1034" s="159">
        <v>16018</v>
      </c>
      <c r="F1034" s="160" t="s">
        <v>2301</v>
      </c>
      <c r="G1034" s="161">
        <v>370681567001</v>
      </c>
      <c r="H1034" s="159">
        <v>29</v>
      </c>
      <c r="I1034" s="162" t="s">
        <v>1745</v>
      </c>
      <c r="J1034" s="152"/>
      <c r="K1034" s="163" t="s">
        <v>2302</v>
      </c>
      <c r="L1034" s="163" t="s">
        <v>1696</v>
      </c>
      <c r="M1034" s="163" t="s">
        <v>1713</v>
      </c>
      <c r="N1034" s="163" t="s">
        <v>1673</v>
      </c>
      <c r="O1034" s="152"/>
      <c r="P1034" s="150" t="s">
        <v>2303</v>
      </c>
      <c r="Q1034" s="144">
        <v>1442.57</v>
      </c>
      <c r="R1034" s="145">
        <v>0.6</v>
      </c>
      <c r="S1034" s="146">
        <v>1.0707</v>
      </c>
      <c r="T1034" s="147" t="s">
        <v>1716</v>
      </c>
      <c r="U1034" s="148">
        <v>1503.76</v>
      </c>
      <c r="V1034" s="149">
        <v>0.22900000000000001</v>
      </c>
      <c r="W1034" s="150">
        <v>1.7000000000000001E-2</v>
      </c>
      <c r="X1034" s="150" t="s">
        <v>1723</v>
      </c>
      <c r="Y1034" s="150">
        <v>0</v>
      </c>
      <c r="Z1034" s="150" t="s">
        <v>1717</v>
      </c>
      <c r="AA1034" s="150">
        <v>0</v>
      </c>
      <c r="AB1034" s="164">
        <v>1</v>
      </c>
      <c r="AC1034" s="152"/>
      <c r="AD1034" s="152"/>
    </row>
    <row r="1035" spans="1:30" x14ac:dyDescent="0.35">
      <c r="A1035" t="str">
        <f t="shared" si="16"/>
        <v>362169179001020</v>
      </c>
      <c r="B1035" s="178"/>
      <c r="D1035" s="14"/>
      <c r="E1035" s="159">
        <v>16020</v>
      </c>
      <c r="F1035" s="160" t="s">
        <v>2304</v>
      </c>
      <c r="G1035" s="161">
        <v>362169179001</v>
      </c>
      <c r="H1035" s="159">
        <v>20</v>
      </c>
      <c r="I1035" s="162" t="s">
        <v>1711</v>
      </c>
      <c r="J1035" s="152"/>
      <c r="K1035" s="163" t="s">
        <v>2305</v>
      </c>
      <c r="L1035" s="163" t="s">
        <v>1696</v>
      </c>
      <c r="M1035" s="163" t="s">
        <v>1713</v>
      </c>
      <c r="N1035" s="163" t="s">
        <v>1673</v>
      </c>
      <c r="O1035" s="152"/>
      <c r="P1035" s="150" t="s">
        <v>2306</v>
      </c>
      <c r="Q1035" s="144">
        <v>3967.73</v>
      </c>
      <c r="R1035" s="145">
        <v>0.67600000000000005</v>
      </c>
      <c r="S1035" s="146">
        <v>1.0707</v>
      </c>
      <c r="T1035" s="147">
        <v>0</v>
      </c>
      <c r="U1035" s="148">
        <v>4157.3599999999997</v>
      </c>
      <c r="V1035" s="149">
        <v>0.25700000000000001</v>
      </c>
      <c r="W1035" s="150">
        <v>1.7999999999999999E-2</v>
      </c>
      <c r="X1035" s="150" t="s">
        <v>1723</v>
      </c>
      <c r="Y1035" s="150" t="s">
        <v>1731</v>
      </c>
      <c r="Z1035" s="150" t="s">
        <v>1716</v>
      </c>
      <c r="AA1035" s="150">
        <v>0</v>
      </c>
      <c r="AB1035" s="164">
        <v>1</v>
      </c>
      <c r="AC1035" s="152"/>
      <c r="AD1035" s="152"/>
    </row>
    <row r="1036" spans="1:30" x14ac:dyDescent="0.35">
      <c r="A1036" t="str">
        <f t="shared" si="16"/>
        <v>362169179001021</v>
      </c>
      <c r="B1036" s="178"/>
      <c r="D1036" s="14"/>
      <c r="E1036" s="159">
        <v>16020</v>
      </c>
      <c r="F1036" s="160" t="s">
        <v>2304</v>
      </c>
      <c r="G1036" s="161">
        <v>362169179001</v>
      </c>
      <c r="H1036" s="159">
        <v>21</v>
      </c>
      <c r="I1036" s="162" t="s">
        <v>1732</v>
      </c>
      <c r="J1036" s="152"/>
      <c r="K1036" s="163" t="s">
        <v>2305</v>
      </c>
      <c r="L1036" s="163" t="s">
        <v>1696</v>
      </c>
      <c r="M1036" s="163" t="s">
        <v>1713</v>
      </c>
      <c r="N1036" s="163" t="s">
        <v>1673</v>
      </c>
      <c r="O1036" s="152"/>
      <c r="P1036" s="150" t="s">
        <v>2306</v>
      </c>
      <c r="Q1036" s="144" t="s">
        <v>1716</v>
      </c>
      <c r="R1036" s="145" t="s">
        <v>1716</v>
      </c>
      <c r="S1036" s="146" t="s">
        <v>1716</v>
      </c>
      <c r="T1036" s="147" t="s">
        <v>1716</v>
      </c>
      <c r="U1036" s="148">
        <v>623.70000000000005</v>
      </c>
      <c r="V1036" s="149" t="s">
        <v>1716</v>
      </c>
      <c r="W1036" s="150" t="s">
        <v>1716</v>
      </c>
      <c r="X1036" s="150" t="s">
        <v>1723</v>
      </c>
      <c r="Y1036" s="150" t="s">
        <v>1731</v>
      </c>
      <c r="Z1036" s="150" t="s">
        <v>1716</v>
      </c>
      <c r="AA1036" s="150">
        <v>0</v>
      </c>
      <c r="AB1036" s="164">
        <v>1</v>
      </c>
      <c r="AC1036" s="152"/>
      <c r="AD1036" s="152"/>
    </row>
    <row r="1037" spans="1:30" x14ac:dyDescent="0.35">
      <c r="A1037" t="str">
        <f t="shared" si="16"/>
        <v>362169179001024</v>
      </c>
      <c r="B1037" s="178"/>
      <c r="D1037" s="14"/>
      <c r="E1037" s="159">
        <v>16020</v>
      </c>
      <c r="F1037" s="160" t="s">
        <v>2304</v>
      </c>
      <c r="G1037" s="161">
        <v>362169179001</v>
      </c>
      <c r="H1037" s="159">
        <v>24</v>
      </c>
      <c r="I1037" s="162" t="s">
        <v>1719</v>
      </c>
      <c r="J1037" s="152"/>
      <c r="K1037" s="163" t="s">
        <v>2305</v>
      </c>
      <c r="L1037" s="163" t="s">
        <v>1696</v>
      </c>
      <c r="M1037" s="163" t="s">
        <v>1713</v>
      </c>
      <c r="N1037" s="163" t="s">
        <v>1673</v>
      </c>
      <c r="O1037" s="152"/>
      <c r="P1037" s="150" t="s">
        <v>2306</v>
      </c>
      <c r="Q1037" s="144">
        <v>597.41</v>
      </c>
      <c r="R1037" s="145">
        <v>0.6</v>
      </c>
      <c r="S1037" s="146">
        <v>1.0707</v>
      </c>
      <c r="T1037" s="147" t="s">
        <v>1716</v>
      </c>
      <c r="U1037" s="148">
        <v>622.75</v>
      </c>
      <c r="V1037" s="149">
        <v>0.25700000000000001</v>
      </c>
      <c r="W1037" s="150">
        <v>1.7999999999999999E-2</v>
      </c>
      <c r="X1037" s="150" t="s">
        <v>1723</v>
      </c>
      <c r="Y1037" s="150" t="s">
        <v>1731</v>
      </c>
      <c r="Z1037" s="150" t="s">
        <v>1717</v>
      </c>
      <c r="AA1037" s="150">
        <v>0</v>
      </c>
      <c r="AB1037" s="164">
        <v>1</v>
      </c>
      <c r="AC1037" s="152"/>
      <c r="AD1037" s="152"/>
    </row>
    <row r="1038" spans="1:30" x14ac:dyDescent="0.35">
      <c r="A1038" t="str">
        <f t="shared" si="16"/>
        <v>362852553001020</v>
      </c>
      <c r="B1038" s="178"/>
      <c r="D1038" s="14"/>
      <c r="E1038" s="159">
        <v>16033</v>
      </c>
      <c r="F1038" s="160" t="s">
        <v>2307</v>
      </c>
      <c r="G1038" s="161">
        <v>362852553001</v>
      </c>
      <c r="H1038" s="159">
        <v>20</v>
      </c>
      <c r="I1038" s="162" t="s">
        <v>1711</v>
      </c>
      <c r="J1038" s="152"/>
      <c r="K1038" s="163" t="s">
        <v>2308</v>
      </c>
      <c r="L1038" s="163" t="s">
        <v>1696</v>
      </c>
      <c r="M1038" s="163" t="s">
        <v>1713</v>
      </c>
      <c r="N1038" s="163" t="s">
        <v>1673</v>
      </c>
      <c r="O1038" s="152"/>
      <c r="P1038" s="150" t="s">
        <v>2309</v>
      </c>
      <c r="Q1038" s="144">
        <v>3967.73</v>
      </c>
      <c r="R1038" s="145">
        <v>0.67600000000000005</v>
      </c>
      <c r="S1038" s="146">
        <v>1.0707</v>
      </c>
      <c r="T1038" s="147">
        <v>0</v>
      </c>
      <c r="U1038" s="148">
        <v>4157.3599999999997</v>
      </c>
      <c r="V1038" s="149">
        <v>0.314</v>
      </c>
      <c r="W1038" s="150">
        <v>2.1999999999999999E-2</v>
      </c>
      <c r="X1038" s="150" t="s">
        <v>1723</v>
      </c>
      <c r="Y1038" s="150" t="s">
        <v>1731</v>
      </c>
      <c r="Z1038" s="150" t="s">
        <v>1716</v>
      </c>
      <c r="AA1038" s="150">
        <v>0</v>
      </c>
      <c r="AB1038" s="164">
        <v>1</v>
      </c>
      <c r="AC1038" s="152"/>
      <c r="AD1038" s="152"/>
    </row>
    <row r="1039" spans="1:30" x14ac:dyDescent="0.35">
      <c r="A1039" t="str">
        <f t="shared" si="16"/>
        <v>362852553001024</v>
      </c>
      <c r="B1039" s="178"/>
      <c r="D1039" s="14"/>
      <c r="E1039" s="159">
        <v>16033</v>
      </c>
      <c r="F1039" s="160" t="s">
        <v>2307</v>
      </c>
      <c r="G1039" s="161">
        <v>362852553001</v>
      </c>
      <c r="H1039" s="159">
        <v>24</v>
      </c>
      <c r="I1039" s="162" t="s">
        <v>1719</v>
      </c>
      <c r="J1039" s="152"/>
      <c r="K1039" s="163" t="s">
        <v>2308</v>
      </c>
      <c r="L1039" s="163" t="s">
        <v>1696</v>
      </c>
      <c r="M1039" s="163" t="s">
        <v>1713</v>
      </c>
      <c r="N1039" s="163" t="s">
        <v>1673</v>
      </c>
      <c r="O1039" s="152"/>
      <c r="P1039" s="150" t="s">
        <v>2309</v>
      </c>
      <c r="Q1039" s="144">
        <v>597.41</v>
      </c>
      <c r="R1039" s="145">
        <v>0.6</v>
      </c>
      <c r="S1039" s="146">
        <v>1.0707</v>
      </c>
      <c r="T1039" s="147" t="s">
        <v>1716</v>
      </c>
      <c r="U1039" s="148">
        <v>622.75</v>
      </c>
      <c r="V1039" s="149">
        <v>0.314</v>
      </c>
      <c r="W1039" s="150">
        <v>2.1999999999999999E-2</v>
      </c>
      <c r="X1039" s="150" t="s">
        <v>1723</v>
      </c>
      <c r="Y1039" s="150" t="s">
        <v>1731</v>
      </c>
      <c r="Z1039" s="150" t="s">
        <v>1717</v>
      </c>
      <c r="AA1039" s="150">
        <v>0</v>
      </c>
      <c r="AB1039" s="164">
        <v>1</v>
      </c>
      <c r="AC1039" s="152"/>
      <c r="AD1039" s="152"/>
    </row>
    <row r="1040" spans="1:30" x14ac:dyDescent="0.35">
      <c r="A1040" t="str">
        <f t="shared" si="16"/>
        <v>370661183001020</v>
      </c>
      <c r="B1040" s="178"/>
      <c r="D1040" s="14"/>
      <c r="E1040" s="159">
        <v>17001</v>
      </c>
      <c r="F1040" s="160" t="s">
        <v>2310</v>
      </c>
      <c r="G1040" s="161">
        <v>370661183001</v>
      </c>
      <c r="H1040" s="159">
        <v>20</v>
      </c>
      <c r="I1040" s="162" t="s">
        <v>1711</v>
      </c>
      <c r="J1040" s="152"/>
      <c r="K1040" s="163" t="s">
        <v>2311</v>
      </c>
      <c r="L1040" s="163" t="s">
        <v>1696</v>
      </c>
      <c r="M1040" s="163" t="s">
        <v>1713</v>
      </c>
      <c r="N1040" s="163" t="s">
        <v>1673</v>
      </c>
      <c r="O1040" s="152"/>
      <c r="P1040" s="150" t="s">
        <v>2312</v>
      </c>
      <c r="Q1040" s="144">
        <v>3967.73</v>
      </c>
      <c r="R1040" s="145">
        <v>0.67600000000000005</v>
      </c>
      <c r="S1040" s="146">
        <v>1.0707</v>
      </c>
      <c r="T1040" s="147">
        <v>0</v>
      </c>
      <c r="U1040" s="148">
        <v>4157.3599999999997</v>
      </c>
      <c r="V1040" s="149">
        <v>0.17399999999999999</v>
      </c>
      <c r="W1040" s="150">
        <v>1.4999999999999999E-2</v>
      </c>
      <c r="X1040" s="150" t="s">
        <v>1744</v>
      </c>
      <c r="Y1040" s="150" t="s">
        <v>1731</v>
      </c>
      <c r="Z1040" s="150" t="s">
        <v>1716</v>
      </c>
      <c r="AA1040" s="150">
        <v>0</v>
      </c>
      <c r="AB1040" s="164">
        <v>1</v>
      </c>
      <c r="AC1040" s="152"/>
      <c r="AD1040" s="152"/>
    </row>
    <row r="1041" spans="1:30" x14ac:dyDescent="0.35">
      <c r="A1041" t="str">
        <f t="shared" si="16"/>
        <v>370661183001021</v>
      </c>
      <c r="B1041" s="178"/>
      <c r="D1041" s="14"/>
      <c r="E1041" s="159">
        <v>17001</v>
      </c>
      <c r="F1041" s="160" t="s">
        <v>2310</v>
      </c>
      <c r="G1041" s="161">
        <v>370661183001</v>
      </c>
      <c r="H1041" s="159">
        <v>21</v>
      </c>
      <c r="I1041" s="162" t="s">
        <v>1732</v>
      </c>
      <c r="J1041" s="152"/>
      <c r="K1041" s="163" t="s">
        <v>2311</v>
      </c>
      <c r="L1041" s="163" t="s">
        <v>1696</v>
      </c>
      <c r="M1041" s="163" t="s">
        <v>1713</v>
      </c>
      <c r="N1041" s="163" t="s">
        <v>1673</v>
      </c>
      <c r="O1041" s="152"/>
      <c r="P1041" s="150" t="s">
        <v>2312</v>
      </c>
      <c r="Q1041" s="144" t="s">
        <v>1716</v>
      </c>
      <c r="R1041" s="145" t="s">
        <v>1716</v>
      </c>
      <c r="S1041" s="146" t="s">
        <v>1716</v>
      </c>
      <c r="T1041" s="147" t="s">
        <v>1716</v>
      </c>
      <c r="U1041" s="148">
        <v>623.70000000000005</v>
      </c>
      <c r="V1041" s="149" t="s">
        <v>1716</v>
      </c>
      <c r="W1041" s="150" t="s">
        <v>1716</v>
      </c>
      <c r="X1041" s="150" t="s">
        <v>1744</v>
      </c>
      <c r="Y1041" s="150" t="s">
        <v>1731</v>
      </c>
      <c r="Z1041" s="150" t="s">
        <v>1716</v>
      </c>
      <c r="AA1041" s="150">
        <v>0</v>
      </c>
      <c r="AB1041" s="164">
        <v>1</v>
      </c>
      <c r="AC1041" s="152"/>
      <c r="AD1041" s="152"/>
    </row>
    <row r="1042" spans="1:30" x14ac:dyDescent="0.35">
      <c r="A1042" t="str">
        <f t="shared" si="16"/>
        <v>370661183012021</v>
      </c>
      <c r="B1042" s="178"/>
      <c r="D1042" s="14"/>
      <c r="E1042" s="159">
        <v>17001</v>
      </c>
      <c r="F1042" s="160" t="s">
        <v>2310</v>
      </c>
      <c r="G1042" s="161">
        <v>370661183012</v>
      </c>
      <c r="H1042" s="159">
        <v>21</v>
      </c>
      <c r="I1042" s="162" t="s">
        <v>1732</v>
      </c>
      <c r="J1042" s="152"/>
      <c r="K1042" s="163" t="s">
        <v>2311</v>
      </c>
      <c r="L1042" s="163" t="s">
        <v>1696</v>
      </c>
      <c r="M1042" s="163" t="s">
        <v>1713</v>
      </c>
      <c r="N1042" s="163" t="s">
        <v>1673</v>
      </c>
      <c r="O1042" s="152"/>
      <c r="P1042" s="150" t="s">
        <v>2312</v>
      </c>
      <c r="Q1042" s="144" t="s">
        <v>1716</v>
      </c>
      <c r="R1042" s="145" t="s">
        <v>1716</v>
      </c>
      <c r="S1042" s="146" t="s">
        <v>1716</v>
      </c>
      <c r="T1042" s="147" t="s">
        <v>1716</v>
      </c>
      <c r="U1042" s="148">
        <v>623.70000000000005</v>
      </c>
      <c r="V1042" s="149" t="s">
        <v>1716</v>
      </c>
      <c r="W1042" s="150" t="s">
        <v>1716</v>
      </c>
      <c r="X1042" s="150" t="s">
        <v>1744</v>
      </c>
      <c r="Y1042" s="150" t="s">
        <v>1731</v>
      </c>
      <c r="Z1042" s="150" t="s">
        <v>1716</v>
      </c>
      <c r="AA1042" s="150">
        <v>0</v>
      </c>
      <c r="AB1042" s="164">
        <v>1</v>
      </c>
      <c r="AC1042" s="152"/>
      <c r="AD1042" s="152"/>
    </row>
    <row r="1043" spans="1:30" x14ac:dyDescent="0.35">
      <c r="A1043" t="str">
        <f t="shared" si="16"/>
        <v>370661183001022</v>
      </c>
      <c r="B1043" s="178"/>
      <c r="D1043" s="14"/>
      <c r="E1043" s="159">
        <v>17001</v>
      </c>
      <c r="F1043" s="160" t="s">
        <v>2310</v>
      </c>
      <c r="G1043" s="161">
        <v>370661183001</v>
      </c>
      <c r="H1043" s="159">
        <v>22</v>
      </c>
      <c r="I1043" s="162" t="s">
        <v>1718</v>
      </c>
      <c r="J1043" s="152"/>
      <c r="K1043" s="163" t="s">
        <v>2311</v>
      </c>
      <c r="L1043" s="163" t="s">
        <v>1696</v>
      </c>
      <c r="M1043" s="163" t="s">
        <v>1713</v>
      </c>
      <c r="N1043" s="163" t="s">
        <v>1673</v>
      </c>
      <c r="O1043" s="152"/>
      <c r="P1043" s="150" t="s">
        <v>2312</v>
      </c>
      <c r="Q1043" s="144" t="s">
        <v>1716</v>
      </c>
      <c r="R1043" s="145" t="s">
        <v>1716</v>
      </c>
      <c r="S1043" s="146" t="s">
        <v>1716</v>
      </c>
      <c r="T1043" s="147" t="s">
        <v>1716</v>
      </c>
      <c r="U1043" s="148">
        <v>781.35200000000009</v>
      </c>
      <c r="V1043" s="149" t="s">
        <v>1716</v>
      </c>
      <c r="W1043" s="150" t="s">
        <v>1716</v>
      </c>
      <c r="X1043" s="150" t="s">
        <v>1744</v>
      </c>
      <c r="Y1043" s="150" t="s">
        <v>1731</v>
      </c>
      <c r="Z1043" s="150" t="s">
        <v>1716</v>
      </c>
      <c r="AA1043" s="150">
        <v>0</v>
      </c>
      <c r="AB1043" s="164">
        <v>1</v>
      </c>
      <c r="AC1043" s="152"/>
      <c r="AD1043" s="152"/>
    </row>
    <row r="1044" spans="1:30" x14ac:dyDescent="0.35">
      <c r="A1044" t="str">
        <f t="shared" si="16"/>
        <v>370661183011022</v>
      </c>
      <c r="B1044" s="178"/>
      <c r="D1044" s="14"/>
      <c r="E1044" s="159">
        <v>17001</v>
      </c>
      <c r="F1044" s="160" t="s">
        <v>2310</v>
      </c>
      <c r="G1044" s="161">
        <v>370661183011</v>
      </c>
      <c r="H1044" s="159">
        <v>22</v>
      </c>
      <c r="I1044" s="162" t="s">
        <v>1718</v>
      </c>
      <c r="J1044" s="152"/>
      <c r="K1044" s="163" t="s">
        <v>2311</v>
      </c>
      <c r="L1044" s="163" t="s">
        <v>1696</v>
      </c>
      <c r="M1044" s="163" t="s">
        <v>1713</v>
      </c>
      <c r="N1044" s="163" t="s">
        <v>1673</v>
      </c>
      <c r="O1044" s="152"/>
      <c r="P1044" s="150" t="s">
        <v>2312</v>
      </c>
      <c r="Q1044" s="144" t="s">
        <v>1716</v>
      </c>
      <c r="R1044" s="145" t="s">
        <v>1716</v>
      </c>
      <c r="S1044" s="146" t="s">
        <v>1716</v>
      </c>
      <c r="T1044" s="147" t="s">
        <v>1716</v>
      </c>
      <c r="U1044" s="148">
        <v>781.35200000000009</v>
      </c>
      <c r="V1044" s="149" t="s">
        <v>1716</v>
      </c>
      <c r="W1044" s="150" t="s">
        <v>1716</v>
      </c>
      <c r="X1044" s="150" t="s">
        <v>1744</v>
      </c>
      <c r="Y1044" s="150" t="s">
        <v>1731</v>
      </c>
      <c r="Z1044" s="150" t="s">
        <v>1716</v>
      </c>
      <c r="AA1044" s="150">
        <v>0</v>
      </c>
      <c r="AB1044" s="164">
        <v>1</v>
      </c>
      <c r="AC1044" s="152"/>
      <c r="AD1044" s="152"/>
    </row>
    <row r="1045" spans="1:30" x14ac:dyDescent="0.35">
      <c r="A1045" t="str">
        <f t="shared" si="16"/>
        <v>370661183001024</v>
      </c>
      <c r="B1045" s="178"/>
      <c r="D1045" s="14"/>
      <c r="E1045" s="159">
        <v>17001</v>
      </c>
      <c r="F1045" s="160" t="s">
        <v>2310</v>
      </c>
      <c r="G1045" s="161">
        <v>370661183001</v>
      </c>
      <c r="H1045" s="159">
        <v>24</v>
      </c>
      <c r="I1045" s="162" t="s">
        <v>1719</v>
      </c>
      <c r="J1045" s="152"/>
      <c r="K1045" s="163" t="s">
        <v>2311</v>
      </c>
      <c r="L1045" s="163" t="s">
        <v>1696</v>
      </c>
      <c r="M1045" s="163" t="s">
        <v>1713</v>
      </c>
      <c r="N1045" s="163" t="s">
        <v>1673</v>
      </c>
      <c r="O1045" s="152"/>
      <c r="P1045" s="150" t="s">
        <v>2312</v>
      </c>
      <c r="Q1045" s="144">
        <v>597.41</v>
      </c>
      <c r="R1045" s="145">
        <v>0.6</v>
      </c>
      <c r="S1045" s="146">
        <v>1.0707</v>
      </c>
      <c r="T1045" s="147" t="s">
        <v>1716</v>
      </c>
      <c r="U1045" s="148">
        <v>622.75</v>
      </c>
      <c r="V1045" s="149">
        <v>0.17399999999999999</v>
      </c>
      <c r="W1045" s="150">
        <v>1.4999999999999999E-2</v>
      </c>
      <c r="X1045" s="150" t="s">
        <v>1744</v>
      </c>
      <c r="Y1045" s="150" t="s">
        <v>1731</v>
      </c>
      <c r="Z1045" s="150" t="s">
        <v>1717</v>
      </c>
      <c r="AA1045" s="150">
        <v>0</v>
      </c>
      <c r="AB1045" s="164">
        <v>1</v>
      </c>
      <c r="AC1045" s="152"/>
      <c r="AD1045" s="152"/>
    </row>
    <row r="1046" spans="1:30" x14ac:dyDescent="0.35">
      <c r="A1046" t="str">
        <f t="shared" si="16"/>
        <v>370661183001027</v>
      </c>
      <c r="B1046" s="178"/>
      <c r="D1046" s="14"/>
      <c r="E1046" s="159">
        <v>17001</v>
      </c>
      <c r="F1046" s="160" t="s">
        <v>2310</v>
      </c>
      <c r="G1046" s="161">
        <v>370661183001</v>
      </c>
      <c r="H1046" s="159">
        <v>27</v>
      </c>
      <c r="I1046" s="162" t="s">
        <v>1733</v>
      </c>
      <c r="J1046" s="152"/>
      <c r="K1046" s="163" t="s">
        <v>2311</v>
      </c>
      <c r="L1046" s="163" t="s">
        <v>1696</v>
      </c>
      <c r="M1046" s="163" t="s">
        <v>1713</v>
      </c>
      <c r="N1046" s="163" t="s">
        <v>1673</v>
      </c>
      <c r="O1046" s="152"/>
      <c r="P1046" s="150" t="s">
        <v>2102</v>
      </c>
      <c r="Q1046" s="144">
        <v>359.63</v>
      </c>
      <c r="R1046" s="145">
        <v>0.6</v>
      </c>
      <c r="S1046" s="146">
        <v>0.89870000000000005</v>
      </c>
      <c r="T1046" s="147" t="s">
        <v>1716</v>
      </c>
      <c r="U1046" s="148">
        <v>337.77</v>
      </c>
      <c r="V1046" s="149">
        <v>0.17399999999999999</v>
      </c>
      <c r="W1046" s="150">
        <v>1.4999999999999999E-2</v>
      </c>
      <c r="X1046" s="150" t="s">
        <v>1744</v>
      </c>
      <c r="Y1046" s="150" t="s">
        <v>1731</v>
      </c>
      <c r="Z1046" s="150" t="s">
        <v>1717</v>
      </c>
      <c r="AA1046" s="150">
        <v>0</v>
      </c>
      <c r="AB1046" s="164">
        <v>1</v>
      </c>
      <c r="AC1046" s="152"/>
      <c r="AD1046" s="152"/>
    </row>
    <row r="1047" spans="1:30" x14ac:dyDescent="0.35">
      <c r="A1047" t="str">
        <f t="shared" si="16"/>
        <v>370661183001028</v>
      </c>
      <c r="B1047" s="178"/>
      <c r="D1047" s="14"/>
      <c r="E1047" s="159">
        <v>17001</v>
      </c>
      <c r="F1047" s="160" t="s">
        <v>2310</v>
      </c>
      <c r="G1047" s="161">
        <v>370661183001</v>
      </c>
      <c r="H1047" s="159">
        <v>28</v>
      </c>
      <c r="I1047" s="162" t="s">
        <v>1733</v>
      </c>
      <c r="J1047" s="152"/>
      <c r="K1047" s="163" t="s">
        <v>2311</v>
      </c>
      <c r="L1047" s="163" t="s">
        <v>1696</v>
      </c>
      <c r="M1047" s="163" t="s">
        <v>1713</v>
      </c>
      <c r="N1047" s="163" t="s">
        <v>1673</v>
      </c>
      <c r="O1047" s="152"/>
      <c r="P1047" s="150" t="s">
        <v>2102</v>
      </c>
      <c r="Q1047" s="144">
        <v>359.63</v>
      </c>
      <c r="R1047" s="145">
        <v>0.6</v>
      </c>
      <c r="S1047" s="146">
        <v>0.89870000000000005</v>
      </c>
      <c r="T1047" s="147" t="s">
        <v>1716</v>
      </c>
      <c r="U1047" s="148">
        <v>337.77</v>
      </c>
      <c r="V1047" s="149">
        <v>0.17399999999999999</v>
      </c>
      <c r="W1047" s="150">
        <v>1.4999999999999999E-2</v>
      </c>
      <c r="X1047" s="150" t="s">
        <v>1744</v>
      </c>
      <c r="Y1047" s="150" t="s">
        <v>1731</v>
      </c>
      <c r="Z1047" s="150" t="s">
        <v>1717</v>
      </c>
      <c r="AA1047" s="150">
        <v>0</v>
      </c>
      <c r="AB1047" s="164">
        <v>1</v>
      </c>
      <c r="AC1047" s="152"/>
      <c r="AD1047" s="152"/>
    </row>
    <row r="1048" spans="1:30" x14ac:dyDescent="0.35">
      <c r="A1048" t="str">
        <f t="shared" si="16"/>
        <v>364443919002020</v>
      </c>
      <c r="B1048" s="178"/>
      <c r="D1048" s="14"/>
      <c r="E1048" s="159">
        <v>18001</v>
      </c>
      <c r="F1048" s="160" t="s">
        <v>2313</v>
      </c>
      <c r="G1048" s="161">
        <v>364443919002</v>
      </c>
      <c r="H1048" s="159">
        <v>20</v>
      </c>
      <c r="I1048" s="162" t="s">
        <v>1711</v>
      </c>
      <c r="J1048" s="152"/>
      <c r="K1048" s="163" t="s">
        <v>2314</v>
      </c>
      <c r="L1048" s="163" t="s">
        <v>1696</v>
      </c>
      <c r="M1048" s="163" t="s">
        <v>1726</v>
      </c>
      <c r="N1048" s="163" t="s">
        <v>1673</v>
      </c>
      <c r="O1048" s="152"/>
      <c r="P1048" s="150" t="s">
        <v>2315</v>
      </c>
      <c r="Q1048" s="144">
        <v>3967.73</v>
      </c>
      <c r="R1048" s="145">
        <v>0.67600000000000005</v>
      </c>
      <c r="S1048" s="146">
        <v>1.0707</v>
      </c>
      <c r="T1048" s="147">
        <v>0</v>
      </c>
      <c r="U1048" s="148">
        <v>4157.3599999999997</v>
      </c>
      <c r="V1048" s="149">
        <v>0.22900000000000001</v>
      </c>
      <c r="W1048" s="150">
        <v>1.7000000000000001E-2</v>
      </c>
      <c r="X1048" s="150" t="s">
        <v>1723</v>
      </c>
      <c r="Y1048" s="150">
        <v>0</v>
      </c>
      <c r="Z1048" s="150" t="s">
        <v>1716</v>
      </c>
      <c r="AA1048" s="150">
        <v>0</v>
      </c>
      <c r="AB1048" s="164">
        <v>1</v>
      </c>
      <c r="AC1048" s="152"/>
      <c r="AD1048" s="152"/>
    </row>
    <row r="1049" spans="1:30" x14ac:dyDescent="0.35">
      <c r="A1049" t="str">
        <f t="shared" si="16"/>
        <v>364443919002024</v>
      </c>
      <c r="B1049" s="178"/>
      <c r="D1049" s="14"/>
      <c r="E1049" s="159">
        <v>18001</v>
      </c>
      <c r="F1049" s="160" t="s">
        <v>2313</v>
      </c>
      <c r="G1049" s="161">
        <v>364443919002</v>
      </c>
      <c r="H1049" s="159">
        <v>24</v>
      </c>
      <c r="I1049" s="162" t="s">
        <v>1719</v>
      </c>
      <c r="J1049" s="152"/>
      <c r="K1049" s="163" t="s">
        <v>2314</v>
      </c>
      <c r="L1049" s="163" t="s">
        <v>1696</v>
      </c>
      <c r="M1049" s="163" t="s">
        <v>1726</v>
      </c>
      <c r="N1049" s="163" t="s">
        <v>1673</v>
      </c>
      <c r="O1049" s="152"/>
      <c r="P1049" s="150" t="s">
        <v>2315</v>
      </c>
      <c r="Q1049" s="144">
        <v>1194.0899999999999</v>
      </c>
      <c r="R1049" s="145">
        <v>0.6</v>
      </c>
      <c r="S1049" s="146">
        <v>1</v>
      </c>
      <c r="T1049" s="147" t="s">
        <v>1716</v>
      </c>
      <c r="U1049" s="148">
        <v>1194.0899999999999</v>
      </c>
      <c r="V1049" s="149">
        <v>0.22900000000000001</v>
      </c>
      <c r="W1049" s="150">
        <v>1.7000000000000001E-2</v>
      </c>
      <c r="X1049" s="150" t="s">
        <v>1723</v>
      </c>
      <c r="Y1049" s="150">
        <v>0</v>
      </c>
      <c r="Z1049" s="150" t="s">
        <v>1717</v>
      </c>
      <c r="AA1049" s="150">
        <v>0</v>
      </c>
      <c r="AB1049" s="164">
        <v>1</v>
      </c>
      <c r="AC1049" s="152"/>
      <c r="AD1049" s="152"/>
    </row>
    <row r="1050" spans="1:30" x14ac:dyDescent="0.35">
      <c r="A1050" t="str">
        <f t="shared" si="16"/>
        <v>364397130001022</v>
      </c>
      <c r="B1050" s="178"/>
      <c r="D1050" s="14"/>
      <c r="E1050" s="159">
        <v>18002</v>
      </c>
      <c r="F1050" s="160" t="s">
        <v>2316</v>
      </c>
      <c r="G1050" s="161">
        <v>364397130001</v>
      </c>
      <c r="H1050" s="159">
        <v>22</v>
      </c>
      <c r="I1050" s="162" t="s">
        <v>1718</v>
      </c>
      <c r="J1050" s="152"/>
      <c r="K1050" s="163" t="s">
        <v>2317</v>
      </c>
      <c r="L1050" s="163" t="s">
        <v>1696</v>
      </c>
      <c r="M1050" s="163" t="s">
        <v>1903</v>
      </c>
      <c r="N1050" s="163" t="s">
        <v>1673</v>
      </c>
      <c r="O1050" s="152"/>
      <c r="P1050" s="150" t="s">
        <v>2318</v>
      </c>
      <c r="Q1050" s="144" t="s">
        <v>1716</v>
      </c>
      <c r="R1050" s="145" t="s">
        <v>1716</v>
      </c>
      <c r="S1050" s="146" t="s">
        <v>1716</v>
      </c>
      <c r="T1050" s="147" t="s">
        <v>1716</v>
      </c>
      <c r="U1050" s="148">
        <v>1339.0740000000001</v>
      </c>
      <c r="V1050" s="149" t="s">
        <v>1716</v>
      </c>
      <c r="W1050" s="150" t="s">
        <v>1716</v>
      </c>
      <c r="X1050" s="150" t="s">
        <v>1723</v>
      </c>
      <c r="Y1050" s="150">
        <v>0</v>
      </c>
      <c r="Z1050" s="150" t="s">
        <v>1716</v>
      </c>
      <c r="AA1050" s="150">
        <v>0</v>
      </c>
      <c r="AB1050" s="164">
        <v>1</v>
      </c>
      <c r="AC1050" s="152"/>
      <c r="AD1050" s="152"/>
    </row>
    <row r="1051" spans="1:30" x14ac:dyDescent="0.35">
      <c r="A1051" t="str">
        <f t="shared" si="16"/>
        <v>362548549001020</v>
      </c>
      <c r="B1051" s="178"/>
      <c r="D1051" s="14"/>
      <c r="E1051" s="159">
        <v>18004</v>
      </c>
      <c r="F1051" s="160" t="s">
        <v>2319</v>
      </c>
      <c r="G1051" s="161">
        <v>362548549001</v>
      </c>
      <c r="H1051" s="159">
        <v>20</v>
      </c>
      <c r="I1051" s="162" t="s">
        <v>1711</v>
      </c>
      <c r="J1051" s="152"/>
      <c r="K1051" s="163" t="s">
        <v>2320</v>
      </c>
      <c r="L1051" s="163" t="s">
        <v>1696</v>
      </c>
      <c r="M1051" s="163" t="s">
        <v>1726</v>
      </c>
      <c r="N1051" s="163" t="s">
        <v>1673</v>
      </c>
      <c r="O1051" s="152"/>
      <c r="P1051" s="150" t="s">
        <v>2321</v>
      </c>
      <c r="Q1051" s="144">
        <v>3967.73</v>
      </c>
      <c r="R1051" s="145">
        <v>0.67600000000000005</v>
      </c>
      <c r="S1051" s="146">
        <v>1.0707</v>
      </c>
      <c r="T1051" s="147">
        <v>0</v>
      </c>
      <c r="U1051" s="148">
        <v>4157.3599999999997</v>
      </c>
      <c r="V1051" s="149">
        <v>0.22900000000000001</v>
      </c>
      <c r="W1051" s="150">
        <v>1.7000000000000001E-2</v>
      </c>
      <c r="X1051" s="150" t="s">
        <v>1723</v>
      </c>
      <c r="Y1051" s="150">
        <v>0</v>
      </c>
      <c r="Z1051" s="150" t="s">
        <v>1716</v>
      </c>
      <c r="AA1051" s="150">
        <v>0</v>
      </c>
      <c r="AB1051" s="164">
        <v>1</v>
      </c>
      <c r="AC1051" s="152"/>
      <c r="AD1051" s="152"/>
    </row>
    <row r="1052" spans="1:30" x14ac:dyDescent="0.35">
      <c r="A1052" t="str">
        <f t="shared" si="16"/>
        <v>362548549001024</v>
      </c>
      <c r="B1052" s="178"/>
      <c r="D1052" s="14"/>
      <c r="E1052" s="159">
        <v>18004</v>
      </c>
      <c r="F1052" s="160" t="s">
        <v>2319</v>
      </c>
      <c r="G1052" s="161">
        <v>362548549001</v>
      </c>
      <c r="H1052" s="159">
        <v>24</v>
      </c>
      <c r="I1052" s="162" t="s">
        <v>1719</v>
      </c>
      <c r="J1052" s="152"/>
      <c r="K1052" s="163" t="s">
        <v>2320</v>
      </c>
      <c r="L1052" s="163" t="s">
        <v>1696</v>
      </c>
      <c r="M1052" s="163" t="s">
        <v>1726</v>
      </c>
      <c r="N1052" s="163" t="s">
        <v>1673</v>
      </c>
      <c r="O1052" s="152"/>
      <c r="P1052" s="150" t="s">
        <v>2321</v>
      </c>
      <c r="Q1052" s="144">
        <v>1241.03</v>
      </c>
      <c r="R1052" s="145">
        <v>0.6</v>
      </c>
      <c r="S1052" s="146">
        <v>1</v>
      </c>
      <c r="T1052" s="147" t="s">
        <v>1716</v>
      </c>
      <c r="U1052" s="148">
        <v>1241.03</v>
      </c>
      <c r="V1052" s="149">
        <v>0.22900000000000001</v>
      </c>
      <c r="W1052" s="150">
        <v>1.7000000000000001E-2</v>
      </c>
      <c r="X1052" s="150" t="s">
        <v>1723</v>
      </c>
      <c r="Y1052" s="150">
        <v>0</v>
      </c>
      <c r="Z1052" s="150" t="s">
        <v>1717</v>
      </c>
      <c r="AA1052" s="150">
        <v>0</v>
      </c>
      <c r="AB1052" s="164">
        <v>1</v>
      </c>
      <c r="AC1052" s="152"/>
      <c r="AD1052" s="152"/>
    </row>
    <row r="1053" spans="1:30" x14ac:dyDescent="0.35">
      <c r="A1053" t="str">
        <f t="shared" si="16"/>
        <v>362167847001020</v>
      </c>
      <c r="B1053" s="178"/>
      <c r="D1053" s="14"/>
      <c r="E1053" s="159">
        <v>18005</v>
      </c>
      <c r="F1053" s="160" t="s">
        <v>2322</v>
      </c>
      <c r="G1053" s="161">
        <v>362167847001</v>
      </c>
      <c r="H1053" s="159">
        <v>20</v>
      </c>
      <c r="I1053" s="162" t="s">
        <v>1711</v>
      </c>
      <c r="J1053" s="152"/>
      <c r="K1053" s="163" t="s">
        <v>2323</v>
      </c>
      <c r="L1053" s="163" t="s">
        <v>1696</v>
      </c>
      <c r="M1053" s="163" t="s">
        <v>1713</v>
      </c>
      <c r="N1053" s="163" t="s">
        <v>1673</v>
      </c>
      <c r="O1053" s="152"/>
      <c r="P1053" s="150" t="s">
        <v>2324</v>
      </c>
      <c r="Q1053" s="144">
        <v>3967.73</v>
      </c>
      <c r="R1053" s="145">
        <v>0.67600000000000005</v>
      </c>
      <c r="S1053" s="146">
        <v>1.0707</v>
      </c>
      <c r="T1053" s="147">
        <v>0</v>
      </c>
      <c r="U1053" s="148">
        <v>4157.3599999999997</v>
      </c>
      <c r="V1053" s="149">
        <v>0.18099999999999999</v>
      </c>
      <c r="W1053" s="150">
        <v>2.8000000000000001E-2</v>
      </c>
      <c r="X1053" s="150" t="s">
        <v>1712</v>
      </c>
      <c r="Y1053" s="150" t="s">
        <v>1715</v>
      </c>
      <c r="Z1053" s="150" t="s">
        <v>1716</v>
      </c>
      <c r="AA1053" s="150">
        <v>0</v>
      </c>
      <c r="AB1053" s="164">
        <v>1</v>
      </c>
      <c r="AC1053" s="152"/>
      <c r="AD1053" s="152"/>
    </row>
    <row r="1054" spans="1:30" x14ac:dyDescent="0.35">
      <c r="A1054" t="str">
        <f t="shared" si="16"/>
        <v>362167847001021</v>
      </c>
      <c r="B1054" s="178"/>
      <c r="D1054" s="14"/>
      <c r="E1054" s="159">
        <v>18005</v>
      </c>
      <c r="F1054" s="160" t="s">
        <v>2322</v>
      </c>
      <c r="G1054" s="161">
        <v>362167847001</v>
      </c>
      <c r="H1054" s="159">
        <v>21</v>
      </c>
      <c r="I1054" s="162" t="s">
        <v>1732</v>
      </c>
      <c r="J1054" s="152"/>
      <c r="K1054" s="163" t="s">
        <v>2323</v>
      </c>
      <c r="L1054" s="163" t="s">
        <v>1696</v>
      </c>
      <c r="M1054" s="163" t="s">
        <v>1713</v>
      </c>
      <c r="N1054" s="163" t="s">
        <v>1673</v>
      </c>
      <c r="O1054" s="152"/>
      <c r="P1054" s="150" t="s">
        <v>2324</v>
      </c>
      <c r="Q1054" s="144" t="s">
        <v>1716</v>
      </c>
      <c r="R1054" s="145" t="s">
        <v>1716</v>
      </c>
      <c r="S1054" s="146" t="s">
        <v>1716</v>
      </c>
      <c r="T1054" s="147" t="s">
        <v>1716</v>
      </c>
      <c r="U1054" s="148">
        <v>693</v>
      </c>
      <c r="V1054" s="149" t="s">
        <v>1716</v>
      </c>
      <c r="W1054" s="150" t="s">
        <v>1716</v>
      </c>
      <c r="X1054" s="150" t="s">
        <v>1712</v>
      </c>
      <c r="Y1054" s="150" t="s">
        <v>1715</v>
      </c>
      <c r="Z1054" s="150" t="s">
        <v>1716</v>
      </c>
      <c r="AA1054" s="150">
        <v>0</v>
      </c>
      <c r="AB1054" s="164">
        <v>1</v>
      </c>
      <c r="AC1054" s="152"/>
      <c r="AD1054" s="152"/>
    </row>
    <row r="1055" spans="1:30" x14ac:dyDescent="0.35">
      <c r="A1055" t="str">
        <f t="shared" si="16"/>
        <v>362167847001024</v>
      </c>
      <c r="B1055" s="178"/>
      <c r="D1055" s="14"/>
      <c r="E1055" s="159">
        <v>18005</v>
      </c>
      <c r="F1055" s="160" t="s">
        <v>2322</v>
      </c>
      <c r="G1055" s="161">
        <v>362167847001</v>
      </c>
      <c r="H1055" s="159">
        <v>24</v>
      </c>
      <c r="I1055" s="162" t="s">
        <v>1719</v>
      </c>
      <c r="J1055" s="152"/>
      <c r="K1055" s="163" t="s">
        <v>2323</v>
      </c>
      <c r="L1055" s="163" t="s">
        <v>1696</v>
      </c>
      <c r="M1055" s="163" t="s">
        <v>1713</v>
      </c>
      <c r="N1055" s="163" t="s">
        <v>1673</v>
      </c>
      <c r="O1055" s="152"/>
      <c r="P1055" s="150" t="s">
        <v>2324</v>
      </c>
      <c r="Q1055" s="144">
        <v>597.41</v>
      </c>
      <c r="R1055" s="145">
        <v>0.6</v>
      </c>
      <c r="S1055" s="146">
        <v>1.0707</v>
      </c>
      <c r="T1055" s="147" t="s">
        <v>1716</v>
      </c>
      <c r="U1055" s="148">
        <v>622.75</v>
      </c>
      <c r="V1055" s="149">
        <v>0.18099999999999999</v>
      </c>
      <c r="W1055" s="150">
        <v>2.8000000000000001E-2</v>
      </c>
      <c r="X1055" s="150" t="s">
        <v>1712</v>
      </c>
      <c r="Y1055" s="150" t="s">
        <v>1715</v>
      </c>
      <c r="Z1055" s="150" t="s">
        <v>1717</v>
      </c>
      <c r="AA1055" s="150">
        <v>0</v>
      </c>
      <c r="AB1055" s="164">
        <v>1</v>
      </c>
      <c r="AC1055" s="152"/>
      <c r="AD1055" s="152" t="s">
        <v>2555</v>
      </c>
    </row>
    <row r="1056" spans="1:30" x14ac:dyDescent="0.35">
      <c r="A1056" t="str">
        <f t="shared" si="16"/>
        <v>362167847001027</v>
      </c>
      <c r="B1056" s="178"/>
      <c r="D1056" s="14"/>
      <c r="E1056" s="159">
        <v>18005</v>
      </c>
      <c r="F1056" s="160" t="s">
        <v>2322</v>
      </c>
      <c r="G1056" s="161">
        <v>362167847001</v>
      </c>
      <c r="H1056" s="159">
        <v>27</v>
      </c>
      <c r="I1056" s="162" t="s">
        <v>1733</v>
      </c>
      <c r="J1056" s="152"/>
      <c r="K1056" s="163" t="s">
        <v>2323</v>
      </c>
      <c r="L1056" s="163" t="s">
        <v>1696</v>
      </c>
      <c r="M1056" s="163" t="s">
        <v>1713</v>
      </c>
      <c r="N1056" s="163" t="s">
        <v>1673</v>
      </c>
      <c r="O1056" s="152"/>
      <c r="P1056" s="150" t="s">
        <v>2324</v>
      </c>
      <c r="Q1056" s="144">
        <v>359.63</v>
      </c>
      <c r="R1056" s="145">
        <v>0.6</v>
      </c>
      <c r="S1056" s="146">
        <v>1.0707</v>
      </c>
      <c r="T1056" s="147" t="s">
        <v>1716</v>
      </c>
      <c r="U1056" s="148">
        <v>374.89</v>
      </c>
      <c r="V1056" s="149">
        <v>0.18099999999999999</v>
      </c>
      <c r="W1056" s="150">
        <v>2.8000000000000001E-2</v>
      </c>
      <c r="X1056" s="150" t="s">
        <v>1712</v>
      </c>
      <c r="Y1056" s="150" t="s">
        <v>1715</v>
      </c>
      <c r="Z1056" s="150" t="s">
        <v>1717</v>
      </c>
      <c r="AA1056" s="150">
        <v>0</v>
      </c>
      <c r="AB1056" s="164">
        <v>1</v>
      </c>
      <c r="AC1056" s="152"/>
      <c r="AD1056" s="152" t="s">
        <v>2555</v>
      </c>
    </row>
    <row r="1057" spans="1:30" x14ac:dyDescent="0.35">
      <c r="A1057" t="str">
        <f t="shared" si="16"/>
        <v>362167847001028</v>
      </c>
      <c r="B1057" s="178"/>
      <c r="D1057" s="14"/>
      <c r="E1057" s="159">
        <v>18005</v>
      </c>
      <c r="F1057" s="160" t="s">
        <v>2322</v>
      </c>
      <c r="G1057" s="161">
        <v>362167847001</v>
      </c>
      <c r="H1057" s="159">
        <v>28</v>
      </c>
      <c r="I1057" s="162" t="s">
        <v>1733</v>
      </c>
      <c r="J1057" s="152"/>
      <c r="K1057" s="163" t="s">
        <v>2323</v>
      </c>
      <c r="L1057" s="163" t="s">
        <v>1696</v>
      </c>
      <c r="M1057" s="163" t="s">
        <v>1713</v>
      </c>
      <c r="N1057" s="163" t="s">
        <v>1673</v>
      </c>
      <c r="O1057" s="152"/>
      <c r="P1057" s="150" t="s">
        <v>2324</v>
      </c>
      <c r="Q1057" s="144">
        <v>359.63</v>
      </c>
      <c r="R1057" s="145">
        <v>0.6</v>
      </c>
      <c r="S1057" s="146">
        <v>1.0707</v>
      </c>
      <c r="T1057" s="147" t="s">
        <v>1716</v>
      </c>
      <c r="U1057" s="148">
        <v>374.89</v>
      </c>
      <c r="V1057" s="149">
        <v>0.18099999999999999</v>
      </c>
      <c r="W1057" s="150">
        <v>2.8000000000000001E-2</v>
      </c>
      <c r="X1057" s="150" t="s">
        <v>1712</v>
      </c>
      <c r="Y1057" s="150" t="s">
        <v>1715</v>
      </c>
      <c r="Z1057" s="150" t="s">
        <v>1717</v>
      </c>
      <c r="AA1057" s="150">
        <v>0</v>
      </c>
      <c r="AB1057" s="164">
        <v>1</v>
      </c>
      <c r="AC1057" s="152"/>
      <c r="AD1057" s="152" t="s">
        <v>2555</v>
      </c>
    </row>
    <row r="1058" spans="1:30" x14ac:dyDescent="0.35">
      <c r="A1058" t="str">
        <f t="shared" si="16"/>
        <v>362222696001020</v>
      </c>
      <c r="B1058" s="178"/>
      <c r="D1058" s="14"/>
      <c r="E1058" s="159">
        <v>18006</v>
      </c>
      <c r="F1058" s="160" t="s">
        <v>2325</v>
      </c>
      <c r="G1058" s="161">
        <v>362222696001</v>
      </c>
      <c r="H1058" s="159">
        <v>20</v>
      </c>
      <c r="I1058" s="162" t="s">
        <v>1711</v>
      </c>
      <c r="J1058" s="152"/>
      <c r="K1058" s="163" t="s">
        <v>2326</v>
      </c>
      <c r="L1058" s="163" t="s">
        <v>1696</v>
      </c>
      <c r="M1058" s="163" t="s">
        <v>1713</v>
      </c>
      <c r="N1058" s="163" t="s">
        <v>1673</v>
      </c>
      <c r="O1058" s="152"/>
      <c r="P1058" s="150" t="s">
        <v>2327</v>
      </c>
      <c r="Q1058" s="144">
        <v>3967.73</v>
      </c>
      <c r="R1058" s="145">
        <v>0.67600000000000005</v>
      </c>
      <c r="S1058" s="146">
        <v>1.0707</v>
      </c>
      <c r="T1058" s="147">
        <v>5.8799999999999998E-3</v>
      </c>
      <c r="U1058" s="148">
        <v>4181.8100000000004</v>
      </c>
      <c r="V1058" s="149">
        <v>0.154</v>
      </c>
      <c r="W1058" s="150">
        <v>8.9999999999999993E-3</v>
      </c>
      <c r="X1058" s="150" t="s">
        <v>1744</v>
      </c>
      <c r="Y1058" s="150" t="s">
        <v>1765</v>
      </c>
      <c r="Z1058" s="150" t="s">
        <v>1716</v>
      </c>
      <c r="AA1058" s="150">
        <v>0</v>
      </c>
      <c r="AB1058" s="164">
        <v>1</v>
      </c>
      <c r="AC1058" s="152"/>
      <c r="AD1058" s="152"/>
    </row>
    <row r="1059" spans="1:30" x14ac:dyDescent="0.35">
      <c r="A1059" t="str">
        <f t="shared" si="16"/>
        <v>362222696001021</v>
      </c>
      <c r="B1059" s="178"/>
      <c r="D1059" s="14"/>
      <c r="E1059" s="159">
        <v>18006</v>
      </c>
      <c r="F1059" s="160" t="s">
        <v>2325</v>
      </c>
      <c r="G1059" s="161">
        <v>362222696001</v>
      </c>
      <c r="H1059" s="159">
        <v>21</v>
      </c>
      <c r="I1059" s="162" t="s">
        <v>1732</v>
      </c>
      <c r="J1059" s="152"/>
      <c r="K1059" s="163" t="s">
        <v>2326</v>
      </c>
      <c r="L1059" s="163" t="s">
        <v>1696</v>
      </c>
      <c r="M1059" s="163" t="s">
        <v>1713</v>
      </c>
      <c r="N1059" s="163" t="s">
        <v>1673</v>
      </c>
      <c r="O1059" s="152"/>
      <c r="P1059" s="150" t="s">
        <v>2327</v>
      </c>
      <c r="Q1059" s="144" t="s">
        <v>1716</v>
      </c>
      <c r="R1059" s="145" t="s">
        <v>1716</v>
      </c>
      <c r="S1059" s="146" t="s">
        <v>1716</v>
      </c>
      <c r="T1059" s="147" t="s">
        <v>1716</v>
      </c>
      <c r="U1059" s="148">
        <v>623.70000000000005</v>
      </c>
      <c r="V1059" s="149" t="s">
        <v>1716</v>
      </c>
      <c r="W1059" s="150" t="s">
        <v>1716</v>
      </c>
      <c r="X1059" s="150" t="s">
        <v>1744</v>
      </c>
      <c r="Y1059" s="150" t="s">
        <v>1765</v>
      </c>
      <c r="Z1059" s="150" t="s">
        <v>1716</v>
      </c>
      <c r="AA1059" s="150">
        <v>0</v>
      </c>
      <c r="AB1059" s="164">
        <v>1</v>
      </c>
      <c r="AC1059" s="152"/>
      <c r="AD1059" s="152"/>
    </row>
    <row r="1060" spans="1:30" x14ac:dyDescent="0.35">
      <c r="A1060" t="str">
        <f t="shared" si="16"/>
        <v>362222696001024</v>
      </c>
      <c r="B1060" s="178"/>
      <c r="D1060" s="14"/>
      <c r="E1060" s="159">
        <v>18006</v>
      </c>
      <c r="F1060" s="160" t="s">
        <v>2325</v>
      </c>
      <c r="G1060" s="161">
        <v>362222696001</v>
      </c>
      <c r="H1060" s="159">
        <v>24</v>
      </c>
      <c r="I1060" s="162" t="s">
        <v>1719</v>
      </c>
      <c r="J1060" s="152"/>
      <c r="K1060" s="163" t="s">
        <v>2326</v>
      </c>
      <c r="L1060" s="163" t="s">
        <v>1696</v>
      </c>
      <c r="M1060" s="163" t="s">
        <v>1713</v>
      </c>
      <c r="N1060" s="163" t="s">
        <v>1673</v>
      </c>
      <c r="O1060" s="152"/>
      <c r="P1060" s="150" t="s">
        <v>2327</v>
      </c>
      <c r="Q1060" s="144">
        <v>597.41</v>
      </c>
      <c r="R1060" s="145">
        <v>0.6</v>
      </c>
      <c r="S1060" s="146">
        <v>1.0707</v>
      </c>
      <c r="T1060" s="147" t="s">
        <v>1716</v>
      </c>
      <c r="U1060" s="148">
        <v>901.81</v>
      </c>
      <c r="V1060" s="149">
        <v>0.154</v>
      </c>
      <c r="W1060" s="150">
        <v>8.9999999999999993E-3</v>
      </c>
      <c r="X1060" s="150" t="s">
        <v>1744</v>
      </c>
      <c r="Y1060" s="150" t="s">
        <v>1765</v>
      </c>
      <c r="Z1060" s="150" t="s">
        <v>1752</v>
      </c>
      <c r="AA1060" s="150">
        <v>0.4481</v>
      </c>
      <c r="AB1060" s="164">
        <v>1</v>
      </c>
      <c r="AC1060" s="152"/>
      <c r="AD1060" s="152"/>
    </row>
    <row r="1061" spans="1:30" x14ac:dyDescent="0.35">
      <c r="A1061" t="str">
        <f t="shared" si="16"/>
        <v>362222696001027</v>
      </c>
      <c r="B1061" s="178"/>
      <c r="D1061" s="14"/>
      <c r="E1061" s="159">
        <v>18006</v>
      </c>
      <c r="F1061" s="160" t="s">
        <v>2325</v>
      </c>
      <c r="G1061" s="161">
        <v>362222696001</v>
      </c>
      <c r="H1061" s="159">
        <v>27</v>
      </c>
      <c r="I1061" s="162" t="s">
        <v>1733</v>
      </c>
      <c r="J1061" s="152"/>
      <c r="K1061" s="163" t="s">
        <v>2326</v>
      </c>
      <c r="L1061" s="163" t="s">
        <v>1696</v>
      </c>
      <c r="M1061" s="163" t="s">
        <v>1713</v>
      </c>
      <c r="N1061" s="163" t="s">
        <v>1673</v>
      </c>
      <c r="O1061" s="152"/>
      <c r="P1061" s="150" t="s">
        <v>2327</v>
      </c>
      <c r="Q1061" s="144">
        <v>359.63</v>
      </c>
      <c r="R1061" s="145">
        <v>0.6</v>
      </c>
      <c r="S1061" s="146">
        <v>1.0707</v>
      </c>
      <c r="T1061" s="147" t="s">
        <v>1716</v>
      </c>
      <c r="U1061" s="148">
        <v>495.52</v>
      </c>
      <c r="V1061" s="149">
        <v>0.154</v>
      </c>
      <c r="W1061" s="150">
        <v>8.9999999999999993E-3</v>
      </c>
      <c r="X1061" s="150" t="s">
        <v>1744</v>
      </c>
      <c r="Y1061" s="150" t="s">
        <v>1765</v>
      </c>
      <c r="Z1061" s="150" t="s">
        <v>1752</v>
      </c>
      <c r="AA1061" s="150">
        <v>0.32179999999999997</v>
      </c>
      <c r="AB1061" s="164">
        <v>1</v>
      </c>
      <c r="AC1061" s="152"/>
      <c r="AD1061" s="152"/>
    </row>
    <row r="1062" spans="1:30" x14ac:dyDescent="0.35">
      <c r="A1062" t="str">
        <f t="shared" si="16"/>
        <v>362222696001028</v>
      </c>
      <c r="B1062" s="178"/>
      <c r="D1062" s="14"/>
      <c r="E1062" s="159">
        <v>18006</v>
      </c>
      <c r="F1062" s="160" t="s">
        <v>2325</v>
      </c>
      <c r="G1062" s="161">
        <v>362222696001</v>
      </c>
      <c r="H1062" s="159">
        <v>28</v>
      </c>
      <c r="I1062" s="162" t="s">
        <v>1733</v>
      </c>
      <c r="J1062" s="152"/>
      <c r="K1062" s="163" t="s">
        <v>2326</v>
      </c>
      <c r="L1062" s="163" t="s">
        <v>1696</v>
      </c>
      <c r="M1062" s="163" t="s">
        <v>1713</v>
      </c>
      <c r="N1062" s="163" t="s">
        <v>1673</v>
      </c>
      <c r="O1062" s="152"/>
      <c r="P1062" s="150" t="s">
        <v>2327</v>
      </c>
      <c r="Q1062" s="144">
        <v>359.63</v>
      </c>
      <c r="R1062" s="145">
        <v>0.6</v>
      </c>
      <c r="S1062" s="146">
        <v>1.0707</v>
      </c>
      <c r="T1062" s="147" t="s">
        <v>1716</v>
      </c>
      <c r="U1062" s="148">
        <v>495.52</v>
      </c>
      <c r="V1062" s="149">
        <v>0.154</v>
      </c>
      <c r="W1062" s="150">
        <v>8.9999999999999993E-3</v>
      </c>
      <c r="X1062" s="150" t="s">
        <v>1744</v>
      </c>
      <c r="Y1062" s="150" t="s">
        <v>1765</v>
      </c>
      <c r="Z1062" s="150" t="s">
        <v>1752</v>
      </c>
      <c r="AA1062" s="150">
        <v>0.32179999999999997</v>
      </c>
      <c r="AB1062" s="164">
        <v>1</v>
      </c>
      <c r="AC1062" s="152"/>
      <c r="AD1062" s="152"/>
    </row>
    <row r="1063" spans="1:30" x14ac:dyDescent="0.35">
      <c r="A1063" t="str">
        <f t="shared" si="16"/>
        <v>362167864001020</v>
      </c>
      <c r="B1063" s="178"/>
      <c r="D1063" s="14"/>
      <c r="E1063" s="159">
        <v>18007</v>
      </c>
      <c r="F1063" s="160" t="s">
        <v>2328</v>
      </c>
      <c r="G1063" s="161">
        <v>362167864001</v>
      </c>
      <c r="H1063" s="159">
        <v>20</v>
      </c>
      <c r="I1063" s="162" t="s">
        <v>1711</v>
      </c>
      <c r="J1063" s="152"/>
      <c r="K1063" s="163" t="s">
        <v>2329</v>
      </c>
      <c r="L1063" s="163" t="s">
        <v>1696</v>
      </c>
      <c r="M1063" s="163" t="s">
        <v>1713</v>
      </c>
      <c r="N1063" s="163" t="s">
        <v>1673</v>
      </c>
      <c r="O1063" s="152"/>
      <c r="P1063" s="150" t="s">
        <v>2330</v>
      </c>
      <c r="Q1063" s="144">
        <v>3967.73</v>
      </c>
      <c r="R1063" s="145">
        <v>0.67600000000000005</v>
      </c>
      <c r="S1063" s="146">
        <v>1.0707</v>
      </c>
      <c r="T1063" s="147">
        <v>0</v>
      </c>
      <c r="U1063" s="148">
        <v>4157.3599999999997</v>
      </c>
      <c r="V1063" s="149">
        <v>0.20200000000000001</v>
      </c>
      <c r="W1063" s="150">
        <v>1.4E-2</v>
      </c>
      <c r="X1063" s="150" t="s">
        <v>1712</v>
      </c>
      <c r="Y1063" s="150" t="s">
        <v>1731</v>
      </c>
      <c r="Z1063" s="150" t="s">
        <v>1716</v>
      </c>
      <c r="AA1063" s="150">
        <v>0</v>
      </c>
      <c r="AB1063" s="164">
        <v>1</v>
      </c>
      <c r="AC1063" s="152"/>
      <c r="AD1063" s="152"/>
    </row>
    <row r="1064" spans="1:30" x14ac:dyDescent="0.35">
      <c r="A1064" t="str">
        <f t="shared" si="16"/>
        <v>362167864001024</v>
      </c>
      <c r="B1064" s="178"/>
      <c r="D1064" s="14"/>
      <c r="E1064" s="159">
        <v>18007</v>
      </c>
      <c r="F1064" s="160" t="s">
        <v>2328</v>
      </c>
      <c r="G1064" s="161">
        <v>362167864001</v>
      </c>
      <c r="H1064" s="159">
        <v>24</v>
      </c>
      <c r="I1064" s="162" t="s">
        <v>1719</v>
      </c>
      <c r="J1064" s="152"/>
      <c r="K1064" s="163" t="s">
        <v>2329</v>
      </c>
      <c r="L1064" s="163" t="s">
        <v>1696</v>
      </c>
      <c r="M1064" s="163" t="s">
        <v>1713</v>
      </c>
      <c r="N1064" s="163" t="s">
        <v>1673</v>
      </c>
      <c r="O1064" s="152"/>
      <c r="P1064" s="150" t="s">
        <v>2330</v>
      </c>
      <c r="Q1064" s="144">
        <v>597.41</v>
      </c>
      <c r="R1064" s="145">
        <v>0.6</v>
      </c>
      <c r="S1064" s="146">
        <v>1.0707</v>
      </c>
      <c r="T1064" s="147" t="s">
        <v>1716</v>
      </c>
      <c r="U1064" s="148">
        <v>901.81</v>
      </c>
      <c r="V1064" s="149">
        <v>0.20200000000000001</v>
      </c>
      <c r="W1064" s="150">
        <v>1.4E-2</v>
      </c>
      <c r="X1064" s="150" t="s">
        <v>1712</v>
      </c>
      <c r="Y1064" s="150" t="s">
        <v>1731</v>
      </c>
      <c r="Z1064" s="150" t="s">
        <v>1752</v>
      </c>
      <c r="AA1064" s="150">
        <v>0.4481</v>
      </c>
      <c r="AB1064" s="164">
        <v>1</v>
      </c>
      <c r="AC1064" s="152"/>
      <c r="AD1064" s="152" t="s">
        <v>2876</v>
      </c>
    </row>
    <row r="1065" spans="1:30" x14ac:dyDescent="0.35">
      <c r="A1065" t="str">
        <f t="shared" si="16"/>
        <v>362167864001027</v>
      </c>
      <c r="B1065" s="178"/>
      <c r="D1065" s="14"/>
      <c r="E1065" s="159">
        <v>18007</v>
      </c>
      <c r="F1065" s="160" t="s">
        <v>2328</v>
      </c>
      <c r="G1065" s="161">
        <v>362167864001</v>
      </c>
      <c r="H1065" s="159">
        <v>27</v>
      </c>
      <c r="I1065" s="162" t="s">
        <v>1733</v>
      </c>
      <c r="J1065" s="152"/>
      <c r="K1065" s="163" t="s">
        <v>2329</v>
      </c>
      <c r="L1065" s="163" t="s">
        <v>1696</v>
      </c>
      <c r="M1065" s="163" t="s">
        <v>1713</v>
      </c>
      <c r="N1065" s="163" t="s">
        <v>1673</v>
      </c>
      <c r="O1065" s="152"/>
      <c r="P1065" s="150" t="s">
        <v>2330</v>
      </c>
      <c r="Q1065" s="144">
        <v>359.63</v>
      </c>
      <c r="R1065" s="145">
        <v>0.6</v>
      </c>
      <c r="S1065" s="146">
        <v>1.0707</v>
      </c>
      <c r="T1065" s="147" t="s">
        <v>1716</v>
      </c>
      <c r="U1065" s="148">
        <v>495.52</v>
      </c>
      <c r="V1065" s="149">
        <v>0.20200000000000001</v>
      </c>
      <c r="W1065" s="150">
        <v>1.4E-2</v>
      </c>
      <c r="X1065" s="150" t="s">
        <v>1712</v>
      </c>
      <c r="Y1065" s="150" t="s">
        <v>1731</v>
      </c>
      <c r="Z1065" s="150" t="s">
        <v>1752</v>
      </c>
      <c r="AA1065" s="150">
        <v>0.32179999999999997</v>
      </c>
      <c r="AB1065" s="164">
        <v>1</v>
      </c>
      <c r="AC1065" s="152"/>
      <c r="AD1065" s="152" t="s">
        <v>2876</v>
      </c>
    </row>
    <row r="1066" spans="1:30" x14ac:dyDescent="0.35">
      <c r="A1066" t="str">
        <f t="shared" si="16"/>
        <v>362167864001028</v>
      </c>
      <c r="B1066" s="178"/>
      <c r="D1066" s="14"/>
      <c r="E1066" s="159">
        <v>18007</v>
      </c>
      <c r="F1066" s="160" t="s">
        <v>2328</v>
      </c>
      <c r="G1066" s="161">
        <v>362167864001</v>
      </c>
      <c r="H1066" s="159">
        <v>28</v>
      </c>
      <c r="I1066" s="162" t="s">
        <v>1733</v>
      </c>
      <c r="J1066" s="152"/>
      <c r="K1066" s="163" t="s">
        <v>2329</v>
      </c>
      <c r="L1066" s="163" t="s">
        <v>1696</v>
      </c>
      <c r="M1066" s="163" t="s">
        <v>1713</v>
      </c>
      <c r="N1066" s="163" t="s">
        <v>1673</v>
      </c>
      <c r="O1066" s="152"/>
      <c r="P1066" s="150" t="s">
        <v>2330</v>
      </c>
      <c r="Q1066" s="144">
        <v>359.63</v>
      </c>
      <c r="R1066" s="145">
        <v>0.6</v>
      </c>
      <c r="S1066" s="146">
        <v>1.0707</v>
      </c>
      <c r="T1066" s="147" t="s">
        <v>1716</v>
      </c>
      <c r="U1066" s="148">
        <v>495.52</v>
      </c>
      <c r="V1066" s="149">
        <v>0.20200000000000001</v>
      </c>
      <c r="W1066" s="150">
        <v>1.4E-2</v>
      </c>
      <c r="X1066" s="150" t="s">
        <v>1712</v>
      </c>
      <c r="Y1066" s="150" t="s">
        <v>1731</v>
      </c>
      <c r="Z1066" s="150" t="s">
        <v>1752</v>
      </c>
      <c r="AA1066" s="150">
        <v>0.32179999999999997</v>
      </c>
      <c r="AB1066" s="164">
        <v>1</v>
      </c>
      <c r="AC1066" s="152"/>
      <c r="AD1066" s="152" t="s">
        <v>2876</v>
      </c>
    </row>
    <row r="1067" spans="1:30" x14ac:dyDescent="0.35">
      <c r="A1067" t="str">
        <f t="shared" si="16"/>
        <v>362167864001029</v>
      </c>
      <c r="B1067" s="178"/>
      <c r="D1067" s="14"/>
      <c r="E1067" s="159">
        <v>18007</v>
      </c>
      <c r="F1067" s="160" t="s">
        <v>2328</v>
      </c>
      <c r="G1067" s="161">
        <v>362167864001</v>
      </c>
      <c r="H1067" s="159">
        <v>29</v>
      </c>
      <c r="I1067" s="162" t="s">
        <v>1745</v>
      </c>
      <c r="J1067" s="152"/>
      <c r="K1067" s="163" t="s">
        <v>2329</v>
      </c>
      <c r="L1067" s="163" t="s">
        <v>1696</v>
      </c>
      <c r="M1067" s="163" t="s">
        <v>1713</v>
      </c>
      <c r="N1067" s="163" t="s">
        <v>1673</v>
      </c>
      <c r="O1067" s="152"/>
      <c r="P1067" s="150" t="s">
        <v>2330</v>
      </c>
      <c r="Q1067" s="144">
        <v>1442.57</v>
      </c>
      <c r="R1067" s="145">
        <v>0.6</v>
      </c>
      <c r="S1067" s="146">
        <v>1.0707</v>
      </c>
      <c r="T1067" s="147" t="s">
        <v>1716</v>
      </c>
      <c r="U1067" s="148">
        <v>1987.68</v>
      </c>
      <c r="V1067" s="149">
        <v>0.20200000000000001</v>
      </c>
      <c r="W1067" s="150">
        <v>1.4E-2</v>
      </c>
      <c r="X1067" s="150" t="s">
        <v>1712</v>
      </c>
      <c r="Y1067" s="150" t="s">
        <v>1731</v>
      </c>
      <c r="Z1067" s="150" t="s">
        <v>1752</v>
      </c>
      <c r="AA1067" s="150">
        <v>0.32179999999999997</v>
      </c>
      <c r="AB1067" s="164">
        <v>1</v>
      </c>
      <c r="AC1067" s="152"/>
      <c r="AD1067" s="152" t="s">
        <v>2876</v>
      </c>
    </row>
    <row r="1068" spans="1:30" x14ac:dyDescent="0.35">
      <c r="A1068" t="str">
        <f t="shared" si="16"/>
        <v>362167847014020</v>
      </c>
      <c r="B1068" s="178"/>
      <c r="D1068" s="14"/>
      <c r="E1068" s="159">
        <v>18009</v>
      </c>
      <c r="F1068" s="160" t="s">
        <v>2331</v>
      </c>
      <c r="G1068" s="161">
        <v>362167847014</v>
      </c>
      <c r="H1068" s="159">
        <v>20</v>
      </c>
      <c r="I1068" s="162" t="s">
        <v>1711</v>
      </c>
      <c r="J1068" s="152"/>
      <c r="K1068" s="163" t="s">
        <v>2323</v>
      </c>
      <c r="L1068" s="163" t="s">
        <v>1696</v>
      </c>
      <c r="M1068" s="163" t="s">
        <v>1713</v>
      </c>
      <c r="N1068" s="163" t="s">
        <v>1673</v>
      </c>
      <c r="O1068" s="152"/>
      <c r="P1068" s="150" t="s">
        <v>2324</v>
      </c>
      <c r="Q1068" s="144">
        <v>3967.73</v>
      </c>
      <c r="R1068" s="145">
        <v>0.67600000000000005</v>
      </c>
      <c r="S1068" s="146">
        <v>1.0707</v>
      </c>
      <c r="T1068" s="147">
        <v>0</v>
      </c>
      <c r="U1068" s="148">
        <v>4157.3599999999997</v>
      </c>
      <c r="V1068" s="149">
        <v>0.18099999999999999</v>
      </c>
      <c r="W1068" s="150">
        <v>2.8000000000000001E-2</v>
      </c>
      <c r="X1068" s="150" t="s">
        <v>1712</v>
      </c>
      <c r="Y1068" s="150" t="s">
        <v>1715</v>
      </c>
      <c r="Z1068" s="150" t="s">
        <v>1716</v>
      </c>
      <c r="AA1068" s="150">
        <v>0</v>
      </c>
      <c r="AB1068" s="164">
        <v>1</v>
      </c>
      <c r="AC1068" s="152"/>
      <c r="AD1068" s="152"/>
    </row>
    <row r="1069" spans="1:30" x14ac:dyDescent="0.35">
      <c r="A1069" t="str">
        <f t="shared" si="16"/>
        <v>362167847014024</v>
      </c>
      <c r="B1069" s="178"/>
      <c r="D1069" s="14"/>
      <c r="E1069" s="159">
        <v>18009</v>
      </c>
      <c r="F1069" s="160" t="s">
        <v>2331</v>
      </c>
      <c r="G1069" s="161">
        <v>362167847014</v>
      </c>
      <c r="H1069" s="159">
        <v>24</v>
      </c>
      <c r="I1069" s="162" t="s">
        <v>1719</v>
      </c>
      <c r="J1069" s="152"/>
      <c r="K1069" s="163" t="s">
        <v>2323</v>
      </c>
      <c r="L1069" s="163" t="s">
        <v>1696</v>
      </c>
      <c r="M1069" s="163" t="s">
        <v>1713</v>
      </c>
      <c r="N1069" s="163" t="s">
        <v>1673</v>
      </c>
      <c r="O1069" s="152"/>
      <c r="P1069" s="150" t="s">
        <v>2324</v>
      </c>
      <c r="Q1069" s="144">
        <v>597.41</v>
      </c>
      <c r="R1069" s="145">
        <v>0.6</v>
      </c>
      <c r="S1069" s="146">
        <v>1.0707</v>
      </c>
      <c r="T1069" s="147" t="s">
        <v>1716</v>
      </c>
      <c r="U1069" s="148">
        <v>622.75</v>
      </c>
      <c r="V1069" s="149">
        <v>0.18099999999999999</v>
      </c>
      <c r="W1069" s="150">
        <v>2.8000000000000001E-2</v>
      </c>
      <c r="X1069" s="150" t="s">
        <v>1712</v>
      </c>
      <c r="Y1069" s="150" t="s">
        <v>1715</v>
      </c>
      <c r="Z1069" s="150" t="s">
        <v>1717</v>
      </c>
      <c r="AA1069" s="150">
        <v>0</v>
      </c>
      <c r="AB1069" s="164">
        <v>1</v>
      </c>
      <c r="AC1069" s="152"/>
      <c r="AD1069" s="152" t="s">
        <v>2555</v>
      </c>
    </row>
    <row r="1070" spans="1:30" x14ac:dyDescent="0.35">
      <c r="A1070" t="str">
        <f t="shared" si="16"/>
        <v>376006672001020</v>
      </c>
      <c r="B1070" s="178"/>
      <c r="D1070" s="14"/>
      <c r="E1070" s="159">
        <v>18010</v>
      </c>
      <c r="F1070" s="160" t="s">
        <v>2332</v>
      </c>
      <c r="G1070" s="161">
        <v>376006672001</v>
      </c>
      <c r="H1070" s="159">
        <v>20</v>
      </c>
      <c r="I1070" s="162" t="s">
        <v>1711</v>
      </c>
      <c r="J1070" s="152"/>
      <c r="K1070" s="163" t="s">
        <v>2333</v>
      </c>
      <c r="L1070" s="163" t="s">
        <v>1696</v>
      </c>
      <c r="M1070" s="163" t="s">
        <v>1726</v>
      </c>
      <c r="N1070" s="163" t="s">
        <v>1673</v>
      </c>
      <c r="O1070" s="152"/>
      <c r="P1070" s="150" t="s">
        <v>2334</v>
      </c>
      <c r="Q1070" s="144">
        <v>3967.73</v>
      </c>
      <c r="R1070" s="145">
        <v>0.67600000000000005</v>
      </c>
      <c r="S1070" s="146">
        <v>1.0707</v>
      </c>
      <c r="T1070" s="147">
        <v>0</v>
      </c>
      <c r="U1070" s="148">
        <v>4157.3599999999997</v>
      </c>
      <c r="V1070" s="149">
        <v>0.22900000000000001</v>
      </c>
      <c r="W1070" s="150">
        <v>1.7000000000000001E-2</v>
      </c>
      <c r="X1070" s="150" t="s">
        <v>1723</v>
      </c>
      <c r="Y1070" s="150">
        <v>0</v>
      </c>
      <c r="Z1070" s="150" t="s">
        <v>1716</v>
      </c>
      <c r="AA1070" s="150">
        <v>0</v>
      </c>
      <c r="AB1070" s="164">
        <v>1</v>
      </c>
      <c r="AC1070" s="152"/>
      <c r="AD1070" s="152"/>
    </row>
    <row r="1071" spans="1:30" x14ac:dyDescent="0.35">
      <c r="A1071" t="str">
        <f t="shared" si="16"/>
        <v>376006672001024</v>
      </c>
      <c r="B1071" s="178"/>
      <c r="D1071" s="14"/>
      <c r="E1071" s="159">
        <v>18010</v>
      </c>
      <c r="F1071" s="160" t="s">
        <v>2332</v>
      </c>
      <c r="G1071" s="161">
        <v>376006672001</v>
      </c>
      <c r="H1071" s="159">
        <v>24</v>
      </c>
      <c r="I1071" s="162" t="s">
        <v>1719</v>
      </c>
      <c r="J1071" s="152"/>
      <c r="K1071" s="163" t="s">
        <v>2333</v>
      </c>
      <c r="L1071" s="163" t="s">
        <v>1696</v>
      </c>
      <c r="M1071" s="163" t="s">
        <v>1726</v>
      </c>
      <c r="N1071" s="163" t="s">
        <v>1673</v>
      </c>
      <c r="O1071" s="152"/>
      <c r="P1071" s="150" t="s">
        <v>2334</v>
      </c>
      <c r="Q1071" s="144">
        <v>1472.22</v>
      </c>
      <c r="R1071" s="145">
        <v>0.6</v>
      </c>
      <c r="S1071" s="146">
        <v>1</v>
      </c>
      <c r="T1071" s="147" t="s">
        <v>1716</v>
      </c>
      <c r="U1071" s="148">
        <v>2131.92</v>
      </c>
      <c r="V1071" s="149">
        <v>0.22900000000000001</v>
      </c>
      <c r="W1071" s="150">
        <v>1.7000000000000001E-2</v>
      </c>
      <c r="X1071" s="150" t="s">
        <v>1723</v>
      </c>
      <c r="Y1071" s="150">
        <v>0</v>
      </c>
      <c r="Z1071" s="150" t="s">
        <v>1752</v>
      </c>
      <c r="AA1071" s="150">
        <v>0.4481</v>
      </c>
      <c r="AB1071" s="164">
        <v>1</v>
      </c>
      <c r="AC1071" s="152"/>
      <c r="AD1071" s="152"/>
    </row>
    <row r="1072" spans="1:30" x14ac:dyDescent="0.35">
      <c r="A1072" t="str">
        <f t="shared" si="16"/>
        <v>376006672001029</v>
      </c>
      <c r="B1072" s="178"/>
      <c r="D1072" s="14"/>
      <c r="E1072" s="159">
        <v>18010</v>
      </c>
      <c r="F1072" s="160" t="s">
        <v>2332</v>
      </c>
      <c r="G1072" s="161">
        <v>376006672001</v>
      </c>
      <c r="H1072" s="159">
        <v>29</v>
      </c>
      <c r="I1072" s="162" t="s">
        <v>1745</v>
      </c>
      <c r="J1072" s="152"/>
      <c r="K1072" s="163" t="s">
        <v>2333</v>
      </c>
      <c r="L1072" s="163" t="s">
        <v>1696</v>
      </c>
      <c r="M1072" s="163" t="s">
        <v>1726</v>
      </c>
      <c r="N1072" s="163" t="s">
        <v>1673</v>
      </c>
      <c r="O1072" s="152"/>
      <c r="P1072" s="150" t="s">
        <v>2334</v>
      </c>
      <c r="Q1072" s="144">
        <v>985.73</v>
      </c>
      <c r="R1072" s="145">
        <v>0.6</v>
      </c>
      <c r="S1072" s="146">
        <v>1</v>
      </c>
      <c r="T1072" s="147" t="s">
        <v>1716</v>
      </c>
      <c r="U1072" s="148">
        <v>1302.94</v>
      </c>
      <c r="V1072" s="149">
        <v>0.22900000000000001</v>
      </c>
      <c r="W1072" s="150">
        <v>1.7000000000000001E-2</v>
      </c>
      <c r="X1072" s="150" t="s">
        <v>1723</v>
      </c>
      <c r="Y1072" s="150">
        <v>0</v>
      </c>
      <c r="Z1072" s="150" t="s">
        <v>1752</v>
      </c>
      <c r="AA1072" s="150">
        <v>0.32179999999999997</v>
      </c>
      <c r="AB1072" s="164">
        <v>1</v>
      </c>
      <c r="AC1072" s="152"/>
      <c r="AD1072" s="152" t="s">
        <v>2546</v>
      </c>
    </row>
    <row r="1073" spans="1:30" x14ac:dyDescent="0.35">
      <c r="A1073" t="str">
        <f t="shared" si="16"/>
        <v>370702309001020</v>
      </c>
      <c r="B1073" s="178"/>
      <c r="D1073" s="14"/>
      <c r="E1073" s="159">
        <v>18013</v>
      </c>
      <c r="F1073" s="160" t="s">
        <v>2335</v>
      </c>
      <c r="G1073" s="161">
        <v>370702309001</v>
      </c>
      <c r="H1073" s="159">
        <v>20</v>
      </c>
      <c r="I1073" s="162" t="s">
        <v>1711</v>
      </c>
      <c r="J1073" s="152"/>
      <c r="K1073" s="163" t="s">
        <v>2336</v>
      </c>
      <c r="L1073" s="163" t="s">
        <v>1696</v>
      </c>
      <c r="M1073" s="163" t="s">
        <v>1726</v>
      </c>
      <c r="N1073" s="163" t="s">
        <v>1673</v>
      </c>
      <c r="O1073" s="152"/>
      <c r="P1073" s="150" t="s">
        <v>2337</v>
      </c>
      <c r="Q1073" s="144">
        <v>3967.73</v>
      </c>
      <c r="R1073" s="145">
        <v>0.67600000000000005</v>
      </c>
      <c r="S1073" s="146">
        <v>1.0707</v>
      </c>
      <c r="T1073" s="147">
        <v>0</v>
      </c>
      <c r="U1073" s="148">
        <v>4157.3599999999997</v>
      </c>
      <c r="V1073" s="149">
        <v>0.22900000000000001</v>
      </c>
      <c r="W1073" s="150">
        <v>1.7000000000000001E-2</v>
      </c>
      <c r="X1073" s="150" t="s">
        <v>1723</v>
      </c>
      <c r="Y1073" s="150">
        <v>0</v>
      </c>
      <c r="Z1073" s="150" t="s">
        <v>1716</v>
      </c>
      <c r="AA1073" s="150">
        <v>0</v>
      </c>
      <c r="AB1073" s="164">
        <v>1</v>
      </c>
      <c r="AC1073" s="152"/>
      <c r="AD1073" s="152"/>
    </row>
    <row r="1074" spans="1:30" x14ac:dyDescent="0.35">
      <c r="A1074" t="str">
        <f t="shared" si="16"/>
        <v>370702309001024</v>
      </c>
      <c r="B1074" s="178"/>
      <c r="D1074" s="14"/>
      <c r="E1074" s="159">
        <v>18013</v>
      </c>
      <c r="F1074" s="160" t="s">
        <v>2335</v>
      </c>
      <c r="G1074" s="161">
        <v>370702309001</v>
      </c>
      <c r="H1074" s="159">
        <v>24</v>
      </c>
      <c r="I1074" s="162" t="s">
        <v>1719</v>
      </c>
      <c r="J1074" s="152"/>
      <c r="K1074" s="163" t="s">
        <v>2336</v>
      </c>
      <c r="L1074" s="163" t="s">
        <v>1696</v>
      </c>
      <c r="M1074" s="163" t="s">
        <v>1726</v>
      </c>
      <c r="N1074" s="163" t="s">
        <v>1673</v>
      </c>
      <c r="O1074" s="152"/>
      <c r="P1074" s="150" t="s">
        <v>2337</v>
      </c>
      <c r="Q1074" s="144">
        <v>570.01</v>
      </c>
      <c r="R1074" s="145">
        <v>0.6</v>
      </c>
      <c r="S1074" s="146">
        <v>1</v>
      </c>
      <c r="T1074" s="147" t="s">
        <v>1716</v>
      </c>
      <c r="U1074" s="148">
        <v>570.01</v>
      </c>
      <c r="V1074" s="149">
        <v>0.22900000000000001</v>
      </c>
      <c r="W1074" s="150">
        <v>1.7000000000000001E-2</v>
      </c>
      <c r="X1074" s="150" t="s">
        <v>1723</v>
      </c>
      <c r="Y1074" s="150">
        <v>0</v>
      </c>
      <c r="Z1074" s="150" t="s">
        <v>1717</v>
      </c>
      <c r="AA1074" s="150">
        <v>0</v>
      </c>
      <c r="AB1074" s="164">
        <v>1</v>
      </c>
      <c r="AC1074" s="152"/>
      <c r="AD1074" s="152"/>
    </row>
    <row r="1075" spans="1:30" x14ac:dyDescent="0.35">
      <c r="A1075" t="str">
        <f t="shared" si="16"/>
        <v>370702309001029</v>
      </c>
      <c r="B1075" s="178"/>
      <c r="D1075" s="14"/>
      <c r="E1075" s="159">
        <v>18013</v>
      </c>
      <c r="F1075" s="160" t="s">
        <v>2335</v>
      </c>
      <c r="G1075" s="161">
        <v>370702309001</v>
      </c>
      <c r="H1075" s="159">
        <v>29</v>
      </c>
      <c r="I1075" s="162" t="s">
        <v>1745</v>
      </c>
      <c r="J1075" s="152"/>
      <c r="K1075" s="163" t="s">
        <v>2336</v>
      </c>
      <c r="L1075" s="163" t="s">
        <v>1696</v>
      </c>
      <c r="M1075" s="163" t="s">
        <v>1726</v>
      </c>
      <c r="N1075" s="163" t="s">
        <v>1673</v>
      </c>
      <c r="O1075" s="152"/>
      <c r="P1075" s="150" t="s">
        <v>2337</v>
      </c>
      <c r="Q1075" s="144">
        <v>443.73</v>
      </c>
      <c r="R1075" s="145">
        <v>0.6</v>
      </c>
      <c r="S1075" s="146">
        <v>1</v>
      </c>
      <c r="T1075" s="147" t="s">
        <v>1716</v>
      </c>
      <c r="U1075" s="148">
        <v>443.73</v>
      </c>
      <c r="V1075" s="149">
        <v>0.22900000000000001</v>
      </c>
      <c r="W1075" s="150">
        <v>1.7000000000000001E-2</v>
      </c>
      <c r="X1075" s="150" t="s">
        <v>1723</v>
      </c>
      <c r="Y1075" s="150">
        <v>0</v>
      </c>
      <c r="Z1075" s="150" t="s">
        <v>1717</v>
      </c>
      <c r="AA1075" s="150">
        <v>0</v>
      </c>
      <c r="AB1075" s="164">
        <v>1</v>
      </c>
      <c r="AC1075" s="152"/>
      <c r="AD1075" s="152" t="s">
        <v>2546</v>
      </c>
    </row>
    <row r="1076" spans="1:30" x14ac:dyDescent="0.35">
      <c r="A1076" t="str">
        <f t="shared" si="16"/>
        <v>370793762001020</v>
      </c>
      <c r="B1076" s="178"/>
      <c r="D1076" s="14"/>
      <c r="E1076" s="159">
        <v>18014</v>
      </c>
      <c r="F1076" s="160" t="s">
        <v>2338</v>
      </c>
      <c r="G1076" s="161">
        <v>370793762001</v>
      </c>
      <c r="H1076" s="159">
        <v>20</v>
      </c>
      <c r="I1076" s="162" t="s">
        <v>1711</v>
      </c>
      <c r="J1076" s="152"/>
      <c r="K1076" s="163" t="s">
        <v>2339</v>
      </c>
      <c r="L1076" s="163" t="s">
        <v>1696</v>
      </c>
      <c r="M1076" s="163" t="s">
        <v>1726</v>
      </c>
      <c r="N1076" s="163" t="s">
        <v>1673</v>
      </c>
      <c r="O1076" s="152"/>
      <c r="P1076" s="150" t="s">
        <v>2340</v>
      </c>
      <c r="Q1076" s="144">
        <v>3967.73</v>
      </c>
      <c r="R1076" s="145">
        <v>0.67600000000000005</v>
      </c>
      <c r="S1076" s="146">
        <v>1.0707</v>
      </c>
      <c r="T1076" s="147">
        <v>0</v>
      </c>
      <c r="U1076" s="148">
        <v>4157.3599999999997</v>
      </c>
      <c r="V1076" s="149">
        <v>0.22900000000000001</v>
      </c>
      <c r="W1076" s="150">
        <v>1.7000000000000001E-2</v>
      </c>
      <c r="X1076" s="150" t="s">
        <v>1723</v>
      </c>
      <c r="Y1076" s="150" t="s">
        <v>2855</v>
      </c>
      <c r="Z1076" s="150" t="s">
        <v>1716</v>
      </c>
      <c r="AA1076" s="150">
        <v>0</v>
      </c>
      <c r="AB1076" s="164">
        <v>1</v>
      </c>
      <c r="AC1076" s="152"/>
      <c r="AD1076" s="152"/>
    </row>
    <row r="1077" spans="1:30" x14ac:dyDescent="0.35">
      <c r="A1077" t="str">
        <f t="shared" si="16"/>
        <v>370793762001024</v>
      </c>
      <c r="B1077" s="178"/>
      <c r="D1077" s="14"/>
      <c r="E1077" s="159">
        <v>18014</v>
      </c>
      <c r="F1077" s="160" t="s">
        <v>2338</v>
      </c>
      <c r="G1077" s="161">
        <v>370793762001</v>
      </c>
      <c r="H1077" s="159">
        <v>24</v>
      </c>
      <c r="I1077" s="162" t="s">
        <v>1719</v>
      </c>
      <c r="J1077" s="152"/>
      <c r="K1077" s="163" t="s">
        <v>2339</v>
      </c>
      <c r="L1077" s="163" t="s">
        <v>1696</v>
      </c>
      <c r="M1077" s="163" t="s">
        <v>1726</v>
      </c>
      <c r="N1077" s="163" t="s">
        <v>1673</v>
      </c>
      <c r="O1077" s="152"/>
      <c r="P1077" s="150" t="s">
        <v>2340</v>
      </c>
      <c r="Q1077" s="144">
        <v>1009.71</v>
      </c>
      <c r="R1077" s="145">
        <v>0.6</v>
      </c>
      <c r="S1077" s="146">
        <v>1</v>
      </c>
      <c r="T1077" s="147" t="s">
        <v>1716</v>
      </c>
      <c r="U1077" s="148">
        <v>1462.16</v>
      </c>
      <c r="V1077" s="149">
        <v>0.22900000000000001</v>
      </c>
      <c r="W1077" s="150">
        <v>1.7000000000000001E-2</v>
      </c>
      <c r="X1077" s="150" t="s">
        <v>1723</v>
      </c>
      <c r="Y1077" s="150" t="s">
        <v>2855</v>
      </c>
      <c r="Z1077" s="150" t="s">
        <v>1752</v>
      </c>
      <c r="AA1077" s="150">
        <v>0.4481</v>
      </c>
      <c r="AB1077" s="164">
        <v>1</v>
      </c>
      <c r="AC1077" s="152"/>
      <c r="AD1077" s="152"/>
    </row>
    <row r="1078" spans="1:30" x14ac:dyDescent="0.35">
      <c r="A1078" t="str">
        <f t="shared" si="16"/>
        <v>362739299001020</v>
      </c>
      <c r="B1078" s="178"/>
      <c r="D1078" s="14"/>
      <c r="E1078" s="159">
        <v>18015</v>
      </c>
      <c r="F1078" s="160" t="s">
        <v>2341</v>
      </c>
      <c r="G1078" s="161">
        <v>362739299001</v>
      </c>
      <c r="H1078" s="159">
        <v>20</v>
      </c>
      <c r="I1078" s="162" t="s">
        <v>1711</v>
      </c>
      <c r="J1078" s="152"/>
      <c r="K1078" s="163" t="s">
        <v>2342</v>
      </c>
      <c r="L1078" s="163" t="s">
        <v>1696</v>
      </c>
      <c r="M1078" s="163" t="s">
        <v>1713</v>
      </c>
      <c r="N1078" s="163" t="s">
        <v>1673</v>
      </c>
      <c r="O1078" s="152"/>
      <c r="P1078" s="150" t="s">
        <v>2343</v>
      </c>
      <c r="Q1078" s="144">
        <v>3967.73</v>
      </c>
      <c r="R1078" s="145">
        <v>0.67600000000000005</v>
      </c>
      <c r="S1078" s="146">
        <v>1.0707</v>
      </c>
      <c r="T1078" s="147">
        <v>0</v>
      </c>
      <c r="U1078" s="148">
        <v>4157.3599999999997</v>
      </c>
      <c r="V1078" s="149">
        <v>0.308</v>
      </c>
      <c r="W1078" s="150">
        <v>1.2E-2</v>
      </c>
      <c r="X1078" s="150" t="s">
        <v>1744</v>
      </c>
      <c r="Y1078" s="150" t="s">
        <v>1765</v>
      </c>
      <c r="Z1078" s="150" t="s">
        <v>1716</v>
      </c>
      <c r="AA1078" s="150">
        <v>0</v>
      </c>
      <c r="AB1078" s="164">
        <v>1</v>
      </c>
      <c r="AC1078" s="152"/>
      <c r="AD1078" s="152"/>
    </row>
    <row r="1079" spans="1:30" x14ac:dyDescent="0.35">
      <c r="A1079" t="str">
        <f t="shared" si="16"/>
        <v>362739299013020</v>
      </c>
      <c r="B1079" s="178"/>
      <c r="D1079" s="14"/>
      <c r="E1079" s="159">
        <v>18015</v>
      </c>
      <c r="F1079" s="160" t="s">
        <v>2341</v>
      </c>
      <c r="G1079" s="161">
        <v>362739299013</v>
      </c>
      <c r="H1079" s="159">
        <v>20</v>
      </c>
      <c r="I1079" s="162" t="s">
        <v>1711</v>
      </c>
      <c r="J1079" s="152"/>
      <c r="K1079" s="163" t="s">
        <v>2342</v>
      </c>
      <c r="L1079" s="163" t="s">
        <v>1696</v>
      </c>
      <c r="M1079" s="163" t="s">
        <v>1713</v>
      </c>
      <c r="N1079" s="163" t="s">
        <v>1673</v>
      </c>
      <c r="O1079" s="152"/>
      <c r="P1079" s="150" t="s">
        <v>2343</v>
      </c>
      <c r="Q1079" s="144">
        <v>3967.73</v>
      </c>
      <c r="R1079" s="145">
        <v>0.67600000000000005</v>
      </c>
      <c r="S1079" s="146">
        <v>1.0707</v>
      </c>
      <c r="T1079" s="147">
        <v>0</v>
      </c>
      <c r="U1079" s="148">
        <v>4157.3599999999997</v>
      </c>
      <c r="V1079" s="149">
        <v>0.308</v>
      </c>
      <c r="W1079" s="150">
        <v>1.2E-2</v>
      </c>
      <c r="X1079" s="150" t="s">
        <v>1744</v>
      </c>
      <c r="Y1079" s="150" t="s">
        <v>1765</v>
      </c>
      <c r="Z1079" s="150" t="s">
        <v>1716</v>
      </c>
      <c r="AA1079" s="150">
        <v>0</v>
      </c>
      <c r="AB1079" s="164">
        <v>1</v>
      </c>
      <c r="AC1079" s="152"/>
      <c r="AD1079" s="152"/>
    </row>
    <row r="1080" spans="1:30" x14ac:dyDescent="0.35">
      <c r="A1080" t="str">
        <f t="shared" si="16"/>
        <v>362739299001021</v>
      </c>
      <c r="B1080" s="178"/>
      <c r="D1080" s="14"/>
      <c r="E1080" s="159">
        <v>18015</v>
      </c>
      <c r="F1080" s="160" t="s">
        <v>2341</v>
      </c>
      <c r="G1080" s="161">
        <v>362739299001</v>
      </c>
      <c r="H1080" s="159">
        <v>21</v>
      </c>
      <c r="I1080" s="162" t="s">
        <v>1732</v>
      </c>
      <c r="J1080" s="152"/>
      <c r="K1080" s="163" t="s">
        <v>2342</v>
      </c>
      <c r="L1080" s="163" t="s">
        <v>1696</v>
      </c>
      <c r="M1080" s="163" t="s">
        <v>1713</v>
      </c>
      <c r="N1080" s="163" t="s">
        <v>1673</v>
      </c>
      <c r="O1080" s="152"/>
      <c r="P1080" s="150" t="s">
        <v>2343</v>
      </c>
      <c r="Q1080" s="144" t="s">
        <v>1716</v>
      </c>
      <c r="R1080" s="145" t="s">
        <v>1716</v>
      </c>
      <c r="S1080" s="146" t="s">
        <v>1716</v>
      </c>
      <c r="T1080" s="147" t="s">
        <v>1716</v>
      </c>
      <c r="U1080" s="148">
        <v>623.70000000000005</v>
      </c>
      <c r="V1080" s="149" t="s">
        <v>1716</v>
      </c>
      <c r="W1080" s="150" t="s">
        <v>1716</v>
      </c>
      <c r="X1080" s="150" t="s">
        <v>1744</v>
      </c>
      <c r="Y1080" s="150" t="s">
        <v>1765</v>
      </c>
      <c r="Z1080" s="150" t="s">
        <v>1716</v>
      </c>
      <c r="AA1080" s="150">
        <v>0</v>
      </c>
      <c r="AB1080" s="164">
        <v>1</v>
      </c>
      <c r="AC1080" s="152"/>
      <c r="AD1080" s="152"/>
    </row>
    <row r="1081" spans="1:30" x14ac:dyDescent="0.35">
      <c r="A1081" t="str">
        <f t="shared" si="16"/>
        <v>362739299013021</v>
      </c>
      <c r="B1081" s="178"/>
      <c r="D1081" s="14"/>
      <c r="E1081" s="159">
        <v>18015</v>
      </c>
      <c r="F1081" s="160" t="s">
        <v>2341</v>
      </c>
      <c r="G1081" s="161">
        <v>362739299013</v>
      </c>
      <c r="H1081" s="159">
        <v>21</v>
      </c>
      <c r="I1081" s="162" t="s">
        <v>1732</v>
      </c>
      <c r="J1081" s="152"/>
      <c r="K1081" s="163" t="s">
        <v>2342</v>
      </c>
      <c r="L1081" s="163" t="s">
        <v>1696</v>
      </c>
      <c r="M1081" s="163" t="s">
        <v>1713</v>
      </c>
      <c r="N1081" s="163" t="s">
        <v>1673</v>
      </c>
      <c r="O1081" s="152"/>
      <c r="P1081" s="150" t="s">
        <v>2343</v>
      </c>
      <c r="Q1081" s="144" t="s">
        <v>1716</v>
      </c>
      <c r="R1081" s="145" t="s">
        <v>1716</v>
      </c>
      <c r="S1081" s="146" t="s">
        <v>1716</v>
      </c>
      <c r="T1081" s="147" t="s">
        <v>1716</v>
      </c>
      <c r="U1081" s="148">
        <v>623.70000000000005</v>
      </c>
      <c r="V1081" s="149" t="s">
        <v>1716</v>
      </c>
      <c r="W1081" s="150" t="s">
        <v>1716</v>
      </c>
      <c r="X1081" s="150" t="s">
        <v>1744</v>
      </c>
      <c r="Y1081" s="150" t="s">
        <v>1765</v>
      </c>
      <c r="Z1081" s="150" t="s">
        <v>1716</v>
      </c>
      <c r="AA1081" s="150">
        <v>0</v>
      </c>
      <c r="AB1081" s="164">
        <v>1</v>
      </c>
      <c r="AC1081" s="152"/>
      <c r="AD1081" s="152"/>
    </row>
    <row r="1082" spans="1:30" x14ac:dyDescent="0.35">
      <c r="A1082" t="str">
        <f t="shared" si="16"/>
        <v>362739299012022</v>
      </c>
      <c r="B1082" s="178"/>
      <c r="D1082" s="14"/>
      <c r="E1082" s="159">
        <v>18015</v>
      </c>
      <c r="F1082" s="160" t="s">
        <v>2341</v>
      </c>
      <c r="G1082" s="161">
        <v>362739299012</v>
      </c>
      <c r="H1082" s="159">
        <v>22</v>
      </c>
      <c r="I1082" s="162" t="s">
        <v>1718</v>
      </c>
      <c r="J1082" s="152"/>
      <c r="K1082" s="163" t="s">
        <v>2342</v>
      </c>
      <c r="L1082" s="163" t="s">
        <v>1696</v>
      </c>
      <c r="M1082" s="163" t="s">
        <v>1713</v>
      </c>
      <c r="N1082" s="163" t="s">
        <v>1673</v>
      </c>
      <c r="O1082" s="152"/>
      <c r="P1082" s="150" t="s">
        <v>2343</v>
      </c>
      <c r="Q1082" s="144" t="s">
        <v>1716</v>
      </c>
      <c r="R1082" s="145" t="s">
        <v>1716</v>
      </c>
      <c r="S1082" s="146" t="s">
        <v>1716</v>
      </c>
      <c r="T1082" s="147" t="s">
        <v>1716</v>
      </c>
      <c r="U1082" s="148">
        <v>771.27600000000007</v>
      </c>
      <c r="V1082" s="149" t="s">
        <v>1716</v>
      </c>
      <c r="W1082" s="150" t="s">
        <v>1716</v>
      </c>
      <c r="X1082" s="150" t="s">
        <v>1744</v>
      </c>
      <c r="Y1082" s="150" t="s">
        <v>1765</v>
      </c>
      <c r="Z1082" s="150" t="s">
        <v>1716</v>
      </c>
      <c r="AA1082" s="150">
        <v>0</v>
      </c>
      <c r="AB1082" s="164">
        <v>1</v>
      </c>
      <c r="AC1082" s="152"/>
      <c r="AD1082" s="152"/>
    </row>
    <row r="1083" spans="1:30" x14ac:dyDescent="0.35">
      <c r="A1083" t="str">
        <f t="shared" si="16"/>
        <v>362739299013022</v>
      </c>
      <c r="B1083" s="178"/>
      <c r="D1083" s="14"/>
      <c r="E1083" s="159">
        <v>18015</v>
      </c>
      <c r="F1083" s="160" t="s">
        <v>2341</v>
      </c>
      <c r="G1083" s="161">
        <v>362739299013</v>
      </c>
      <c r="H1083" s="159">
        <v>22</v>
      </c>
      <c r="I1083" s="162" t="s">
        <v>1718</v>
      </c>
      <c r="J1083" s="152"/>
      <c r="K1083" s="163" t="s">
        <v>2342</v>
      </c>
      <c r="L1083" s="163" t="s">
        <v>1696</v>
      </c>
      <c r="M1083" s="163" t="s">
        <v>1713</v>
      </c>
      <c r="N1083" s="163" t="s">
        <v>1673</v>
      </c>
      <c r="O1083" s="152"/>
      <c r="P1083" s="150" t="s">
        <v>2343</v>
      </c>
      <c r="Q1083" s="144" t="s">
        <v>1716</v>
      </c>
      <c r="R1083" s="145" t="s">
        <v>1716</v>
      </c>
      <c r="S1083" s="146" t="s">
        <v>1716</v>
      </c>
      <c r="T1083" s="147" t="s">
        <v>1716</v>
      </c>
      <c r="U1083" s="148">
        <v>771.27600000000007</v>
      </c>
      <c r="V1083" s="149" t="s">
        <v>1716</v>
      </c>
      <c r="W1083" s="150" t="s">
        <v>1716</v>
      </c>
      <c r="X1083" s="150" t="s">
        <v>1744</v>
      </c>
      <c r="Y1083" s="150" t="s">
        <v>1765</v>
      </c>
      <c r="Z1083" s="150" t="s">
        <v>1716</v>
      </c>
      <c r="AA1083" s="150">
        <v>0</v>
      </c>
      <c r="AB1083" s="164">
        <v>1</v>
      </c>
      <c r="AC1083" s="152"/>
      <c r="AD1083" s="152"/>
    </row>
    <row r="1084" spans="1:30" x14ac:dyDescent="0.35">
      <c r="A1084" t="str">
        <f t="shared" si="16"/>
        <v>362739299001024</v>
      </c>
      <c r="B1084" s="178"/>
      <c r="D1084" s="14"/>
      <c r="E1084" s="159">
        <v>18015</v>
      </c>
      <c r="F1084" s="160" t="s">
        <v>2341</v>
      </c>
      <c r="G1084" s="161">
        <v>362739299001</v>
      </c>
      <c r="H1084" s="159">
        <v>24</v>
      </c>
      <c r="I1084" s="162" t="s">
        <v>1719</v>
      </c>
      <c r="J1084" s="152"/>
      <c r="K1084" s="163" t="s">
        <v>2342</v>
      </c>
      <c r="L1084" s="163" t="s">
        <v>1696</v>
      </c>
      <c r="M1084" s="163" t="s">
        <v>1713</v>
      </c>
      <c r="N1084" s="163" t="s">
        <v>1673</v>
      </c>
      <c r="O1084" s="152"/>
      <c r="P1084" s="150" t="s">
        <v>2343</v>
      </c>
      <c r="Q1084" s="144">
        <v>597.41</v>
      </c>
      <c r="R1084" s="145">
        <v>0.6</v>
      </c>
      <c r="S1084" s="146">
        <v>1.0707</v>
      </c>
      <c r="T1084" s="147" t="s">
        <v>1716</v>
      </c>
      <c r="U1084" s="148">
        <v>901.81</v>
      </c>
      <c r="V1084" s="149">
        <v>0.308</v>
      </c>
      <c r="W1084" s="150">
        <v>1.2E-2</v>
      </c>
      <c r="X1084" s="150" t="s">
        <v>1744</v>
      </c>
      <c r="Y1084" s="150" t="s">
        <v>1765</v>
      </c>
      <c r="Z1084" s="150" t="s">
        <v>1752</v>
      </c>
      <c r="AA1084" s="150">
        <v>0.4481</v>
      </c>
      <c r="AB1084" s="164">
        <v>1</v>
      </c>
      <c r="AC1084" s="152"/>
      <c r="AD1084" s="152" t="s">
        <v>2533</v>
      </c>
    </row>
    <row r="1085" spans="1:30" x14ac:dyDescent="0.35">
      <c r="A1085" t="str">
        <f t="shared" si="16"/>
        <v>362739299013024</v>
      </c>
      <c r="B1085" s="178"/>
      <c r="D1085" s="14"/>
      <c r="E1085" s="159">
        <v>18015</v>
      </c>
      <c r="F1085" s="160" t="s">
        <v>2341</v>
      </c>
      <c r="G1085" s="161">
        <v>362739299013</v>
      </c>
      <c r="H1085" s="159">
        <v>24</v>
      </c>
      <c r="I1085" s="162" t="s">
        <v>1719</v>
      </c>
      <c r="J1085" s="152"/>
      <c r="K1085" s="163" t="s">
        <v>2342</v>
      </c>
      <c r="L1085" s="163" t="s">
        <v>1696</v>
      </c>
      <c r="M1085" s="163" t="s">
        <v>1713</v>
      </c>
      <c r="N1085" s="163" t="s">
        <v>1673</v>
      </c>
      <c r="O1085" s="152"/>
      <c r="P1085" s="150" t="s">
        <v>2343</v>
      </c>
      <c r="Q1085" s="144">
        <v>597.41</v>
      </c>
      <c r="R1085" s="145">
        <v>0.6</v>
      </c>
      <c r="S1085" s="146">
        <v>1.0707</v>
      </c>
      <c r="T1085" s="147" t="s">
        <v>1716</v>
      </c>
      <c r="U1085" s="148">
        <v>901.81</v>
      </c>
      <c r="V1085" s="149">
        <v>0.308</v>
      </c>
      <c r="W1085" s="150">
        <v>1.2E-2</v>
      </c>
      <c r="X1085" s="150" t="s">
        <v>1744</v>
      </c>
      <c r="Y1085" s="150" t="s">
        <v>1765</v>
      </c>
      <c r="Z1085" s="150" t="s">
        <v>1752</v>
      </c>
      <c r="AA1085" s="150">
        <v>0.4481</v>
      </c>
      <c r="AB1085" s="164">
        <v>1</v>
      </c>
      <c r="AC1085" s="152"/>
      <c r="AD1085" s="152" t="s">
        <v>2533</v>
      </c>
    </row>
    <row r="1086" spans="1:30" x14ac:dyDescent="0.35">
      <c r="A1086" t="str">
        <f t="shared" si="16"/>
        <v>362739299001027</v>
      </c>
      <c r="B1086" s="178"/>
      <c r="D1086" s="14"/>
      <c r="E1086" s="159">
        <v>18015</v>
      </c>
      <c r="F1086" s="160" t="s">
        <v>2341</v>
      </c>
      <c r="G1086" s="161">
        <v>362739299001</v>
      </c>
      <c r="H1086" s="159">
        <v>27</v>
      </c>
      <c r="I1086" s="162" t="s">
        <v>1733</v>
      </c>
      <c r="J1086" s="152"/>
      <c r="K1086" s="163" t="s">
        <v>2342</v>
      </c>
      <c r="L1086" s="163" t="s">
        <v>1696</v>
      </c>
      <c r="M1086" s="163" t="s">
        <v>1713</v>
      </c>
      <c r="N1086" s="163" t="s">
        <v>1673</v>
      </c>
      <c r="O1086" s="152"/>
      <c r="P1086" s="150" t="s">
        <v>2343</v>
      </c>
      <c r="Q1086" s="144">
        <v>359.63</v>
      </c>
      <c r="R1086" s="145">
        <v>0.6</v>
      </c>
      <c r="S1086" s="146">
        <v>1.0707</v>
      </c>
      <c r="T1086" s="147" t="s">
        <v>1716</v>
      </c>
      <c r="U1086" s="148">
        <v>495.52</v>
      </c>
      <c r="V1086" s="149">
        <v>0.308</v>
      </c>
      <c r="W1086" s="150">
        <v>1.2E-2</v>
      </c>
      <c r="X1086" s="150" t="s">
        <v>1744</v>
      </c>
      <c r="Y1086" s="150" t="s">
        <v>1765</v>
      </c>
      <c r="Z1086" s="150" t="s">
        <v>1752</v>
      </c>
      <c r="AA1086" s="150">
        <v>0.32179999999999997</v>
      </c>
      <c r="AB1086" s="164">
        <v>1</v>
      </c>
      <c r="AC1086" s="152"/>
      <c r="AD1086" s="152" t="s">
        <v>2533</v>
      </c>
    </row>
    <row r="1087" spans="1:30" x14ac:dyDescent="0.35">
      <c r="A1087" t="str">
        <f t="shared" si="16"/>
        <v>362739299013027</v>
      </c>
      <c r="B1087" s="178"/>
      <c r="D1087" s="14"/>
      <c r="E1087" s="159">
        <v>18015</v>
      </c>
      <c r="F1087" s="160" t="s">
        <v>2341</v>
      </c>
      <c r="G1087" s="161">
        <v>362739299013</v>
      </c>
      <c r="H1087" s="159">
        <v>27</v>
      </c>
      <c r="I1087" s="162" t="s">
        <v>1733</v>
      </c>
      <c r="J1087" s="152"/>
      <c r="K1087" s="163" t="s">
        <v>2342</v>
      </c>
      <c r="L1087" s="163" t="s">
        <v>1696</v>
      </c>
      <c r="M1087" s="163" t="s">
        <v>1713</v>
      </c>
      <c r="N1087" s="163" t="s">
        <v>1673</v>
      </c>
      <c r="O1087" s="152"/>
      <c r="P1087" s="150" t="s">
        <v>2343</v>
      </c>
      <c r="Q1087" s="144">
        <v>359.63</v>
      </c>
      <c r="R1087" s="145">
        <v>0.6</v>
      </c>
      <c r="S1087" s="146">
        <v>1.0707</v>
      </c>
      <c r="T1087" s="147" t="s">
        <v>1716</v>
      </c>
      <c r="U1087" s="148">
        <v>495.52</v>
      </c>
      <c r="V1087" s="149">
        <v>0.308</v>
      </c>
      <c r="W1087" s="150">
        <v>1.2E-2</v>
      </c>
      <c r="X1087" s="150" t="s">
        <v>1744</v>
      </c>
      <c r="Y1087" s="150" t="s">
        <v>1765</v>
      </c>
      <c r="Z1087" s="150" t="s">
        <v>1752</v>
      </c>
      <c r="AA1087" s="150">
        <v>0.32179999999999997</v>
      </c>
      <c r="AB1087" s="164">
        <v>1</v>
      </c>
      <c r="AC1087" s="152"/>
      <c r="AD1087" s="152" t="s">
        <v>2533</v>
      </c>
    </row>
    <row r="1088" spans="1:30" x14ac:dyDescent="0.35">
      <c r="A1088" t="str">
        <f t="shared" si="16"/>
        <v>362739299001028</v>
      </c>
      <c r="B1088" s="178"/>
      <c r="D1088" s="14"/>
      <c r="E1088" s="159">
        <v>18015</v>
      </c>
      <c r="F1088" s="160" t="s">
        <v>2341</v>
      </c>
      <c r="G1088" s="161">
        <v>362739299001</v>
      </c>
      <c r="H1088" s="159">
        <v>28</v>
      </c>
      <c r="I1088" s="162" t="s">
        <v>1733</v>
      </c>
      <c r="J1088" s="152"/>
      <c r="K1088" s="163" t="s">
        <v>2342</v>
      </c>
      <c r="L1088" s="163" t="s">
        <v>1696</v>
      </c>
      <c r="M1088" s="163" t="s">
        <v>1713</v>
      </c>
      <c r="N1088" s="163" t="s">
        <v>1673</v>
      </c>
      <c r="O1088" s="152"/>
      <c r="P1088" s="150" t="s">
        <v>2343</v>
      </c>
      <c r="Q1088" s="144">
        <v>359.63</v>
      </c>
      <c r="R1088" s="145">
        <v>0.6</v>
      </c>
      <c r="S1088" s="146">
        <v>1.0707</v>
      </c>
      <c r="T1088" s="147" t="s">
        <v>1716</v>
      </c>
      <c r="U1088" s="148">
        <v>495.52</v>
      </c>
      <c r="V1088" s="149">
        <v>0.308</v>
      </c>
      <c r="W1088" s="150">
        <v>1.2E-2</v>
      </c>
      <c r="X1088" s="150" t="s">
        <v>1744</v>
      </c>
      <c r="Y1088" s="150" t="s">
        <v>1765</v>
      </c>
      <c r="Z1088" s="150" t="s">
        <v>1752</v>
      </c>
      <c r="AA1088" s="150">
        <v>0.32179999999999997</v>
      </c>
      <c r="AB1088" s="164">
        <v>1</v>
      </c>
      <c r="AC1088" s="152"/>
      <c r="AD1088" s="152" t="s">
        <v>2533</v>
      </c>
    </row>
    <row r="1089" spans="1:30" x14ac:dyDescent="0.35">
      <c r="A1089" t="str">
        <f t="shared" si="16"/>
        <v>362739299013028</v>
      </c>
      <c r="B1089" s="178"/>
      <c r="D1089" s="14"/>
      <c r="E1089" s="159">
        <v>18015</v>
      </c>
      <c r="F1089" s="160" t="s">
        <v>2341</v>
      </c>
      <c r="G1089" s="161">
        <v>362739299013</v>
      </c>
      <c r="H1089" s="159">
        <v>28</v>
      </c>
      <c r="I1089" s="162" t="s">
        <v>1733</v>
      </c>
      <c r="J1089" s="152"/>
      <c r="K1089" s="163" t="s">
        <v>2342</v>
      </c>
      <c r="L1089" s="163" t="s">
        <v>1696</v>
      </c>
      <c r="M1089" s="163" t="s">
        <v>1713</v>
      </c>
      <c r="N1089" s="163" t="s">
        <v>1673</v>
      </c>
      <c r="O1089" s="152"/>
      <c r="P1089" s="150" t="s">
        <v>2343</v>
      </c>
      <c r="Q1089" s="144">
        <v>359.63</v>
      </c>
      <c r="R1089" s="145">
        <v>0.6</v>
      </c>
      <c r="S1089" s="146">
        <v>1.0707</v>
      </c>
      <c r="T1089" s="147" t="s">
        <v>1716</v>
      </c>
      <c r="U1089" s="148">
        <v>495.52</v>
      </c>
      <c r="V1089" s="149">
        <v>0.308</v>
      </c>
      <c r="W1089" s="150">
        <v>1.2E-2</v>
      </c>
      <c r="X1089" s="150" t="s">
        <v>1744</v>
      </c>
      <c r="Y1089" s="150" t="s">
        <v>1765</v>
      </c>
      <c r="Z1089" s="150" t="s">
        <v>1752</v>
      </c>
      <c r="AA1089" s="150">
        <v>0.32179999999999997</v>
      </c>
      <c r="AB1089" s="164">
        <v>1</v>
      </c>
      <c r="AC1089" s="152"/>
      <c r="AD1089" s="152" t="s">
        <v>2533</v>
      </c>
    </row>
    <row r="1090" spans="1:30" x14ac:dyDescent="0.35">
      <c r="A1090" t="str">
        <f t="shared" si="16"/>
        <v>370925318007020</v>
      </c>
      <c r="B1090" s="178"/>
      <c r="D1090" s="14"/>
      <c r="E1090" s="159">
        <v>19001</v>
      </c>
      <c r="F1090" s="160" t="s">
        <v>2344</v>
      </c>
      <c r="G1090" s="161">
        <v>370925318007</v>
      </c>
      <c r="H1090" s="159">
        <v>20</v>
      </c>
      <c r="I1090" s="162" t="s">
        <v>1711</v>
      </c>
      <c r="J1090" s="152"/>
      <c r="K1090" s="163" t="s">
        <v>2345</v>
      </c>
      <c r="L1090" s="163" t="s">
        <v>1696</v>
      </c>
      <c r="M1090" s="163" t="s">
        <v>1726</v>
      </c>
      <c r="N1090" s="163" t="s">
        <v>1673</v>
      </c>
      <c r="O1090" s="152"/>
      <c r="P1090" s="150" t="s">
        <v>2346</v>
      </c>
      <c r="Q1090" s="144">
        <v>3967.73</v>
      </c>
      <c r="R1090" s="145">
        <v>0.67600000000000005</v>
      </c>
      <c r="S1090" s="146">
        <v>1.0707</v>
      </c>
      <c r="T1090" s="147">
        <v>0</v>
      </c>
      <c r="U1090" s="148">
        <v>4157.3599999999997</v>
      </c>
      <c r="V1090" s="149">
        <v>0.22900000000000001</v>
      </c>
      <c r="W1090" s="150">
        <v>1.7000000000000001E-2</v>
      </c>
      <c r="X1090" s="150" t="s">
        <v>1723</v>
      </c>
      <c r="Y1090" s="150">
        <v>0</v>
      </c>
      <c r="Z1090" s="150" t="s">
        <v>1716</v>
      </c>
      <c r="AA1090" s="150">
        <v>0</v>
      </c>
      <c r="AB1090" s="164">
        <v>1</v>
      </c>
      <c r="AC1090" s="152"/>
      <c r="AD1090" s="152"/>
    </row>
    <row r="1091" spans="1:30" x14ac:dyDescent="0.35">
      <c r="A1091" t="str">
        <f t="shared" ref="A1091:A1154" si="17">G1091&amp;"0"&amp;H1091</f>
        <v>370925318007024</v>
      </c>
      <c r="B1091" s="178"/>
      <c r="D1091" s="14"/>
      <c r="E1091" s="159">
        <v>19001</v>
      </c>
      <c r="F1091" s="160" t="s">
        <v>2344</v>
      </c>
      <c r="G1091" s="161">
        <v>370925318007</v>
      </c>
      <c r="H1091" s="159">
        <v>24</v>
      </c>
      <c r="I1091" s="162" t="s">
        <v>1719</v>
      </c>
      <c r="J1091" s="152"/>
      <c r="K1091" s="163" t="s">
        <v>2345</v>
      </c>
      <c r="L1091" s="163" t="s">
        <v>1696</v>
      </c>
      <c r="M1091" s="163" t="s">
        <v>1726</v>
      </c>
      <c r="N1091" s="163" t="s">
        <v>1673</v>
      </c>
      <c r="O1091" s="152"/>
      <c r="P1091" s="150" t="s">
        <v>2346</v>
      </c>
      <c r="Q1091" s="144">
        <v>1158.72</v>
      </c>
      <c r="R1091" s="145">
        <v>0.6</v>
      </c>
      <c r="S1091" s="146">
        <v>1</v>
      </c>
      <c r="T1091" s="147" t="s">
        <v>1716</v>
      </c>
      <c r="U1091" s="148">
        <v>1677.94</v>
      </c>
      <c r="V1091" s="149">
        <v>0.22900000000000001</v>
      </c>
      <c r="W1091" s="150">
        <v>1.7000000000000001E-2</v>
      </c>
      <c r="X1091" s="150" t="s">
        <v>1723</v>
      </c>
      <c r="Y1091" s="150">
        <v>0</v>
      </c>
      <c r="Z1091" s="150" t="s">
        <v>1752</v>
      </c>
      <c r="AA1091" s="150">
        <v>0.4481</v>
      </c>
      <c r="AB1091" s="164">
        <v>1</v>
      </c>
      <c r="AC1091" s="152"/>
      <c r="AD1091" s="152"/>
    </row>
    <row r="1092" spans="1:30" x14ac:dyDescent="0.35">
      <c r="A1092" t="str">
        <f t="shared" si="17"/>
        <v>370661238009020</v>
      </c>
      <c r="B1092" s="178"/>
      <c r="D1092" s="14"/>
      <c r="E1092" s="159">
        <v>19002</v>
      </c>
      <c r="F1092" s="160" t="s">
        <v>2347</v>
      </c>
      <c r="G1092" s="161">
        <v>370661238009</v>
      </c>
      <c r="H1092" s="159">
        <v>20</v>
      </c>
      <c r="I1092" s="162" t="s">
        <v>1711</v>
      </c>
      <c r="J1092" s="152"/>
      <c r="K1092" s="163" t="s">
        <v>2348</v>
      </c>
      <c r="L1092" s="163" t="s">
        <v>1696</v>
      </c>
      <c r="M1092" s="163" t="s">
        <v>1713</v>
      </c>
      <c r="N1092" s="163" t="s">
        <v>1673</v>
      </c>
      <c r="O1092" s="152"/>
      <c r="P1092" s="150" t="s">
        <v>2349</v>
      </c>
      <c r="Q1092" s="144">
        <v>3967.73</v>
      </c>
      <c r="R1092" s="145">
        <v>0.67600000000000005</v>
      </c>
      <c r="S1092" s="146">
        <v>1.0707</v>
      </c>
      <c r="T1092" s="147">
        <v>5.8799999999999998E-3</v>
      </c>
      <c r="U1092" s="148">
        <v>4181.8100000000004</v>
      </c>
      <c r="V1092" s="149">
        <v>0.19600000000000001</v>
      </c>
      <c r="W1092" s="150">
        <v>0.02</v>
      </c>
      <c r="X1092" s="150" t="s">
        <v>1712</v>
      </c>
      <c r="Y1092" s="150" t="s">
        <v>1715</v>
      </c>
      <c r="Z1092" s="150" t="s">
        <v>1716</v>
      </c>
      <c r="AA1092" s="150">
        <v>0</v>
      </c>
      <c r="AB1092" s="164">
        <v>1</v>
      </c>
      <c r="AC1092" s="152"/>
      <c r="AD1092" s="152"/>
    </row>
    <row r="1093" spans="1:30" x14ac:dyDescent="0.35">
      <c r="A1093" t="str">
        <f t="shared" si="17"/>
        <v>370661238009024</v>
      </c>
      <c r="B1093" s="178"/>
      <c r="D1093" s="14"/>
      <c r="E1093" s="159">
        <v>19002</v>
      </c>
      <c r="F1093" s="160" t="s">
        <v>2347</v>
      </c>
      <c r="G1093" s="161">
        <v>370661238009</v>
      </c>
      <c r="H1093" s="159">
        <v>24</v>
      </c>
      <c r="I1093" s="162" t="s">
        <v>1719</v>
      </c>
      <c r="J1093" s="152"/>
      <c r="K1093" s="163" t="s">
        <v>2348</v>
      </c>
      <c r="L1093" s="163" t="s">
        <v>1696</v>
      </c>
      <c r="M1093" s="163" t="s">
        <v>1713</v>
      </c>
      <c r="N1093" s="163" t="s">
        <v>1673</v>
      </c>
      <c r="O1093" s="152"/>
      <c r="P1093" s="150" t="s">
        <v>2349</v>
      </c>
      <c r="Q1093" s="144">
        <v>597.41</v>
      </c>
      <c r="R1093" s="145">
        <v>0.6</v>
      </c>
      <c r="S1093" s="146">
        <v>1.0707</v>
      </c>
      <c r="T1093" s="147" t="s">
        <v>1716</v>
      </c>
      <c r="U1093" s="148">
        <v>622.75</v>
      </c>
      <c r="V1093" s="149">
        <v>0.19600000000000001</v>
      </c>
      <c r="W1093" s="150">
        <v>0.02</v>
      </c>
      <c r="X1093" s="150" t="s">
        <v>1712</v>
      </c>
      <c r="Y1093" s="150" t="s">
        <v>1715</v>
      </c>
      <c r="Z1093" s="150" t="s">
        <v>1717</v>
      </c>
      <c r="AA1093" s="150">
        <v>0</v>
      </c>
      <c r="AB1093" s="164">
        <v>1</v>
      </c>
      <c r="AC1093" s="152"/>
      <c r="AD1093" s="152" t="s">
        <v>2858</v>
      </c>
    </row>
    <row r="1094" spans="1:30" x14ac:dyDescent="0.35">
      <c r="A1094" t="str">
        <f t="shared" si="17"/>
        <v>370512290001020</v>
      </c>
      <c r="B1094" s="178"/>
      <c r="D1094" s="14"/>
      <c r="E1094" s="159">
        <v>19004</v>
      </c>
      <c r="F1094" s="160" t="s">
        <v>2350</v>
      </c>
      <c r="G1094" s="161">
        <v>370512290001</v>
      </c>
      <c r="H1094" s="159">
        <v>20</v>
      </c>
      <c r="I1094" s="162" t="s">
        <v>1711</v>
      </c>
      <c r="J1094" s="152"/>
      <c r="K1094" s="163" t="s">
        <v>2351</v>
      </c>
      <c r="L1094" s="163" t="s">
        <v>1696</v>
      </c>
      <c r="M1094" s="163" t="s">
        <v>1726</v>
      </c>
      <c r="N1094" s="163" t="s">
        <v>1673</v>
      </c>
      <c r="O1094" s="152"/>
      <c r="P1094" s="150" t="s">
        <v>2860</v>
      </c>
      <c r="Q1094" s="144">
        <v>3967.73</v>
      </c>
      <c r="R1094" s="145">
        <v>0.67600000000000005</v>
      </c>
      <c r="S1094" s="146">
        <v>1.0707</v>
      </c>
      <c r="T1094" s="147">
        <v>0</v>
      </c>
      <c r="U1094" s="148">
        <v>4157.3599999999997</v>
      </c>
      <c r="V1094" s="149">
        <v>0.22900000000000001</v>
      </c>
      <c r="W1094" s="150">
        <v>1.7000000000000001E-2</v>
      </c>
      <c r="X1094" s="150" t="s">
        <v>1723</v>
      </c>
      <c r="Y1094" s="150">
        <v>0</v>
      </c>
      <c r="Z1094" s="150" t="s">
        <v>1716</v>
      </c>
      <c r="AA1094" s="150">
        <v>0</v>
      </c>
      <c r="AB1094" s="164">
        <v>1</v>
      </c>
      <c r="AC1094" s="152"/>
      <c r="AD1094" s="152"/>
    </row>
    <row r="1095" spans="1:30" x14ac:dyDescent="0.35">
      <c r="A1095" t="str">
        <f t="shared" si="17"/>
        <v>370512290001024</v>
      </c>
      <c r="B1095" s="178"/>
      <c r="D1095" s="14"/>
      <c r="E1095" s="159">
        <v>19004</v>
      </c>
      <c r="F1095" s="160" t="s">
        <v>2350</v>
      </c>
      <c r="G1095" s="161">
        <v>370512290001</v>
      </c>
      <c r="H1095" s="159">
        <v>24</v>
      </c>
      <c r="I1095" s="162" t="s">
        <v>1719</v>
      </c>
      <c r="J1095" s="152"/>
      <c r="K1095" s="163" t="s">
        <v>2351</v>
      </c>
      <c r="L1095" s="163" t="s">
        <v>1696</v>
      </c>
      <c r="M1095" s="163" t="s">
        <v>1726</v>
      </c>
      <c r="N1095" s="163" t="s">
        <v>1673</v>
      </c>
      <c r="O1095" s="152"/>
      <c r="P1095" s="150" t="s">
        <v>2860</v>
      </c>
      <c r="Q1095" s="144">
        <v>2274.69</v>
      </c>
      <c r="R1095" s="145">
        <v>0.6</v>
      </c>
      <c r="S1095" s="146">
        <v>1</v>
      </c>
      <c r="T1095" s="147" t="s">
        <v>1716</v>
      </c>
      <c r="U1095" s="148">
        <v>2274.69</v>
      </c>
      <c r="V1095" s="149">
        <v>0.22900000000000001</v>
      </c>
      <c r="W1095" s="150">
        <v>1.7000000000000001E-2</v>
      </c>
      <c r="X1095" s="150" t="s">
        <v>1723</v>
      </c>
      <c r="Y1095" s="150">
        <v>0</v>
      </c>
      <c r="Z1095" s="150" t="s">
        <v>1717</v>
      </c>
      <c r="AA1095" s="150">
        <v>0</v>
      </c>
      <c r="AB1095" s="164">
        <v>1</v>
      </c>
      <c r="AC1095" s="152"/>
      <c r="AD1095" s="152" t="s">
        <v>2861</v>
      </c>
    </row>
    <row r="1096" spans="1:30" x14ac:dyDescent="0.35">
      <c r="A1096" t="str">
        <f t="shared" si="17"/>
        <v>364251848001021</v>
      </c>
      <c r="B1096" s="178"/>
      <c r="D1096" s="14"/>
      <c r="E1096" s="159">
        <v>19005</v>
      </c>
      <c r="F1096" s="160" t="s">
        <v>2352</v>
      </c>
      <c r="G1096" s="161">
        <v>364251848001</v>
      </c>
      <c r="H1096" s="159">
        <v>21</v>
      </c>
      <c r="I1096" s="162" t="s">
        <v>1732</v>
      </c>
      <c r="J1096" s="152"/>
      <c r="K1096" s="163" t="s">
        <v>2353</v>
      </c>
      <c r="L1096" s="163" t="s">
        <v>1696</v>
      </c>
      <c r="M1096" s="163" t="s">
        <v>1784</v>
      </c>
      <c r="N1096" s="163" t="s">
        <v>1673</v>
      </c>
      <c r="O1096" s="152"/>
      <c r="P1096" s="150" t="s">
        <v>2354</v>
      </c>
      <c r="Q1096" s="144" t="s">
        <v>1716</v>
      </c>
      <c r="R1096" s="145" t="s">
        <v>1716</v>
      </c>
      <c r="S1096" s="146" t="s">
        <v>1716</v>
      </c>
      <c r="T1096" s="147" t="s">
        <v>1716</v>
      </c>
      <c r="U1096" s="148">
        <v>623.70000000000005</v>
      </c>
      <c r="V1096" s="149" t="s">
        <v>1716</v>
      </c>
      <c r="W1096" s="150" t="s">
        <v>1716</v>
      </c>
      <c r="X1096" s="150" t="s">
        <v>1723</v>
      </c>
      <c r="Y1096" s="150">
        <v>0</v>
      </c>
      <c r="Z1096" s="150" t="s">
        <v>1716</v>
      </c>
      <c r="AA1096" s="150">
        <v>0</v>
      </c>
      <c r="AB1096" s="164">
        <v>1</v>
      </c>
      <c r="AC1096" s="152"/>
      <c r="AD1096" s="152"/>
    </row>
    <row r="1097" spans="1:30" x14ac:dyDescent="0.35">
      <c r="A1097" t="str">
        <f t="shared" si="17"/>
        <v>364251848001027</v>
      </c>
      <c r="B1097" s="178"/>
      <c r="D1097" s="14"/>
      <c r="E1097" s="159">
        <v>19005</v>
      </c>
      <c r="F1097" s="160" t="s">
        <v>2352</v>
      </c>
      <c r="G1097" s="161">
        <v>364251848001</v>
      </c>
      <c r="H1097" s="159">
        <v>27</v>
      </c>
      <c r="I1097" s="162" t="s">
        <v>1733</v>
      </c>
      <c r="J1097" s="152"/>
      <c r="K1097" s="163" t="s">
        <v>2353</v>
      </c>
      <c r="L1097" s="163" t="s">
        <v>1696</v>
      </c>
      <c r="M1097" s="163" t="s">
        <v>1784</v>
      </c>
      <c r="N1097" s="163" t="s">
        <v>1673</v>
      </c>
      <c r="O1097" s="152"/>
      <c r="P1097" s="150" t="s">
        <v>2354</v>
      </c>
      <c r="Q1097" s="144">
        <v>359.63</v>
      </c>
      <c r="R1097" s="145">
        <v>0.6</v>
      </c>
      <c r="S1097" s="146">
        <v>1.0707</v>
      </c>
      <c r="T1097" s="147" t="s">
        <v>1716</v>
      </c>
      <c r="U1097" s="148">
        <v>374.89</v>
      </c>
      <c r="V1097" s="149">
        <v>0.22900000000000001</v>
      </c>
      <c r="W1097" s="150">
        <v>1.7000000000000001E-2</v>
      </c>
      <c r="X1097" s="150" t="s">
        <v>1723</v>
      </c>
      <c r="Y1097" s="150">
        <v>0</v>
      </c>
      <c r="Z1097" s="150" t="s">
        <v>1717</v>
      </c>
      <c r="AA1097" s="150">
        <v>0</v>
      </c>
      <c r="AB1097" s="164">
        <v>1</v>
      </c>
      <c r="AC1097" s="152"/>
      <c r="AD1097" s="152"/>
    </row>
    <row r="1098" spans="1:30" x14ac:dyDescent="0.35">
      <c r="A1098" t="str">
        <f t="shared" si="17"/>
        <v>364251848001028</v>
      </c>
      <c r="B1098" s="178"/>
      <c r="D1098" s="14"/>
      <c r="E1098" s="159">
        <v>19005</v>
      </c>
      <c r="F1098" s="160" t="s">
        <v>2352</v>
      </c>
      <c r="G1098" s="161">
        <v>364251848001</v>
      </c>
      <c r="H1098" s="159">
        <v>28</v>
      </c>
      <c r="I1098" s="162" t="s">
        <v>1733</v>
      </c>
      <c r="J1098" s="152"/>
      <c r="K1098" s="163" t="s">
        <v>2353</v>
      </c>
      <c r="L1098" s="163" t="s">
        <v>1696</v>
      </c>
      <c r="M1098" s="163" t="s">
        <v>1784</v>
      </c>
      <c r="N1098" s="163" t="s">
        <v>1673</v>
      </c>
      <c r="O1098" s="152"/>
      <c r="P1098" s="150" t="s">
        <v>2354</v>
      </c>
      <c r="Q1098" s="144">
        <v>359.63</v>
      </c>
      <c r="R1098" s="145">
        <v>0.6</v>
      </c>
      <c r="S1098" s="146">
        <v>1.0707</v>
      </c>
      <c r="T1098" s="147" t="s">
        <v>1716</v>
      </c>
      <c r="U1098" s="148">
        <v>374.89</v>
      </c>
      <c r="V1098" s="149">
        <v>0.22900000000000001</v>
      </c>
      <c r="W1098" s="150">
        <v>1.7000000000000001E-2</v>
      </c>
      <c r="X1098" s="150" t="s">
        <v>1723</v>
      </c>
      <c r="Y1098" s="150">
        <v>0</v>
      </c>
      <c r="Z1098" s="150" t="s">
        <v>1717</v>
      </c>
      <c r="AA1098" s="150">
        <v>0</v>
      </c>
      <c r="AB1098" s="164">
        <v>1</v>
      </c>
      <c r="AC1098" s="152"/>
      <c r="AD1098" s="152"/>
    </row>
    <row r="1099" spans="1:30" x14ac:dyDescent="0.35">
      <c r="A1099" t="str">
        <f t="shared" si="17"/>
        <v>370661220001020</v>
      </c>
      <c r="B1099" s="178"/>
      <c r="D1099" s="14"/>
      <c r="E1099" s="159">
        <v>19006</v>
      </c>
      <c r="F1099" s="160" t="s">
        <v>2355</v>
      </c>
      <c r="G1099" s="161">
        <v>370661220001</v>
      </c>
      <c r="H1099" s="159">
        <v>20</v>
      </c>
      <c r="I1099" s="162" t="s">
        <v>1711</v>
      </c>
      <c r="J1099" s="152"/>
      <c r="K1099" s="163" t="s">
        <v>2356</v>
      </c>
      <c r="L1099" s="163" t="s">
        <v>1696</v>
      </c>
      <c r="M1099" s="163" t="s">
        <v>1713</v>
      </c>
      <c r="N1099" s="163" t="s">
        <v>1673</v>
      </c>
      <c r="O1099" s="152"/>
      <c r="P1099" s="150" t="s">
        <v>2357</v>
      </c>
      <c r="Q1099" s="144">
        <v>3967.73</v>
      </c>
      <c r="R1099" s="145">
        <v>0.67600000000000005</v>
      </c>
      <c r="S1099" s="146">
        <v>1.0707</v>
      </c>
      <c r="T1099" s="147">
        <v>5.8799999999999998E-3</v>
      </c>
      <c r="U1099" s="148">
        <v>4181.8100000000004</v>
      </c>
      <c r="V1099" s="149">
        <v>0.217</v>
      </c>
      <c r="W1099" s="150">
        <v>1.6E-2</v>
      </c>
      <c r="X1099" s="150" t="s">
        <v>1712</v>
      </c>
      <c r="Y1099" s="150" t="s">
        <v>1731</v>
      </c>
      <c r="Z1099" s="150" t="s">
        <v>1716</v>
      </c>
      <c r="AA1099" s="150">
        <v>0</v>
      </c>
      <c r="AB1099" s="164">
        <v>1</v>
      </c>
      <c r="AC1099" s="152"/>
      <c r="AD1099" s="152"/>
    </row>
    <row r="1100" spans="1:30" x14ac:dyDescent="0.35">
      <c r="A1100" t="str">
        <f t="shared" si="17"/>
        <v>370661220001021</v>
      </c>
      <c r="B1100" s="178"/>
      <c r="D1100" s="14"/>
      <c r="E1100" s="159">
        <v>19006</v>
      </c>
      <c r="F1100" s="160" t="s">
        <v>2355</v>
      </c>
      <c r="G1100" s="161">
        <v>370661220001</v>
      </c>
      <c r="H1100" s="159">
        <v>21</v>
      </c>
      <c r="I1100" s="162" t="s">
        <v>1732</v>
      </c>
      <c r="J1100" s="152"/>
      <c r="K1100" s="163" t="s">
        <v>2356</v>
      </c>
      <c r="L1100" s="163" t="s">
        <v>1696</v>
      </c>
      <c r="M1100" s="163" t="s">
        <v>1713</v>
      </c>
      <c r="N1100" s="163" t="s">
        <v>1673</v>
      </c>
      <c r="O1100" s="152"/>
      <c r="P1100" s="150" t="s">
        <v>2357</v>
      </c>
      <c r="Q1100" s="144" t="s">
        <v>1716</v>
      </c>
      <c r="R1100" s="145" t="s">
        <v>1716</v>
      </c>
      <c r="S1100" s="146" t="s">
        <v>1716</v>
      </c>
      <c r="T1100" s="147" t="s">
        <v>1716</v>
      </c>
      <c r="U1100" s="148">
        <v>623.70000000000005</v>
      </c>
      <c r="V1100" s="149" t="s">
        <v>1716</v>
      </c>
      <c r="W1100" s="150" t="s">
        <v>1716</v>
      </c>
      <c r="X1100" s="150" t="s">
        <v>1712</v>
      </c>
      <c r="Y1100" s="150" t="s">
        <v>1731</v>
      </c>
      <c r="Z1100" s="150" t="s">
        <v>1716</v>
      </c>
      <c r="AA1100" s="150">
        <v>0</v>
      </c>
      <c r="AB1100" s="164">
        <v>1</v>
      </c>
      <c r="AC1100" s="152"/>
      <c r="AD1100" s="152"/>
    </row>
    <row r="1101" spans="1:30" x14ac:dyDescent="0.35">
      <c r="A1101" t="str">
        <f t="shared" si="17"/>
        <v>370661220013021</v>
      </c>
      <c r="B1101" s="178"/>
      <c r="D1101" s="14"/>
      <c r="E1101" s="159">
        <v>19006</v>
      </c>
      <c r="F1101" s="160" t="s">
        <v>2355</v>
      </c>
      <c r="G1101" s="161">
        <v>370661220013</v>
      </c>
      <c r="H1101" s="159">
        <v>21</v>
      </c>
      <c r="I1101" s="162" t="s">
        <v>1732</v>
      </c>
      <c r="J1101" s="152"/>
      <c r="K1101" s="163" t="s">
        <v>2356</v>
      </c>
      <c r="L1101" s="163" t="s">
        <v>1696</v>
      </c>
      <c r="M1101" s="163" t="s">
        <v>1713</v>
      </c>
      <c r="N1101" s="163" t="s">
        <v>1673</v>
      </c>
      <c r="O1101" s="152"/>
      <c r="P1101" s="150" t="s">
        <v>2357</v>
      </c>
      <c r="Q1101" s="144" t="s">
        <v>1716</v>
      </c>
      <c r="R1101" s="145" t="s">
        <v>1716</v>
      </c>
      <c r="S1101" s="146" t="s">
        <v>1716</v>
      </c>
      <c r="T1101" s="147" t="s">
        <v>1716</v>
      </c>
      <c r="U1101" s="148">
        <v>623.70000000000005</v>
      </c>
      <c r="V1101" s="149" t="s">
        <v>1716</v>
      </c>
      <c r="W1101" s="150" t="s">
        <v>1716</v>
      </c>
      <c r="X1101" s="150" t="s">
        <v>1712</v>
      </c>
      <c r="Y1101" s="150" t="s">
        <v>1731</v>
      </c>
      <c r="Z1101" s="150" t="s">
        <v>1716</v>
      </c>
      <c r="AA1101" s="150">
        <v>0</v>
      </c>
      <c r="AB1101" s="164">
        <v>1</v>
      </c>
      <c r="AC1101" s="152"/>
      <c r="AD1101" s="152"/>
    </row>
    <row r="1102" spans="1:30" x14ac:dyDescent="0.35">
      <c r="A1102" t="str">
        <f t="shared" si="17"/>
        <v>370661220001022</v>
      </c>
      <c r="B1102" s="178"/>
      <c r="D1102" s="14"/>
      <c r="E1102" s="159">
        <v>19006</v>
      </c>
      <c r="F1102" s="160" t="s">
        <v>2355</v>
      </c>
      <c r="G1102" s="161">
        <v>370661220001</v>
      </c>
      <c r="H1102" s="159">
        <v>22</v>
      </c>
      <c r="I1102" s="162" t="s">
        <v>1718</v>
      </c>
      <c r="J1102" s="152"/>
      <c r="K1102" s="163" t="s">
        <v>2356</v>
      </c>
      <c r="L1102" s="163" t="s">
        <v>1696</v>
      </c>
      <c r="M1102" s="163" t="s">
        <v>1713</v>
      </c>
      <c r="N1102" s="163" t="s">
        <v>1673</v>
      </c>
      <c r="O1102" s="152"/>
      <c r="P1102" s="150" t="s">
        <v>2357</v>
      </c>
      <c r="Q1102" s="144" t="s">
        <v>1716</v>
      </c>
      <c r="R1102" s="145" t="s">
        <v>1716</v>
      </c>
      <c r="S1102" s="146" t="s">
        <v>1716</v>
      </c>
      <c r="T1102" s="147" t="s">
        <v>1716</v>
      </c>
      <c r="U1102" s="148">
        <v>659.3950000000001</v>
      </c>
      <c r="V1102" s="149" t="s">
        <v>1716</v>
      </c>
      <c r="W1102" s="150" t="s">
        <v>1716</v>
      </c>
      <c r="X1102" s="150" t="s">
        <v>1712</v>
      </c>
      <c r="Y1102" s="150" t="s">
        <v>1731</v>
      </c>
      <c r="Z1102" s="150" t="s">
        <v>1716</v>
      </c>
      <c r="AA1102" s="150">
        <v>0</v>
      </c>
      <c r="AB1102" s="164">
        <v>1</v>
      </c>
      <c r="AC1102" s="152"/>
      <c r="AD1102" s="152"/>
    </row>
    <row r="1103" spans="1:30" x14ac:dyDescent="0.35">
      <c r="A1103" t="str">
        <f t="shared" si="17"/>
        <v>370661220015022</v>
      </c>
      <c r="B1103" s="178"/>
      <c r="D1103" s="14"/>
      <c r="E1103" s="159">
        <v>19006</v>
      </c>
      <c r="F1103" s="160" t="s">
        <v>2355</v>
      </c>
      <c r="G1103" s="161">
        <v>370661220015</v>
      </c>
      <c r="H1103" s="159">
        <v>22</v>
      </c>
      <c r="I1103" s="162" t="s">
        <v>1718</v>
      </c>
      <c r="J1103" s="152"/>
      <c r="K1103" s="163" t="s">
        <v>2356</v>
      </c>
      <c r="L1103" s="163" t="s">
        <v>1696</v>
      </c>
      <c r="M1103" s="163" t="s">
        <v>1713</v>
      </c>
      <c r="N1103" s="163" t="s">
        <v>1673</v>
      </c>
      <c r="O1103" s="152"/>
      <c r="P1103" s="150" t="s">
        <v>2357</v>
      </c>
      <c r="Q1103" s="144" t="s">
        <v>1716</v>
      </c>
      <c r="R1103" s="145" t="s">
        <v>1716</v>
      </c>
      <c r="S1103" s="146" t="s">
        <v>1716</v>
      </c>
      <c r="T1103" s="147" t="s">
        <v>1716</v>
      </c>
      <c r="U1103" s="148">
        <v>659.3950000000001</v>
      </c>
      <c r="V1103" s="149" t="s">
        <v>1716</v>
      </c>
      <c r="W1103" s="150" t="s">
        <v>1716</v>
      </c>
      <c r="X1103" s="150" t="s">
        <v>1712</v>
      </c>
      <c r="Y1103" s="150" t="s">
        <v>1731</v>
      </c>
      <c r="Z1103" s="150" t="s">
        <v>1716</v>
      </c>
      <c r="AA1103" s="150">
        <v>0</v>
      </c>
      <c r="AB1103" s="164">
        <v>1</v>
      </c>
      <c r="AC1103" s="152"/>
      <c r="AD1103" s="152"/>
    </row>
    <row r="1104" spans="1:30" x14ac:dyDescent="0.35">
      <c r="A1104" t="str">
        <f t="shared" si="17"/>
        <v>370661220001024</v>
      </c>
      <c r="B1104" s="178"/>
      <c r="D1104" s="14"/>
      <c r="E1104" s="159">
        <v>19006</v>
      </c>
      <c r="F1104" s="160" t="s">
        <v>2355</v>
      </c>
      <c r="G1104" s="161">
        <v>370661220001</v>
      </c>
      <c r="H1104" s="159">
        <v>24</v>
      </c>
      <c r="I1104" s="162" t="s">
        <v>1719</v>
      </c>
      <c r="J1104" s="152"/>
      <c r="K1104" s="163" t="s">
        <v>2356</v>
      </c>
      <c r="L1104" s="163" t="s">
        <v>1696</v>
      </c>
      <c r="M1104" s="163" t="s">
        <v>1713</v>
      </c>
      <c r="N1104" s="163" t="s">
        <v>1673</v>
      </c>
      <c r="O1104" s="152"/>
      <c r="P1104" s="150" t="s">
        <v>2357</v>
      </c>
      <c r="Q1104" s="144">
        <v>597.41</v>
      </c>
      <c r="R1104" s="145">
        <v>0.6</v>
      </c>
      <c r="S1104" s="146">
        <v>1.0707</v>
      </c>
      <c r="T1104" s="147" t="s">
        <v>1716</v>
      </c>
      <c r="U1104" s="148">
        <v>901.81</v>
      </c>
      <c r="V1104" s="149">
        <v>0.217</v>
      </c>
      <c r="W1104" s="150">
        <v>1.6E-2</v>
      </c>
      <c r="X1104" s="150" t="s">
        <v>1712</v>
      </c>
      <c r="Y1104" s="150" t="s">
        <v>1731</v>
      </c>
      <c r="Z1104" s="150" t="s">
        <v>1752</v>
      </c>
      <c r="AA1104" s="150">
        <v>0.4481</v>
      </c>
      <c r="AB1104" s="164">
        <v>1</v>
      </c>
      <c r="AC1104" s="152"/>
      <c r="AD1104" s="152"/>
    </row>
    <row r="1105" spans="1:30" x14ac:dyDescent="0.35">
      <c r="A1105" t="str">
        <f t="shared" si="17"/>
        <v>370661220001027</v>
      </c>
      <c r="B1105" s="178"/>
      <c r="D1105" s="14"/>
      <c r="E1105" s="159">
        <v>19006</v>
      </c>
      <c r="F1105" s="160" t="s">
        <v>2355</v>
      </c>
      <c r="G1105" s="161">
        <v>370661220001</v>
      </c>
      <c r="H1105" s="159">
        <v>27</v>
      </c>
      <c r="I1105" s="162" t="s">
        <v>1733</v>
      </c>
      <c r="J1105" s="152"/>
      <c r="K1105" s="163" t="s">
        <v>2356</v>
      </c>
      <c r="L1105" s="163" t="s">
        <v>1696</v>
      </c>
      <c r="M1105" s="163" t="s">
        <v>1713</v>
      </c>
      <c r="N1105" s="163" t="s">
        <v>1673</v>
      </c>
      <c r="O1105" s="152"/>
      <c r="P1105" s="150" t="s">
        <v>2357</v>
      </c>
      <c r="Q1105" s="144">
        <v>359.63</v>
      </c>
      <c r="R1105" s="145">
        <v>0.6</v>
      </c>
      <c r="S1105" s="146">
        <v>1.0707</v>
      </c>
      <c r="T1105" s="147" t="s">
        <v>1716</v>
      </c>
      <c r="U1105" s="148">
        <v>495.52</v>
      </c>
      <c r="V1105" s="149">
        <v>0.217</v>
      </c>
      <c r="W1105" s="150">
        <v>1.6E-2</v>
      </c>
      <c r="X1105" s="150" t="s">
        <v>1712</v>
      </c>
      <c r="Y1105" s="150" t="s">
        <v>1731</v>
      </c>
      <c r="Z1105" s="150" t="s">
        <v>1752</v>
      </c>
      <c r="AA1105" s="150">
        <v>0.32179999999999997</v>
      </c>
      <c r="AB1105" s="164">
        <v>1</v>
      </c>
      <c r="AC1105" s="152"/>
      <c r="AD1105" s="152"/>
    </row>
    <row r="1106" spans="1:30" x14ac:dyDescent="0.35">
      <c r="A1106" t="str">
        <f t="shared" si="17"/>
        <v>370661220013027</v>
      </c>
      <c r="B1106" s="178"/>
      <c r="D1106" s="14"/>
      <c r="E1106" s="159">
        <v>19006</v>
      </c>
      <c r="F1106" s="160" t="s">
        <v>2355</v>
      </c>
      <c r="G1106" s="161">
        <v>370661220013</v>
      </c>
      <c r="H1106" s="159">
        <v>27</v>
      </c>
      <c r="I1106" s="162" t="s">
        <v>1733</v>
      </c>
      <c r="J1106" s="152"/>
      <c r="K1106" s="163" t="s">
        <v>2356</v>
      </c>
      <c r="L1106" s="163" t="s">
        <v>1696</v>
      </c>
      <c r="M1106" s="163" t="s">
        <v>1713</v>
      </c>
      <c r="N1106" s="163" t="s">
        <v>1673</v>
      </c>
      <c r="O1106" s="152"/>
      <c r="P1106" s="150" t="s">
        <v>2357</v>
      </c>
      <c r="Q1106" s="144">
        <v>359.63</v>
      </c>
      <c r="R1106" s="145">
        <v>0.6</v>
      </c>
      <c r="S1106" s="146">
        <v>1.0707</v>
      </c>
      <c r="T1106" s="147" t="s">
        <v>1716</v>
      </c>
      <c r="U1106" s="148">
        <v>495.52</v>
      </c>
      <c r="V1106" s="149">
        <v>0.217</v>
      </c>
      <c r="W1106" s="150">
        <v>1.6E-2</v>
      </c>
      <c r="X1106" s="150" t="s">
        <v>1712</v>
      </c>
      <c r="Y1106" s="150" t="s">
        <v>1731</v>
      </c>
      <c r="Z1106" s="150" t="s">
        <v>1752</v>
      </c>
      <c r="AA1106" s="150">
        <v>0.32179999999999997</v>
      </c>
      <c r="AB1106" s="164">
        <v>1</v>
      </c>
      <c r="AC1106" s="152"/>
      <c r="AD1106" s="152"/>
    </row>
    <row r="1107" spans="1:30" x14ac:dyDescent="0.35">
      <c r="A1107" t="str">
        <f t="shared" si="17"/>
        <v>370661220001028</v>
      </c>
      <c r="B1107" s="178"/>
      <c r="D1107" s="14"/>
      <c r="E1107" s="159">
        <v>19006</v>
      </c>
      <c r="F1107" s="160" t="s">
        <v>2355</v>
      </c>
      <c r="G1107" s="161">
        <v>370661220001</v>
      </c>
      <c r="H1107" s="159">
        <v>28</v>
      </c>
      <c r="I1107" s="162" t="s">
        <v>1733</v>
      </c>
      <c r="J1107" s="152"/>
      <c r="K1107" s="163" t="s">
        <v>2356</v>
      </c>
      <c r="L1107" s="163" t="s">
        <v>1696</v>
      </c>
      <c r="M1107" s="163" t="s">
        <v>1713</v>
      </c>
      <c r="N1107" s="163" t="s">
        <v>1673</v>
      </c>
      <c r="O1107" s="152"/>
      <c r="P1107" s="150" t="s">
        <v>2357</v>
      </c>
      <c r="Q1107" s="144">
        <v>359.63</v>
      </c>
      <c r="R1107" s="145">
        <v>0.6</v>
      </c>
      <c r="S1107" s="146">
        <v>1.0707</v>
      </c>
      <c r="T1107" s="147" t="s">
        <v>1716</v>
      </c>
      <c r="U1107" s="148">
        <v>495.52</v>
      </c>
      <c r="V1107" s="149">
        <v>0.217</v>
      </c>
      <c r="W1107" s="150">
        <v>1.6E-2</v>
      </c>
      <c r="X1107" s="150" t="s">
        <v>1712</v>
      </c>
      <c r="Y1107" s="150" t="s">
        <v>1731</v>
      </c>
      <c r="Z1107" s="150" t="s">
        <v>1752</v>
      </c>
      <c r="AA1107" s="150">
        <v>0.32179999999999997</v>
      </c>
      <c r="AB1107" s="164">
        <v>1</v>
      </c>
      <c r="AC1107" s="152"/>
      <c r="AD1107" s="152"/>
    </row>
    <row r="1108" spans="1:30" x14ac:dyDescent="0.35">
      <c r="A1108" t="str">
        <f t="shared" si="17"/>
        <v>370661220013028</v>
      </c>
      <c r="B1108" s="178"/>
      <c r="D1108" s="14"/>
      <c r="E1108" s="159">
        <v>19006</v>
      </c>
      <c r="F1108" s="160" t="s">
        <v>2355</v>
      </c>
      <c r="G1108" s="161">
        <v>370661220013</v>
      </c>
      <c r="H1108" s="159">
        <v>28</v>
      </c>
      <c r="I1108" s="162" t="s">
        <v>1733</v>
      </c>
      <c r="J1108" s="152"/>
      <c r="K1108" s="163" t="s">
        <v>2356</v>
      </c>
      <c r="L1108" s="163" t="s">
        <v>1696</v>
      </c>
      <c r="M1108" s="163" t="s">
        <v>1713</v>
      </c>
      <c r="N1108" s="163" t="s">
        <v>1673</v>
      </c>
      <c r="O1108" s="152"/>
      <c r="P1108" s="150" t="s">
        <v>2357</v>
      </c>
      <c r="Q1108" s="144">
        <v>359.63</v>
      </c>
      <c r="R1108" s="145">
        <v>0.6</v>
      </c>
      <c r="S1108" s="146">
        <v>1.0707</v>
      </c>
      <c r="T1108" s="147" t="s">
        <v>1716</v>
      </c>
      <c r="U1108" s="148">
        <v>495.52</v>
      </c>
      <c r="V1108" s="149">
        <v>0.217</v>
      </c>
      <c r="W1108" s="150">
        <v>1.6E-2</v>
      </c>
      <c r="X1108" s="150" t="s">
        <v>1712</v>
      </c>
      <c r="Y1108" s="150" t="s">
        <v>1731</v>
      </c>
      <c r="Z1108" s="150" t="s">
        <v>1752</v>
      </c>
      <c r="AA1108" s="150">
        <v>0.32179999999999997</v>
      </c>
      <c r="AB1108" s="164">
        <v>1</v>
      </c>
      <c r="AC1108" s="152"/>
      <c r="AD1108" s="152"/>
    </row>
    <row r="1109" spans="1:30" x14ac:dyDescent="0.35">
      <c r="A1109" t="str">
        <f t="shared" si="17"/>
        <v>370661238001020</v>
      </c>
      <c r="B1109" s="178"/>
      <c r="D1109" s="14"/>
      <c r="E1109" s="159">
        <v>19007</v>
      </c>
      <c r="F1109" s="160" t="s">
        <v>2358</v>
      </c>
      <c r="G1109" s="161">
        <v>370661238001</v>
      </c>
      <c r="H1109" s="159">
        <v>20</v>
      </c>
      <c r="I1109" s="162" t="s">
        <v>1711</v>
      </c>
      <c r="J1109" s="152"/>
      <c r="K1109" s="163" t="s">
        <v>2348</v>
      </c>
      <c r="L1109" s="163" t="s">
        <v>1696</v>
      </c>
      <c r="M1109" s="163" t="s">
        <v>1713</v>
      </c>
      <c r="N1109" s="163" t="s">
        <v>1673</v>
      </c>
      <c r="O1109" s="152"/>
      <c r="P1109" s="150" t="s">
        <v>2349</v>
      </c>
      <c r="Q1109" s="144">
        <v>3967.73</v>
      </c>
      <c r="R1109" s="145">
        <v>0.67600000000000005</v>
      </c>
      <c r="S1109" s="146">
        <v>1.0707</v>
      </c>
      <c r="T1109" s="147">
        <v>5.8799999999999998E-3</v>
      </c>
      <c r="U1109" s="148">
        <v>4181.8100000000004</v>
      </c>
      <c r="V1109" s="149">
        <v>0.19600000000000001</v>
      </c>
      <c r="W1109" s="150">
        <v>0.02</v>
      </c>
      <c r="X1109" s="150" t="s">
        <v>1712</v>
      </c>
      <c r="Y1109" s="150" t="s">
        <v>1715</v>
      </c>
      <c r="Z1109" s="150" t="s">
        <v>1716</v>
      </c>
      <c r="AA1109" s="150">
        <v>0</v>
      </c>
      <c r="AB1109" s="164">
        <v>1</v>
      </c>
      <c r="AC1109" s="152"/>
      <c r="AD1109" s="152"/>
    </row>
    <row r="1110" spans="1:30" x14ac:dyDescent="0.35">
      <c r="A1110" t="str">
        <f t="shared" si="17"/>
        <v>370661238001021</v>
      </c>
      <c r="B1110" s="178"/>
      <c r="D1110" s="14"/>
      <c r="E1110" s="159">
        <v>19007</v>
      </c>
      <c r="F1110" s="160" t="s">
        <v>2358</v>
      </c>
      <c r="G1110" s="161">
        <v>370661238001</v>
      </c>
      <c r="H1110" s="159">
        <v>21</v>
      </c>
      <c r="I1110" s="162" t="s">
        <v>1732</v>
      </c>
      <c r="J1110" s="152"/>
      <c r="K1110" s="163" t="s">
        <v>2348</v>
      </c>
      <c r="L1110" s="163" t="s">
        <v>1696</v>
      </c>
      <c r="M1110" s="163" t="s">
        <v>1713</v>
      </c>
      <c r="N1110" s="163" t="s">
        <v>1673</v>
      </c>
      <c r="O1110" s="152"/>
      <c r="P1110" s="150" t="s">
        <v>2349</v>
      </c>
      <c r="Q1110" s="144" t="s">
        <v>1716</v>
      </c>
      <c r="R1110" s="145" t="s">
        <v>1716</v>
      </c>
      <c r="S1110" s="146" t="s">
        <v>1716</v>
      </c>
      <c r="T1110" s="147" t="s">
        <v>1716</v>
      </c>
      <c r="U1110" s="148">
        <v>623.70000000000005</v>
      </c>
      <c r="V1110" s="149" t="s">
        <v>1716</v>
      </c>
      <c r="W1110" s="150" t="s">
        <v>1716</v>
      </c>
      <c r="X1110" s="150" t="s">
        <v>1712</v>
      </c>
      <c r="Y1110" s="150" t="s">
        <v>1715</v>
      </c>
      <c r="Z1110" s="150" t="s">
        <v>1716</v>
      </c>
      <c r="AA1110" s="150">
        <v>0</v>
      </c>
      <c r="AB1110" s="164">
        <v>1</v>
      </c>
      <c r="AC1110" s="152"/>
      <c r="AD1110" s="152"/>
    </row>
    <row r="1111" spans="1:30" x14ac:dyDescent="0.35">
      <c r="A1111" t="str">
        <f t="shared" si="17"/>
        <v>370661238011021</v>
      </c>
      <c r="B1111" s="178"/>
      <c r="D1111" s="14"/>
      <c r="E1111" s="159">
        <v>19007</v>
      </c>
      <c r="F1111" s="160" t="s">
        <v>2358</v>
      </c>
      <c r="G1111" s="161">
        <v>370661238011</v>
      </c>
      <c r="H1111" s="159">
        <v>21</v>
      </c>
      <c r="I1111" s="162" t="s">
        <v>1732</v>
      </c>
      <c r="J1111" s="152"/>
      <c r="K1111" s="163" t="s">
        <v>2348</v>
      </c>
      <c r="L1111" s="163" t="s">
        <v>1696</v>
      </c>
      <c r="M1111" s="163" t="s">
        <v>1713</v>
      </c>
      <c r="N1111" s="163" t="s">
        <v>1673</v>
      </c>
      <c r="O1111" s="152"/>
      <c r="P1111" s="150" t="s">
        <v>2349</v>
      </c>
      <c r="Q1111" s="144" t="s">
        <v>1716</v>
      </c>
      <c r="R1111" s="145" t="s">
        <v>1716</v>
      </c>
      <c r="S1111" s="146" t="s">
        <v>1716</v>
      </c>
      <c r="T1111" s="147" t="s">
        <v>1716</v>
      </c>
      <c r="U1111" s="148">
        <v>623.70000000000005</v>
      </c>
      <c r="V1111" s="149" t="s">
        <v>1716</v>
      </c>
      <c r="W1111" s="150" t="s">
        <v>1716</v>
      </c>
      <c r="X1111" s="150" t="s">
        <v>1712</v>
      </c>
      <c r="Y1111" s="150" t="s">
        <v>1715</v>
      </c>
      <c r="Z1111" s="150" t="s">
        <v>1716</v>
      </c>
      <c r="AA1111" s="150">
        <v>0</v>
      </c>
      <c r="AB1111" s="164">
        <v>1</v>
      </c>
      <c r="AC1111" s="152"/>
      <c r="AD1111" s="152"/>
    </row>
    <row r="1112" spans="1:30" x14ac:dyDescent="0.35">
      <c r="A1112" t="str">
        <f t="shared" si="17"/>
        <v>370661238001024</v>
      </c>
      <c r="B1112" s="178"/>
      <c r="D1112" s="14"/>
      <c r="E1112" s="159">
        <v>19007</v>
      </c>
      <c r="F1112" s="160" t="s">
        <v>2358</v>
      </c>
      <c r="G1112" s="161">
        <v>370661238001</v>
      </c>
      <c r="H1112" s="159">
        <v>24</v>
      </c>
      <c r="I1112" s="162" t="s">
        <v>1719</v>
      </c>
      <c r="J1112" s="152"/>
      <c r="K1112" s="163" t="s">
        <v>2348</v>
      </c>
      <c r="L1112" s="163" t="s">
        <v>1696</v>
      </c>
      <c r="M1112" s="163" t="s">
        <v>1713</v>
      </c>
      <c r="N1112" s="163" t="s">
        <v>1673</v>
      </c>
      <c r="O1112" s="152"/>
      <c r="P1112" s="150" t="s">
        <v>2349</v>
      </c>
      <c r="Q1112" s="144">
        <v>597.41</v>
      </c>
      <c r="R1112" s="145">
        <v>0.6</v>
      </c>
      <c r="S1112" s="146">
        <v>1.0707</v>
      </c>
      <c r="T1112" s="147" t="s">
        <v>1716</v>
      </c>
      <c r="U1112" s="148">
        <v>622.75</v>
      </c>
      <c r="V1112" s="149">
        <v>0.19600000000000001</v>
      </c>
      <c r="W1112" s="150">
        <v>0.02</v>
      </c>
      <c r="X1112" s="150" t="s">
        <v>1712</v>
      </c>
      <c r="Y1112" s="150" t="s">
        <v>1715</v>
      </c>
      <c r="Z1112" s="150" t="s">
        <v>1717</v>
      </c>
      <c r="AA1112" s="150">
        <v>0</v>
      </c>
      <c r="AB1112" s="164">
        <v>1</v>
      </c>
      <c r="AC1112" s="152"/>
      <c r="AD1112" s="152" t="s">
        <v>2858</v>
      </c>
    </row>
    <row r="1113" spans="1:30" x14ac:dyDescent="0.35">
      <c r="A1113" t="str">
        <f t="shared" si="17"/>
        <v>370661238001027</v>
      </c>
      <c r="B1113" s="178"/>
      <c r="D1113" s="14"/>
      <c r="E1113" s="159">
        <v>19007</v>
      </c>
      <c r="F1113" s="160" t="s">
        <v>2358</v>
      </c>
      <c r="G1113" s="161">
        <v>370661238001</v>
      </c>
      <c r="H1113" s="159">
        <v>27</v>
      </c>
      <c r="I1113" s="162" t="s">
        <v>1733</v>
      </c>
      <c r="J1113" s="152"/>
      <c r="K1113" s="163" t="s">
        <v>2348</v>
      </c>
      <c r="L1113" s="163" t="s">
        <v>1696</v>
      </c>
      <c r="M1113" s="163" t="s">
        <v>1713</v>
      </c>
      <c r="N1113" s="163" t="s">
        <v>1673</v>
      </c>
      <c r="O1113" s="152"/>
      <c r="P1113" s="150" t="s">
        <v>2349</v>
      </c>
      <c r="Q1113" s="144">
        <v>359.63</v>
      </c>
      <c r="R1113" s="145">
        <v>0.6</v>
      </c>
      <c r="S1113" s="146">
        <v>1.0707</v>
      </c>
      <c r="T1113" s="147" t="s">
        <v>1716</v>
      </c>
      <c r="U1113" s="148">
        <v>374.89</v>
      </c>
      <c r="V1113" s="149">
        <v>0.19600000000000001</v>
      </c>
      <c r="W1113" s="150">
        <v>0.02</v>
      </c>
      <c r="X1113" s="150" t="s">
        <v>1712</v>
      </c>
      <c r="Y1113" s="150" t="s">
        <v>1715</v>
      </c>
      <c r="Z1113" s="150" t="s">
        <v>1717</v>
      </c>
      <c r="AA1113" s="150">
        <v>0</v>
      </c>
      <c r="AB1113" s="164">
        <v>1</v>
      </c>
      <c r="AC1113" s="152"/>
      <c r="AD1113" s="152" t="s">
        <v>2858</v>
      </c>
    </row>
    <row r="1114" spans="1:30" x14ac:dyDescent="0.35">
      <c r="A1114" t="str">
        <f t="shared" si="17"/>
        <v>370661238011027</v>
      </c>
      <c r="B1114" s="178"/>
      <c r="D1114" s="14"/>
      <c r="E1114" s="159">
        <v>19007</v>
      </c>
      <c r="F1114" s="160" t="s">
        <v>2358</v>
      </c>
      <c r="G1114" s="161">
        <v>370661238011</v>
      </c>
      <c r="H1114" s="159">
        <v>27</v>
      </c>
      <c r="I1114" s="162" t="s">
        <v>1733</v>
      </c>
      <c r="J1114" s="152"/>
      <c r="K1114" s="163" t="s">
        <v>2348</v>
      </c>
      <c r="L1114" s="163" t="s">
        <v>1696</v>
      </c>
      <c r="M1114" s="163" t="s">
        <v>1713</v>
      </c>
      <c r="N1114" s="163" t="s">
        <v>1673</v>
      </c>
      <c r="O1114" s="152"/>
      <c r="P1114" s="150" t="s">
        <v>2349</v>
      </c>
      <c r="Q1114" s="144">
        <v>359.63</v>
      </c>
      <c r="R1114" s="145">
        <v>0.6</v>
      </c>
      <c r="S1114" s="146">
        <v>1.0707</v>
      </c>
      <c r="T1114" s="147" t="s">
        <v>1716</v>
      </c>
      <c r="U1114" s="148">
        <v>374.89</v>
      </c>
      <c r="V1114" s="149">
        <v>0.19600000000000001</v>
      </c>
      <c r="W1114" s="150">
        <v>0.02</v>
      </c>
      <c r="X1114" s="150" t="s">
        <v>1712</v>
      </c>
      <c r="Y1114" s="150" t="s">
        <v>1715</v>
      </c>
      <c r="Z1114" s="150" t="s">
        <v>1717</v>
      </c>
      <c r="AA1114" s="150">
        <v>0</v>
      </c>
      <c r="AB1114" s="164">
        <v>1</v>
      </c>
      <c r="AC1114" s="152"/>
      <c r="AD1114" s="152" t="s">
        <v>2858</v>
      </c>
    </row>
    <row r="1115" spans="1:30" x14ac:dyDescent="0.35">
      <c r="A1115" t="str">
        <f t="shared" si="17"/>
        <v>370661238001028</v>
      </c>
      <c r="B1115" s="178"/>
      <c r="D1115" s="14"/>
      <c r="E1115" s="159">
        <v>19007</v>
      </c>
      <c r="F1115" s="160" t="s">
        <v>2358</v>
      </c>
      <c r="G1115" s="161">
        <v>370661238001</v>
      </c>
      <c r="H1115" s="159">
        <v>28</v>
      </c>
      <c r="I1115" s="162" t="s">
        <v>1733</v>
      </c>
      <c r="J1115" s="152"/>
      <c r="K1115" s="163" t="s">
        <v>2348</v>
      </c>
      <c r="L1115" s="163" t="s">
        <v>1696</v>
      </c>
      <c r="M1115" s="163" t="s">
        <v>1713</v>
      </c>
      <c r="N1115" s="163" t="s">
        <v>1673</v>
      </c>
      <c r="O1115" s="152"/>
      <c r="P1115" s="150" t="s">
        <v>2349</v>
      </c>
      <c r="Q1115" s="144">
        <v>359.63</v>
      </c>
      <c r="R1115" s="145">
        <v>0.6</v>
      </c>
      <c r="S1115" s="146">
        <v>1.0707</v>
      </c>
      <c r="T1115" s="147" t="s">
        <v>1716</v>
      </c>
      <c r="U1115" s="148">
        <v>374.89</v>
      </c>
      <c r="V1115" s="149">
        <v>0.19600000000000001</v>
      </c>
      <c r="W1115" s="150">
        <v>0.02</v>
      </c>
      <c r="X1115" s="150" t="s">
        <v>1712</v>
      </c>
      <c r="Y1115" s="150" t="s">
        <v>1715</v>
      </c>
      <c r="Z1115" s="150" t="s">
        <v>1717</v>
      </c>
      <c r="AA1115" s="150">
        <v>0</v>
      </c>
      <c r="AB1115" s="164">
        <v>1</v>
      </c>
      <c r="AC1115" s="152"/>
      <c r="AD1115" s="152" t="s">
        <v>2858</v>
      </c>
    </row>
    <row r="1116" spans="1:30" x14ac:dyDescent="0.35">
      <c r="A1116" t="str">
        <f t="shared" si="17"/>
        <v>370661238011028</v>
      </c>
      <c r="B1116" s="178"/>
      <c r="D1116" s="14"/>
      <c r="E1116" s="159">
        <v>19007</v>
      </c>
      <c r="F1116" s="160" t="s">
        <v>2358</v>
      </c>
      <c r="G1116" s="161">
        <v>370661238011</v>
      </c>
      <c r="H1116" s="159">
        <v>28</v>
      </c>
      <c r="I1116" s="162" t="s">
        <v>1733</v>
      </c>
      <c r="J1116" s="152"/>
      <c r="K1116" s="163" t="s">
        <v>2348</v>
      </c>
      <c r="L1116" s="163" t="s">
        <v>1696</v>
      </c>
      <c r="M1116" s="163" t="s">
        <v>1713</v>
      </c>
      <c r="N1116" s="163" t="s">
        <v>1673</v>
      </c>
      <c r="O1116" s="152"/>
      <c r="P1116" s="150" t="s">
        <v>2349</v>
      </c>
      <c r="Q1116" s="144">
        <v>359.63</v>
      </c>
      <c r="R1116" s="145">
        <v>0.6</v>
      </c>
      <c r="S1116" s="146">
        <v>1.0707</v>
      </c>
      <c r="T1116" s="147" t="s">
        <v>1716</v>
      </c>
      <c r="U1116" s="148">
        <v>374.89</v>
      </c>
      <c r="V1116" s="149">
        <v>0.19600000000000001</v>
      </c>
      <c r="W1116" s="150">
        <v>0.02</v>
      </c>
      <c r="X1116" s="150" t="s">
        <v>1712</v>
      </c>
      <c r="Y1116" s="150" t="s">
        <v>1715</v>
      </c>
      <c r="Z1116" s="150" t="s">
        <v>1717</v>
      </c>
      <c r="AA1116" s="150">
        <v>0</v>
      </c>
      <c r="AB1116" s="164">
        <v>1</v>
      </c>
      <c r="AC1116" s="152"/>
      <c r="AD1116" s="152" t="s">
        <v>2858</v>
      </c>
    </row>
    <row r="1117" spans="1:30" x14ac:dyDescent="0.35">
      <c r="A1117" t="str">
        <f t="shared" si="17"/>
        <v>362167884001020</v>
      </c>
      <c r="B1117" s="178"/>
      <c r="D1117" s="14"/>
      <c r="E1117" s="159">
        <v>19008</v>
      </c>
      <c r="F1117" s="160" t="s">
        <v>2359</v>
      </c>
      <c r="G1117" s="161">
        <v>362167884001</v>
      </c>
      <c r="H1117" s="159">
        <v>20</v>
      </c>
      <c r="I1117" s="162" t="s">
        <v>1711</v>
      </c>
      <c r="J1117" s="152"/>
      <c r="K1117" s="163" t="s">
        <v>2360</v>
      </c>
      <c r="L1117" s="163" t="s">
        <v>1696</v>
      </c>
      <c r="M1117" s="163" t="s">
        <v>1713</v>
      </c>
      <c r="N1117" s="163" t="s">
        <v>1673</v>
      </c>
      <c r="O1117" s="152"/>
      <c r="P1117" s="150" t="s">
        <v>2361</v>
      </c>
      <c r="Q1117" s="144">
        <v>3967.73</v>
      </c>
      <c r="R1117" s="145">
        <v>0.67600000000000005</v>
      </c>
      <c r="S1117" s="146">
        <v>1.0707</v>
      </c>
      <c r="T1117" s="147">
        <v>0</v>
      </c>
      <c r="U1117" s="148">
        <v>4157.3599999999997</v>
      </c>
      <c r="V1117" s="149">
        <v>0.32200000000000001</v>
      </c>
      <c r="W1117" s="150">
        <v>2.8000000000000001E-2</v>
      </c>
      <c r="X1117" s="150" t="s">
        <v>1723</v>
      </c>
      <c r="Y1117" s="150" t="s">
        <v>1731</v>
      </c>
      <c r="Z1117" s="150" t="s">
        <v>1716</v>
      </c>
      <c r="AA1117" s="150">
        <v>0</v>
      </c>
      <c r="AB1117" s="164">
        <v>1</v>
      </c>
      <c r="AC1117" s="152"/>
      <c r="AD1117" s="152"/>
    </row>
    <row r="1118" spans="1:30" x14ac:dyDescent="0.35">
      <c r="A1118" t="str">
        <f t="shared" si="17"/>
        <v>362167884001024</v>
      </c>
      <c r="B1118" s="178"/>
      <c r="D1118" s="14"/>
      <c r="E1118" s="159">
        <v>19008</v>
      </c>
      <c r="F1118" s="160" t="s">
        <v>2359</v>
      </c>
      <c r="G1118" s="161">
        <v>362167884001</v>
      </c>
      <c r="H1118" s="159">
        <v>24</v>
      </c>
      <c r="I1118" s="162" t="s">
        <v>1719</v>
      </c>
      <c r="J1118" s="152"/>
      <c r="K1118" s="163" t="s">
        <v>2360</v>
      </c>
      <c r="L1118" s="163" t="s">
        <v>1696</v>
      </c>
      <c r="M1118" s="163" t="s">
        <v>1713</v>
      </c>
      <c r="N1118" s="163" t="s">
        <v>1673</v>
      </c>
      <c r="O1118" s="152"/>
      <c r="P1118" s="150" t="s">
        <v>2361</v>
      </c>
      <c r="Q1118" s="144">
        <v>597.41</v>
      </c>
      <c r="R1118" s="145">
        <v>0.6</v>
      </c>
      <c r="S1118" s="146">
        <v>1.0707</v>
      </c>
      <c r="T1118" s="147" t="s">
        <v>1716</v>
      </c>
      <c r="U1118" s="148">
        <v>622.75</v>
      </c>
      <c r="V1118" s="149">
        <v>0.32200000000000001</v>
      </c>
      <c r="W1118" s="150">
        <v>2.8000000000000001E-2</v>
      </c>
      <c r="X1118" s="150" t="s">
        <v>1723</v>
      </c>
      <c r="Y1118" s="150" t="s">
        <v>1731</v>
      </c>
      <c r="Z1118" s="150" t="s">
        <v>1717</v>
      </c>
      <c r="AA1118" s="150">
        <v>0</v>
      </c>
      <c r="AB1118" s="164">
        <v>1</v>
      </c>
      <c r="AC1118" s="152"/>
      <c r="AD1118" s="152"/>
    </row>
    <row r="1119" spans="1:30" x14ac:dyDescent="0.35">
      <c r="A1119" t="str">
        <f t="shared" si="17"/>
        <v>370624255001020</v>
      </c>
      <c r="B1119" s="178"/>
      <c r="D1119" s="14"/>
      <c r="E1119" s="159">
        <v>19009</v>
      </c>
      <c r="F1119" s="160" t="s">
        <v>2362</v>
      </c>
      <c r="G1119" s="161">
        <v>370624255001</v>
      </c>
      <c r="H1119" s="159">
        <v>20</v>
      </c>
      <c r="I1119" s="162" t="s">
        <v>1711</v>
      </c>
      <c r="J1119" s="152"/>
      <c r="K1119" s="163" t="s">
        <v>2363</v>
      </c>
      <c r="L1119" s="163" t="s">
        <v>1696</v>
      </c>
      <c r="M1119" s="163" t="s">
        <v>1726</v>
      </c>
      <c r="N1119" s="163" t="s">
        <v>1673</v>
      </c>
      <c r="O1119" s="152"/>
      <c r="P1119" s="150" t="s">
        <v>2364</v>
      </c>
      <c r="Q1119" s="144">
        <v>3967.73</v>
      </c>
      <c r="R1119" s="145">
        <v>0.67600000000000005</v>
      </c>
      <c r="S1119" s="146">
        <v>1.0707</v>
      </c>
      <c r="T1119" s="147">
        <v>0</v>
      </c>
      <c r="U1119" s="148">
        <v>4157.3599999999997</v>
      </c>
      <c r="V1119" s="149">
        <v>0.22900000000000001</v>
      </c>
      <c r="W1119" s="150">
        <v>1.7000000000000001E-2</v>
      </c>
      <c r="X1119" s="150" t="s">
        <v>1723</v>
      </c>
      <c r="Y1119" s="150">
        <v>0</v>
      </c>
      <c r="Z1119" s="150" t="s">
        <v>1716</v>
      </c>
      <c r="AA1119" s="150">
        <v>0</v>
      </c>
      <c r="AB1119" s="164">
        <v>1</v>
      </c>
      <c r="AC1119" s="152"/>
      <c r="AD1119" s="152"/>
    </row>
    <row r="1120" spans="1:30" x14ac:dyDescent="0.35">
      <c r="A1120" t="str">
        <f t="shared" si="17"/>
        <v>370624255001024</v>
      </c>
      <c r="B1120" s="178"/>
      <c r="D1120" s="14"/>
      <c r="E1120" s="159">
        <v>19009</v>
      </c>
      <c r="F1120" s="160" t="s">
        <v>2362</v>
      </c>
      <c r="G1120" s="161">
        <v>370624255001</v>
      </c>
      <c r="H1120" s="159">
        <v>24</v>
      </c>
      <c r="I1120" s="162" t="s">
        <v>1719</v>
      </c>
      <c r="J1120" s="152"/>
      <c r="K1120" s="163" t="s">
        <v>2363</v>
      </c>
      <c r="L1120" s="163" t="s">
        <v>1696</v>
      </c>
      <c r="M1120" s="163" t="s">
        <v>1726</v>
      </c>
      <c r="N1120" s="163" t="s">
        <v>1673</v>
      </c>
      <c r="O1120" s="152"/>
      <c r="P1120" s="150" t="s">
        <v>2364</v>
      </c>
      <c r="Q1120" s="144">
        <v>1487.37</v>
      </c>
      <c r="R1120" s="145">
        <v>0.6</v>
      </c>
      <c r="S1120" s="146">
        <v>1</v>
      </c>
      <c r="T1120" s="147" t="s">
        <v>1716</v>
      </c>
      <c r="U1120" s="148">
        <v>1487.37</v>
      </c>
      <c r="V1120" s="149">
        <v>0.22900000000000001</v>
      </c>
      <c r="W1120" s="150">
        <v>1.7000000000000001E-2</v>
      </c>
      <c r="X1120" s="150" t="s">
        <v>1723</v>
      </c>
      <c r="Y1120" s="150">
        <v>0</v>
      </c>
      <c r="Z1120" s="150" t="s">
        <v>1717</v>
      </c>
      <c r="AA1120" s="150">
        <v>0</v>
      </c>
      <c r="AB1120" s="164">
        <v>1</v>
      </c>
      <c r="AC1120" s="152"/>
      <c r="AD1120" s="152"/>
    </row>
    <row r="1121" spans="1:30" x14ac:dyDescent="0.35">
      <c r="A1121" t="str">
        <f t="shared" si="17"/>
        <v>363479824001020</v>
      </c>
      <c r="B1121" s="178"/>
      <c r="D1121" s="14"/>
      <c r="E1121" s="159">
        <v>19010</v>
      </c>
      <c r="F1121" s="160" t="s">
        <v>2365</v>
      </c>
      <c r="G1121" s="161">
        <v>363479824001</v>
      </c>
      <c r="H1121" s="159">
        <v>20</v>
      </c>
      <c r="I1121" s="162" t="s">
        <v>1711</v>
      </c>
      <c r="J1121" s="152"/>
      <c r="K1121" s="163" t="s">
        <v>2366</v>
      </c>
      <c r="L1121" s="163" t="s">
        <v>1696</v>
      </c>
      <c r="M1121" s="163" t="s">
        <v>1713</v>
      </c>
      <c r="N1121" s="163" t="s">
        <v>1673</v>
      </c>
      <c r="O1121" s="152"/>
      <c r="P1121" s="150" t="s">
        <v>2367</v>
      </c>
      <c r="Q1121" s="144">
        <v>3967.73</v>
      </c>
      <c r="R1121" s="145">
        <v>0.67600000000000005</v>
      </c>
      <c r="S1121" s="146">
        <v>1.0707</v>
      </c>
      <c r="T1121" s="147">
        <v>0</v>
      </c>
      <c r="U1121" s="148">
        <v>4157.3599999999997</v>
      </c>
      <c r="V1121" s="149">
        <v>0.26600000000000001</v>
      </c>
      <c r="W1121" s="150">
        <v>1.6E-2</v>
      </c>
      <c r="X1121" s="150" t="s">
        <v>1723</v>
      </c>
      <c r="Y1121" s="150" t="s">
        <v>1731</v>
      </c>
      <c r="Z1121" s="150" t="s">
        <v>1716</v>
      </c>
      <c r="AA1121" s="150">
        <v>0</v>
      </c>
      <c r="AB1121" s="164">
        <v>1</v>
      </c>
      <c r="AC1121" s="152"/>
      <c r="AD1121" s="152"/>
    </row>
    <row r="1122" spans="1:30" x14ac:dyDescent="0.35">
      <c r="A1122" t="str">
        <f t="shared" si="17"/>
        <v>363479824001021</v>
      </c>
      <c r="B1122" s="178"/>
      <c r="D1122" s="14"/>
      <c r="E1122" s="159">
        <v>19010</v>
      </c>
      <c r="F1122" s="160" t="s">
        <v>2365</v>
      </c>
      <c r="G1122" s="161">
        <v>363479824001</v>
      </c>
      <c r="H1122" s="159">
        <v>21</v>
      </c>
      <c r="I1122" s="162" t="s">
        <v>1732</v>
      </c>
      <c r="J1122" s="152"/>
      <c r="K1122" s="163" t="s">
        <v>2368</v>
      </c>
      <c r="L1122" s="163" t="s">
        <v>1696</v>
      </c>
      <c r="M1122" s="163" t="s">
        <v>1713</v>
      </c>
      <c r="N1122" s="163" t="s">
        <v>1673</v>
      </c>
      <c r="O1122" s="152"/>
      <c r="P1122" s="150" t="s">
        <v>2367</v>
      </c>
      <c r="Q1122" s="144" t="s">
        <v>1716</v>
      </c>
      <c r="R1122" s="145" t="s">
        <v>1716</v>
      </c>
      <c r="S1122" s="146" t="s">
        <v>1716</v>
      </c>
      <c r="T1122" s="147" t="s">
        <v>1716</v>
      </c>
      <c r="U1122" s="148">
        <v>623.70000000000005</v>
      </c>
      <c r="V1122" s="149" t="s">
        <v>1716</v>
      </c>
      <c r="W1122" s="150" t="s">
        <v>1716</v>
      </c>
      <c r="X1122" s="150" t="s">
        <v>1723</v>
      </c>
      <c r="Y1122" s="150" t="s">
        <v>1731</v>
      </c>
      <c r="Z1122" s="150" t="s">
        <v>1716</v>
      </c>
      <c r="AA1122" s="150">
        <v>0</v>
      </c>
      <c r="AB1122" s="164">
        <v>1</v>
      </c>
      <c r="AC1122" s="152"/>
      <c r="AD1122" s="152"/>
    </row>
    <row r="1123" spans="1:30" x14ac:dyDescent="0.35">
      <c r="A1123" t="str">
        <f t="shared" si="17"/>
        <v>363479824001022</v>
      </c>
      <c r="B1123" s="178"/>
      <c r="D1123" s="14"/>
      <c r="E1123" s="159">
        <v>19010</v>
      </c>
      <c r="F1123" s="160" t="s">
        <v>2365</v>
      </c>
      <c r="G1123" s="161">
        <v>363479824001</v>
      </c>
      <c r="H1123" s="159">
        <v>22</v>
      </c>
      <c r="I1123" s="162" t="s">
        <v>1718</v>
      </c>
      <c r="J1123" s="152"/>
      <c r="K1123" s="163" t="s">
        <v>2366</v>
      </c>
      <c r="L1123" s="163" t="s">
        <v>1696</v>
      </c>
      <c r="M1123" s="163" t="s">
        <v>1713</v>
      </c>
      <c r="N1123" s="163" t="s">
        <v>1673</v>
      </c>
      <c r="O1123" s="152"/>
      <c r="P1123" s="150" t="s">
        <v>2367</v>
      </c>
      <c r="Q1123" s="144" t="s">
        <v>1716</v>
      </c>
      <c r="R1123" s="145" t="s">
        <v>1716</v>
      </c>
      <c r="S1123" s="146" t="s">
        <v>1716</v>
      </c>
      <c r="T1123" s="147" t="s">
        <v>1716</v>
      </c>
      <c r="U1123" s="148">
        <v>593.25</v>
      </c>
      <c r="V1123" s="149" t="s">
        <v>1716</v>
      </c>
      <c r="W1123" s="150" t="s">
        <v>1716</v>
      </c>
      <c r="X1123" s="150" t="s">
        <v>1723</v>
      </c>
      <c r="Y1123" s="150" t="s">
        <v>1731</v>
      </c>
      <c r="Z1123" s="150" t="s">
        <v>1716</v>
      </c>
      <c r="AA1123" s="150">
        <v>0</v>
      </c>
      <c r="AB1123" s="164">
        <v>1</v>
      </c>
      <c r="AC1123" s="152"/>
      <c r="AD1123" s="152"/>
    </row>
    <row r="1124" spans="1:30" x14ac:dyDescent="0.35">
      <c r="A1124" t="str">
        <f t="shared" si="17"/>
        <v>363479824001024</v>
      </c>
      <c r="B1124" s="178"/>
      <c r="D1124" s="14"/>
      <c r="E1124" s="159">
        <v>19010</v>
      </c>
      <c r="F1124" s="160" t="s">
        <v>2365</v>
      </c>
      <c r="G1124" s="161">
        <v>363479824001</v>
      </c>
      <c r="H1124" s="159">
        <v>24</v>
      </c>
      <c r="I1124" s="162" t="s">
        <v>1719</v>
      </c>
      <c r="J1124" s="152"/>
      <c r="K1124" s="163" t="s">
        <v>2366</v>
      </c>
      <c r="L1124" s="163" t="s">
        <v>1696</v>
      </c>
      <c r="M1124" s="163" t="s">
        <v>1713</v>
      </c>
      <c r="N1124" s="163" t="s">
        <v>1673</v>
      </c>
      <c r="O1124" s="152"/>
      <c r="P1124" s="150" t="s">
        <v>2367</v>
      </c>
      <c r="Q1124" s="144">
        <v>543.1</v>
      </c>
      <c r="R1124" s="145">
        <v>0.6</v>
      </c>
      <c r="S1124" s="146">
        <v>1.0707</v>
      </c>
      <c r="T1124" s="147" t="s">
        <v>1716</v>
      </c>
      <c r="U1124" s="148">
        <v>819.82</v>
      </c>
      <c r="V1124" s="149">
        <v>0.26600000000000001</v>
      </c>
      <c r="W1124" s="150">
        <v>1.6E-2</v>
      </c>
      <c r="X1124" s="150" t="s">
        <v>1723</v>
      </c>
      <c r="Y1124" s="150" t="s">
        <v>1731</v>
      </c>
      <c r="Z1124" s="150" t="s">
        <v>1752</v>
      </c>
      <c r="AA1124" s="150">
        <v>0.4481</v>
      </c>
      <c r="AB1124" s="164">
        <v>1</v>
      </c>
      <c r="AC1124" s="152"/>
      <c r="AD1124" s="152"/>
    </row>
    <row r="1125" spans="1:30" x14ac:dyDescent="0.35">
      <c r="A1125" t="str">
        <f t="shared" si="17"/>
        <v>363479824001029</v>
      </c>
      <c r="B1125" s="178"/>
      <c r="D1125" s="14"/>
      <c r="E1125" s="159">
        <v>19010</v>
      </c>
      <c r="F1125" s="160" t="s">
        <v>2365</v>
      </c>
      <c r="G1125" s="161">
        <v>363479824001</v>
      </c>
      <c r="H1125" s="159">
        <v>29</v>
      </c>
      <c r="I1125" s="162" t="s">
        <v>1745</v>
      </c>
      <c r="J1125" s="152"/>
      <c r="K1125" s="163" t="s">
        <v>2366</v>
      </c>
      <c r="L1125" s="163" t="s">
        <v>1696</v>
      </c>
      <c r="M1125" s="163" t="s">
        <v>1713</v>
      </c>
      <c r="N1125" s="163" t="s">
        <v>1673</v>
      </c>
      <c r="O1125" s="152"/>
      <c r="P1125" s="150" t="s">
        <v>2367</v>
      </c>
      <c r="Q1125" s="144">
        <v>1311.43</v>
      </c>
      <c r="R1125" s="145">
        <v>0.6</v>
      </c>
      <c r="S1125" s="146">
        <v>1.0707</v>
      </c>
      <c r="T1125" s="147" t="s">
        <v>1716</v>
      </c>
      <c r="U1125" s="148">
        <v>1806.98</v>
      </c>
      <c r="V1125" s="149">
        <v>0.26600000000000001</v>
      </c>
      <c r="W1125" s="150">
        <v>1.6E-2</v>
      </c>
      <c r="X1125" s="150" t="s">
        <v>1723</v>
      </c>
      <c r="Y1125" s="150" t="s">
        <v>1731</v>
      </c>
      <c r="Z1125" s="150" t="s">
        <v>1752</v>
      </c>
      <c r="AA1125" s="150">
        <v>0.32179999999999997</v>
      </c>
      <c r="AB1125" s="164">
        <v>1</v>
      </c>
      <c r="AC1125" s="152"/>
      <c r="AD1125" s="152"/>
    </row>
    <row r="1126" spans="1:30" x14ac:dyDescent="0.35">
      <c r="A1126" t="str">
        <f t="shared" si="17"/>
        <v>363915965006020</v>
      </c>
      <c r="B1126" s="178"/>
      <c r="D1126" s="14"/>
      <c r="E1126" s="159">
        <v>19012</v>
      </c>
      <c r="F1126" s="160" t="s">
        <v>2369</v>
      </c>
      <c r="G1126" s="161">
        <v>363915965006</v>
      </c>
      <c r="H1126" s="159">
        <v>20</v>
      </c>
      <c r="I1126" s="162" t="s">
        <v>1711</v>
      </c>
      <c r="J1126" s="152"/>
      <c r="K1126" s="163" t="s">
        <v>2370</v>
      </c>
      <c r="L1126" s="163" t="s">
        <v>1696</v>
      </c>
      <c r="M1126" s="163" t="s">
        <v>1821</v>
      </c>
      <c r="N1126" s="163" t="s">
        <v>1674</v>
      </c>
      <c r="O1126" s="152"/>
      <c r="P1126" s="150" t="s">
        <v>2371</v>
      </c>
      <c r="Q1126" s="144" t="s">
        <v>1716</v>
      </c>
      <c r="R1126" s="145" t="s">
        <v>1716</v>
      </c>
      <c r="S1126" s="146" t="s">
        <v>1716</v>
      </c>
      <c r="T1126" s="147" t="s">
        <v>1716</v>
      </c>
      <c r="U1126" s="144">
        <v>1381.8310000000001</v>
      </c>
      <c r="V1126" s="149" t="s">
        <v>1716</v>
      </c>
      <c r="W1126" s="150" t="s">
        <v>1716</v>
      </c>
      <c r="X1126" s="150" t="s">
        <v>1723</v>
      </c>
      <c r="Y1126" s="150">
        <v>0</v>
      </c>
      <c r="Z1126" s="150" t="s">
        <v>1716</v>
      </c>
      <c r="AA1126" s="150">
        <v>0</v>
      </c>
      <c r="AB1126" s="164">
        <v>1</v>
      </c>
      <c r="AC1126" s="152"/>
      <c r="AD1126" s="152"/>
    </row>
    <row r="1127" spans="1:30" x14ac:dyDescent="0.35">
      <c r="A1127" t="str">
        <f t="shared" si="17"/>
        <v>844213178001020</v>
      </c>
      <c r="B1127" s="178"/>
      <c r="D1127" s="14"/>
      <c r="E1127" s="159">
        <v>19012</v>
      </c>
      <c r="F1127" s="160" t="s">
        <v>2372</v>
      </c>
      <c r="G1127" s="161">
        <v>844213178001</v>
      </c>
      <c r="H1127" s="159">
        <v>20</v>
      </c>
      <c r="I1127" s="162" t="s">
        <v>1711</v>
      </c>
      <c r="J1127" s="152"/>
      <c r="K1127" s="163" t="s">
        <v>2370</v>
      </c>
      <c r="L1127" s="163" t="s">
        <v>1696</v>
      </c>
      <c r="M1127" s="163" t="s">
        <v>1821</v>
      </c>
      <c r="N1127" s="163" t="s">
        <v>1674</v>
      </c>
      <c r="O1127" s="152"/>
      <c r="P1127" s="150" t="s">
        <v>2371</v>
      </c>
      <c r="Q1127" s="144" t="s">
        <v>1716</v>
      </c>
      <c r="R1127" s="145" t="s">
        <v>1716</v>
      </c>
      <c r="S1127" s="146" t="s">
        <v>1716</v>
      </c>
      <c r="T1127" s="147" t="s">
        <v>1716</v>
      </c>
      <c r="U1127" s="148">
        <v>1381.8310000000001</v>
      </c>
      <c r="V1127" s="149" t="s">
        <v>1716</v>
      </c>
      <c r="W1127" s="150" t="s">
        <v>1716</v>
      </c>
      <c r="X1127" s="150" t="s">
        <v>1723</v>
      </c>
      <c r="Y1127" s="150">
        <v>0</v>
      </c>
      <c r="Z1127" s="150" t="s">
        <v>1716</v>
      </c>
      <c r="AA1127" s="150">
        <v>0</v>
      </c>
      <c r="AB1127" s="164">
        <v>1</v>
      </c>
      <c r="AC1127" s="152"/>
      <c r="AD1127" s="152"/>
    </row>
    <row r="1128" spans="1:30" x14ac:dyDescent="0.35">
      <c r="A1128" t="str">
        <f t="shared" si="17"/>
        <v>844213178001024</v>
      </c>
      <c r="B1128" s="178"/>
      <c r="D1128" s="14"/>
      <c r="E1128" s="159">
        <v>19012</v>
      </c>
      <c r="F1128" s="160" t="s">
        <v>2372</v>
      </c>
      <c r="G1128" s="161">
        <v>844213178001</v>
      </c>
      <c r="H1128" s="159">
        <v>24</v>
      </c>
      <c r="I1128" s="162" t="s">
        <v>1719</v>
      </c>
      <c r="J1128" s="152"/>
      <c r="K1128" s="163" t="s">
        <v>2370</v>
      </c>
      <c r="L1128" s="163" t="s">
        <v>1696</v>
      </c>
      <c r="M1128" s="163" t="s">
        <v>1821</v>
      </c>
      <c r="N1128" s="163" t="s">
        <v>1674</v>
      </c>
      <c r="O1128" s="152"/>
      <c r="P1128" s="150" t="s">
        <v>2371</v>
      </c>
      <c r="Q1128" s="144" t="s">
        <v>1716</v>
      </c>
      <c r="R1128" s="145" t="s">
        <v>1716</v>
      </c>
      <c r="S1128" s="146" t="s">
        <v>1716</v>
      </c>
      <c r="T1128" s="147" t="s">
        <v>1716</v>
      </c>
      <c r="U1128" s="148">
        <v>604.97</v>
      </c>
      <c r="V1128" s="149">
        <v>0.24199999999999999</v>
      </c>
      <c r="W1128" s="150">
        <v>1.7000000000000001E-2</v>
      </c>
      <c r="X1128" s="150" t="s">
        <v>1723</v>
      </c>
      <c r="Y1128" s="150">
        <v>0</v>
      </c>
      <c r="Z1128" s="150" t="s">
        <v>1717</v>
      </c>
      <c r="AA1128" s="150">
        <v>0</v>
      </c>
      <c r="AB1128" s="164">
        <v>1</v>
      </c>
      <c r="AC1128" s="152"/>
      <c r="AD1128" s="152"/>
    </row>
    <row r="1129" spans="1:30" x14ac:dyDescent="0.35">
      <c r="A1129" t="str">
        <f t="shared" si="17"/>
        <v>844213178001025</v>
      </c>
      <c r="B1129" s="178"/>
      <c r="D1129" s="14"/>
      <c r="E1129" s="159">
        <v>19012</v>
      </c>
      <c r="F1129" s="160" t="s">
        <v>2372</v>
      </c>
      <c r="G1129" s="161">
        <v>844213178001</v>
      </c>
      <c r="H1129" s="159">
        <v>25</v>
      </c>
      <c r="I1129" s="162" t="s">
        <v>1737</v>
      </c>
      <c r="J1129" s="152"/>
      <c r="K1129" s="163" t="s">
        <v>2370</v>
      </c>
      <c r="L1129" s="163" t="s">
        <v>1696</v>
      </c>
      <c r="M1129" s="163" t="s">
        <v>1821</v>
      </c>
      <c r="N1129" s="163" t="s">
        <v>1674</v>
      </c>
      <c r="O1129" s="152"/>
      <c r="P1129" s="150" t="s">
        <v>2371</v>
      </c>
      <c r="Q1129" s="144">
        <v>597.41</v>
      </c>
      <c r="R1129" s="145" t="s">
        <v>1716</v>
      </c>
      <c r="S1129" s="146" t="s">
        <v>1716</v>
      </c>
      <c r="T1129" s="147" t="s">
        <v>1716</v>
      </c>
      <c r="U1129" s="148" t="s">
        <v>1716</v>
      </c>
      <c r="V1129" s="149" t="s">
        <v>1716</v>
      </c>
      <c r="W1129" s="150" t="s">
        <v>1716</v>
      </c>
      <c r="X1129" s="150" t="s">
        <v>1723</v>
      </c>
      <c r="Y1129" s="150">
        <v>0</v>
      </c>
      <c r="Z1129" s="150" t="s">
        <v>1716</v>
      </c>
      <c r="AA1129" s="150">
        <v>0</v>
      </c>
      <c r="AB1129" s="164">
        <v>1</v>
      </c>
      <c r="AC1129" s="152"/>
      <c r="AD1129" s="152"/>
    </row>
    <row r="1130" spans="1:30" x14ac:dyDescent="0.35">
      <c r="A1130" t="str">
        <f t="shared" si="17"/>
        <v>237309937002020</v>
      </c>
      <c r="B1130" s="178"/>
      <c r="D1130" s="14"/>
      <c r="E1130" s="159">
        <v>19014</v>
      </c>
      <c r="F1130" s="160" t="s">
        <v>2373</v>
      </c>
      <c r="G1130" s="161">
        <v>237309937002</v>
      </c>
      <c r="H1130" s="159">
        <v>20</v>
      </c>
      <c r="I1130" s="162" t="s">
        <v>1711</v>
      </c>
      <c r="J1130" s="152"/>
      <c r="K1130" s="163" t="s">
        <v>2374</v>
      </c>
      <c r="L1130" s="163" t="s">
        <v>1696</v>
      </c>
      <c r="M1130" s="163" t="s">
        <v>1713</v>
      </c>
      <c r="N1130" s="163" t="s">
        <v>1673</v>
      </c>
      <c r="O1130" s="152"/>
      <c r="P1130" s="150" t="s">
        <v>2375</v>
      </c>
      <c r="Q1130" s="144">
        <v>3967.73</v>
      </c>
      <c r="R1130" s="145">
        <v>0.62</v>
      </c>
      <c r="S1130" s="146">
        <v>0.92869999999999997</v>
      </c>
      <c r="T1130" s="147">
        <v>0</v>
      </c>
      <c r="U1130" s="148">
        <v>3792.33</v>
      </c>
      <c r="V1130" s="149">
        <v>0.28100000000000003</v>
      </c>
      <c r="W1130" s="150">
        <v>2.1999999999999999E-2</v>
      </c>
      <c r="X1130" s="150" t="s">
        <v>1712</v>
      </c>
      <c r="Y1130" s="150" t="s">
        <v>1715</v>
      </c>
      <c r="Z1130" s="150" t="s">
        <v>1716</v>
      </c>
      <c r="AA1130" s="150">
        <v>0</v>
      </c>
      <c r="AB1130" s="164">
        <v>1</v>
      </c>
      <c r="AC1130" s="152"/>
      <c r="AD1130" s="152"/>
    </row>
    <row r="1131" spans="1:30" x14ac:dyDescent="0.35">
      <c r="A1131" t="str">
        <f t="shared" si="17"/>
        <v>237309937002021</v>
      </c>
      <c r="B1131" s="178"/>
      <c r="D1131" s="14"/>
      <c r="E1131" s="159">
        <v>19014</v>
      </c>
      <c r="F1131" s="160" t="s">
        <v>2373</v>
      </c>
      <c r="G1131" s="161">
        <v>237309937002</v>
      </c>
      <c r="H1131" s="159">
        <v>21</v>
      </c>
      <c r="I1131" s="162" t="s">
        <v>1732</v>
      </c>
      <c r="J1131" s="152"/>
      <c r="K1131" s="163" t="s">
        <v>2374</v>
      </c>
      <c r="L1131" s="163" t="s">
        <v>1696</v>
      </c>
      <c r="M1131" s="163" t="s">
        <v>1713</v>
      </c>
      <c r="N1131" s="163" t="s">
        <v>1673</v>
      </c>
      <c r="O1131" s="152"/>
      <c r="P1131" s="150" t="s">
        <v>2375</v>
      </c>
      <c r="Q1131" s="144" t="s">
        <v>1716</v>
      </c>
      <c r="R1131" s="145" t="s">
        <v>1716</v>
      </c>
      <c r="S1131" s="175" t="s">
        <v>1716</v>
      </c>
      <c r="T1131" s="147" t="s">
        <v>1716</v>
      </c>
      <c r="U1131" s="148">
        <v>623.70000000000005</v>
      </c>
      <c r="V1131" s="149" t="s">
        <v>1716</v>
      </c>
      <c r="W1131" s="150" t="s">
        <v>1716</v>
      </c>
      <c r="X1131" s="150" t="s">
        <v>1712</v>
      </c>
      <c r="Y1131" s="150" t="s">
        <v>1715</v>
      </c>
      <c r="Z1131" s="150" t="s">
        <v>1716</v>
      </c>
      <c r="AA1131" s="150">
        <v>0</v>
      </c>
      <c r="AB1131" s="164">
        <v>1</v>
      </c>
      <c r="AC1131" s="152"/>
      <c r="AD1131" s="152"/>
    </row>
    <row r="1132" spans="1:30" x14ac:dyDescent="0.35">
      <c r="A1132" t="str">
        <f t="shared" si="17"/>
        <v>237309937005021</v>
      </c>
      <c r="B1132" s="178"/>
      <c r="D1132" s="14"/>
      <c r="E1132" s="159">
        <v>19014</v>
      </c>
      <c r="F1132" s="160" t="s">
        <v>2373</v>
      </c>
      <c r="G1132" s="161">
        <v>237309937005</v>
      </c>
      <c r="H1132" s="159">
        <v>21</v>
      </c>
      <c r="I1132" s="162" t="s">
        <v>1732</v>
      </c>
      <c r="J1132" s="152"/>
      <c r="K1132" s="163" t="s">
        <v>2374</v>
      </c>
      <c r="L1132" s="163" t="s">
        <v>1696</v>
      </c>
      <c r="M1132" s="163" t="s">
        <v>1713</v>
      </c>
      <c r="N1132" s="163" t="s">
        <v>1673</v>
      </c>
      <c r="O1132" s="152"/>
      <c r="P1132" s="150" t="s">
        <v>2375</v>
      </c>
      <c r="Q1132" s="144" t="s">
        <v>1716</v>
      </c>
      <c r="R1132" s="145" t="s">
        <v>1716</v>
      </c>
      <c r="S1132" s="146" t="s">
        <v>1716</v>
      </c>
      <c r="T1132" s="147" t="s">
        <v>1716</v>
      </c>
      <c r="U1132" s="148">
        <v>623.70000000000005</v>
      </c>
      <c r="V1132" s="149" t="s">
        <v>1716</v>
      </c>
      <c r="W1132" s="150" t="s">
        <v>1716</v>
      </c>
      <c r="X1132" s="150" t="s">
        <v>1712</v>
      </c>
      <c r="Y1132" s="150" t="s">
        <v>1715</v>
      </c>
      <c r="Z1132" s="150" t="s">
        <v>1716</v>
      </c>
      <c r="AA1132" s="150">
        <v>0</v>
      </c>
      <c r="AB1132" s="164">
        <v>1</v>
      </c>
      <c r="AC1132" s="152"/>
      <c r="AD1132" s="152"/>
    </row>
    <row r="1133" spans="1:30" x14ac:dyDescent="0.35">
      <c r="A1133" t="str">
        <f t="shared" si="17"/>
        <v>237309937002022</v>
      </c>
      <c r="B1133" s="178"/>
      <c r="D1133" s="14"/>
      <c r="E1133" s="159">
        <v>19014</v>
      </c>
      <c r="F1133" s="160" t="s">
        <v>2373</v>
      </c>
      <c r="G1133" s="161">
        <v>237309937002</v>
      </c>
      <c r="H1133" s="159">
        <v>22</v>
      </c>
      <c r="I1133" s="162" t="s">
        <v>1718</v>
      </c>
      <c r="J1133" s="152"/>
      <c r="K1133" s="163" t="s">
        <v>2374</v>
      </c>
      <c r="L1133" s="163" t="s">
        <v>1696</v>
      </c>
      <c r="M1133" s="163" t="s">
        <v>1713</v>
      </c>
      <c r="N1133" s="163" t="s">
        <v>1673</v>
      </c>
      <c r="O1133" s="152"/>
      <c r="P1133" s="150" t="s">
        <v>2375</v>
      </c>
      <c r="Q1133" s="144" t="s">
        <v>1716</v>
      </c>
      <c r="R1133" s="145" t="s">
        <v>1716</v>
      </c>
      <c r="S1133" s="146" t="s">
        <v>1716</v>
      </c>
      <c r="T1133" s="147" t="s">
        <v>1716</v>
      </c>
      <c r="U1133" s="144">
        <v>676.21400000000006</v>
      </c>
      <c r="V1133" s="149" t="s">
        <v>1716</v>
      </c>
      <c r="W1133" s="150" t="s">
        <v>1716</v>
      </c>
      <c r="X1133" s="150" t="s">
        <v>1712</v>
      </c>
      <c r="Y1133" s="150" t="s">
        <v>1715</v>
      </c>
      <c r="Z1133" s="150" t="s">
        <v>1716</v>
      </c>
      <c r="AA1133" s="150">
        <v>0</v>
      </c>
      <c r="AB1133" s="164">
        <v>1</v>
      </c>
      <c r="AC1133" s="152"/>
      <c r="AD1133" s="152"/>
    </row>
    <row r="1134" spans="1:30" x14ac:dyDescent="0.35">
      <c r="A1134" t="str">
        <f t="shared" si="17"/>
        <v>237309937002024</v>
      </c>
      <c r="B1134" s="178"/>
      <c r="D1134" s="14"/>
      <c r="E1134" s="159">
        <v>19014</v>
      </c>
      <c r="F1134" s="160" t="s">
        <v>2373</v>
      </c>
      <c r="G1134" s="161">
        <v>237309937002</v>
      </c>
      <c r="H1134" s="159">
        <v>24</v>
      </c>
      <c r="I1134" s="162" t="s">
        <v>1719</v>
      </c>
      <c r="J1134" s="152"/>
      <c r="K1134" s="163" t="s">
        <v>2374</v>
      </c>
      <c r="L1134" s="163" t="s">
        <v>1696</v>
      </c>
      <c r="M1134" s="163" t="s">
        <v>1713</v>
      </c>
      <c r="N1134" s="163" t="s">
        <v>1673</v>
      </c>
      <c r="O1134" s="152"/>
      <c r="P1134" s="150" t="s">
        <v>2375</v>
      </c>
      <c r="Q1134" s="144">
        <v>597.41</v>
      </c>
      <c r="R1134" s="145">
        <v>0.6</v>
      </c>
      <c r="S1134" s="146">
        <v>0.92869999999999997</v>
      </c>
      <c r="T1134" s="147" t="s">
        <v>1716</v>
      </c>
      <c r="U1134" s="148">
        <v>571.85</v>
      </c>
      <c r="V1134" s="149">
        <v>0.28100000000000003</v>
      </c>
      <c r="W1134" s="150">
        <v>2.1999999999999999E-2</v>
      </c>
      <c r="X1134" s="150" t="s">
        <v>1712</v>
      </c>
      <c r="Y1134" s="150" t="s">
        <v>1715</v>
      </c>
      <c r="Z1134" s="150" t="s">
        <v>1717</v>
      </c>
      <c r="AA1134" s="150">
        <v>0</v>
      </c>
      <c r="AB1134" s="164">
        <v>1</v>
      </c>
      <c r="AC1134" s="152"/>
      <c r="AD1134" s="152"/>
    </row>
    <row r="1135" spans="1:30" x14ac:dyDescent="0.35">
      <c r="A1135" t="str">
        <f t="shared" si="17"/>
        <v>237309937002027</v>
      </c>
      <c r="B1135" s="178"/>
      <c r="D1135" s="14"/>
      <c r="E1135" s="159">
        <v>19014</v>
      </c>
      <c r="F1135" s="160" t="s">
        <v>2373</v>
      </c>
      <c r="G1135" s="161">
        <v>237309937002</v>
      </c>
      <c r="H1135" s="159">
        <v>27</v>
      </c>
      <c r="I1135" s="162" t="s">
        <v>1733</v>
      </c>
      <c r="J1135" s="152"/>
      <c r="K1135" s="163" t="s">
        <v>2374</v>
      </c>
      <c r="L1135" s="163" t="s">
        <v>1696</v>
      </c>
      <c r="M1135" s="163" t="s">
        <v>1713</v>
      </c>
      <c r="N1135" s="163" t="s">
        <v>1673</v>
      </c>
      <c r="O1135" s="152"/>
      <c r="P1135" s="150" t="s">
        <v>2375</v>
      </c>
      <c r="Q1135" s="144">
        <v>359.63</v>
      </c>
      <c r="R1135" s="145">
        <v>0.6</v>
      </c>
      <c r="S1135" s="146">
        <v>0.92869999999999997</v>
      </c>
      <c r="T1135" s="147" t="s">
        <v>1716</v>
      </c>
      <c r="U1135" s="148">
        <v>344.25</v>
      </c>
      <c r="V1135" s="149">
        <v>0.28100000000000003</v>
      </c>
      <c r="W1135" s="150">
        <v>2.1999999999999999E-2</v>
      </c>
      <c r="X1135" s="150" t="s">
        <v>1712</v>
      </c>
      <c r="Y1135" s="150" t="s">
        <v>1715</v>
      </c>
      <c r="Z1135" s="150" t="s">
        <v>1717</v>
      </c>
      <c r="AA1135" s="150">
        <v>0</v>
      </c>
      <c r="AB1135" s="164">
        <v>1</v>
      </c>
      <c r="AC1135" s="152"/>
      <c r="AD1135" s="152"/>
    </row>
    <row r="1136" spans="1:30" x14ac:dyDescent="0.35">
      <c r="A1136" t="str">
        <f t="shared" si="17"/>
        <v>237309937005027</v>
      </c>
      <c r="B1136" s="178"/>
      <c r="D1136" s="14"/>
      <c r="E1136" s="159">
        <v>19014</v>
      </c>
      <c r="F1136" s="160" t="s">
        <v>2373</v>
      </c>
      <c r="G1136" s="161">
        <v>237309937005</v>
      </c>
      <c r="H1136" s="159">
        <v>27</v>
      </c>
      <c r="I1136" s="162" t="s">
        <v>1733</v>
      </c>
      <c r="J1136" s="152"/>
      <c r="K1136" s="163" t="s">
        <v>2374</v>
      </c>
      <c r="L1136" s="163" t="s">
        <v>1696</v>
      </c>
      <c r="M1136" s="163" t="s">
        <v>1713</v>
      </c>
      <c r="N1136" s="163" t="s">
        <v>1673</v>
      </c>
      <c r="O1136" s="152"/>
      <c r="P1136" s="150" t="s">
        <v>2375</v>
      </c>
      <c r="Q1136" s="144">
        <v>359.63</v>
      </c>
      <c r="R1136" s="145">
        <v>0.6</v>
      </c>
      <c r="S1136" s="146">
        <v>0.92869999999999997</v>
      </c>
      <c r="T1136" s="147" t="s">
        <v>1716</v>
      </c>
      <c r="U1136" s="148">
        <v>344.25</v>
      </c>
      <c r="V1136" s="149">
        <v>0.28100000000000003</v>
      </c>
      <c r="W1136" s="150">
        <v>2.1999999999999999E-2</v>
      </c>
      <c r="X1136" s="150" t="s">
        <v>1712</v>
      </c>
      <c r="Y1136" s="150" t="s">
        <v>1715</v>
      </c>
      <c r="Z1136" s="150" t="s">
        <v>1717</v>
      </c>
      <c r="AA1136" s="150">
        <v>0</v>
      </c>
      <c r="AB1136" s="164">
        <v>1</v>
      </c>
      <c r="AC1136" s="152"/>
      <c r="AD1136" s="152"/>
    </row>
    <row r="1137" spans="1:30" x14ac:dyDescent="0.35">
      <c r="A1137" t="str">
        <f t="shared" si="17"/>
        <v>237309937002028</v>
      </c>
      <c r="B1137" s="178"/>
      <c r="D1137" s="14"/>
      <c r="E1137" s="159">
        <v>19014</v>
      </c>
      <c r="F1137" s="160" t="s">
        <v>2373</v>
      </c>
      <c r="G1137" s="161">
        <v>237309937002</v>
      </c>
      <c r="H1137" s="159">
        <v>28</v>
      </c>
      <c r="I1137" s="162" t="s">
        <v>1733</v>
      </c>
      <c r="J1137" s="152"/>
      <c r="K1137" s="163" t="s">
        <v>2374</v>
      </c>
      <c r="L1137" s="163" t="s">
        <v>1696</v>
      </c>
      <c r="M1137" s="163" t="s">
        <v>1713</v>
      </c>
      <c r="N1137" s="163" t="s">
        <v>1673</v>
      </c>
      <c r="O1137" s="152"/>
      <c r="P1137" s="150" t="s">
        <v>2375</v>
      </c>
      <c r="Q1137" s="144">
        <v>359.63</v>
      </c>
      <c r="R1137" s="145">
        <v>0.6</v>
      </c>
      <c r="S1137" s="146">
        <v>0.92869999999999997</v>
      </c>
      <c r="T1137" s="147" t="s">
        <v>1716</v>
      </c>
      <c r="U1137" s="148">
        <v>344.25</v>
      </c>
      <c r="V1137" s="149">
        <v>0.28100000000000003</v>
      </c>
      <c r="W1137" s="150">
        <v>2.1999999999999999E-2</v>
      </c>
      <c r="X1137" s="150" t="s">
        <v>1712</v>
      </c>
      <c r="Y1137" s="150" t="s">
        <v>1715</v>
      </c>
      <c r="Z1137" s="150" t="s">
        <v>1717</v>
      </c>
      <c r="AA1137" s="150">
        <v>0</v>
      </c>
      <c r="AB1137" s="164">
        <v>1</v>
      </c>
      <c r="AC1137" s="152"/>
      <c r="AD1137" s="152"/>
    </row>
    <row r="1138" spans="1:30" x14ac:dyDescent="0.35">
      <c r="A1138" t="str">
        <f t="shared" si="17"/>
        <v>237309937005028</v>
      </c>
      <c r="B1138" s="178"/>
      <c r="D1138" s="14"/>
      <c r="E1138" s="159">
        <v>19014</v>
      </c>
      <c r="F1138" s="160" t="s">
        <v>2373</v>
      </c>
      <c r="G1138" s="161">
        <v>237309937005</v>
      </c>
      <c r="H1138" s="159">
        <v>28</v>
      </c>
      <c r="I1138" s="162" t="s">
        <v>1733</v>
      </c>
      <c r="J1138" s="152"/>
      <c r="K1138" s="163" t="s">
        <v>2374</v>
      </c>
      <c r="L1138" s="163" t="s">
        <v>1696</v>
      </c>
      <c r="M1138" s="163" t="s">
        <v>1713</v>
      </c>
      <c r="N1138" s="163" t="s">
        <v>1673</v>
      </c>
      <c r="O1138" s="152"/>
      <c r="P1138" s="150" t="s">
        <v>2375</v>
      </c>
      <c r="Q1138" s="144">
        <v>359.63</v>
      </c>
      <c r="R1138" s="145">
        <v>0.6</v>
      </c>
      <c r="S1138" s="146">
        <v>0.92869999999999997</v>
      </c>
      <c r="T1138" s="147" t="s">
        <v>1716</v>
      </c>
      <c r="U1138" s="148">
        <v>344.25</v>
      </c>
      <c r="V1138" s="149">
        <v>0.28100000000000003</v>
      </c>
      <c r="W1138" s="150">
        <v>2.1999999999999999E-2</v>
      </c>
      <c r="X1138" s="150" t="s">
        <v>1712</v>
      </c>
      <c r="Y1138" s="150" t="s">
        <v>1715</v>
      </c>
      <c r="Z1138" s="150" t="s">
        <v>1717</v>
      </c>
      <c r="AA1138" s="150">
        <v>0</v>
      </c>
      <c r="AB1138" s="164">
        <v>1</v>
      </c>
      <c r="AC1138" s="152"/>
      <c r="AD1138" s="152"/>
    </row>
    <row r="1139" spans="1:30" x14ac:dyDescent="0.35">
      <c r="A1139" t="str">
        <f t="shared" si="17"/>
        <v>237309937002029</v>
      </c>
      <c r="B1139" s="178"/>
      <c r="D1139" s="14"/>
      <c r="E1139" s="159">
        <v>19014</v>
      </c>
      <c r="F1139" s="160" t="s">
        <v>2373</v>
      </c>
      <c r="G1139" s="161">
        <v>237309937002</v>
      </c>
      <c r="H1139" s="159">
        <v>29</v>
      </c>
      <c r="I1139" s="162" t="s">
        <v>1745</v>
      </c>
      <c r="J1139" s="152"/>
      <c r="K1139" s="163" t="s">
        <v>2374</v>
      </c>
      <c r="L1139" s="163" t="s">
        <v>1696</v>
      </c>
      <c r="M1139" s="163" t="s">
        <v>1713</v>
      </c>
      <c r="N1139" s="163" t="s">
        <v>1673</v>
      </c>
      <c r="O1139" s="152"/>
      <c r="P1139" s="150" t="s">
        <v>2375</v>
      </c>
      <c r="Q1139" s="144">
        <v>1442.57</v>
      </c>
      <c r="R1139" s="145">
        <v>0.6</v>
      </c>
      <c r="S1139" s="146">
        <v>0.92869999999999997</v>
      </c>
      <c r="T1139" s="147" t="s">
        <v>1716</v>
      </c>
      <c r="U1139" s="148">
        <v>1380.86</v>
      </c>
      <c r="V1139" s="149">
        <v>0.28100000000000003</v>
      </c>
      <c r="W1139" s="150">
        <v>2.1999999999999999E-2</v>
      </c>
      <c r="X1139" s="150" t="s">
        <v>1712</v>
      </c>
      <c r="Y1139" s="150" t="s">
        <v>1715</v>
      </c>
      <c r="Z1139" s="150" t="s">
        <v>1717</v>
      </c>
      <c r="AA1139" s="150">
        <v>0</v>
      </c>
      <c r="AB1139" s="164">
        <v>1</v>
      </c>
      <c r="AC1139" s="152"/>
      <c r="AD1139" s="152"/>
    </row>
    <row r="1140" spans="1:30" x14ac:dyDescent="0.35">
      <c r="A1140" t="str">
        <f t="shared" si="17"/>
        <v>370661220012020</v>
      </c>
      <c r="B1140" s="178"/>
      <c r="D1140" s="14"/>
      <c r="E1140" s="159">
        <v>19015</v>
      </c>
      <c r="F1140" s="160" t="s">
        <v>2376</v>
      </c>
      <c r="G1140" s="161">
        <v>370661220012</v>
      </c>
      <c r="H1140" s="159">
        <v>20</v>
      </c>
      <c r="I1140" s="162" t="s">
        <v>1711</v>
      </c>
      <c r="J1140" s="152"/>
      <c r="K1140" s="163" t="s">
        <v>2356</v>
      </c>
      <c r="L1140" s="163" t="s">
        <v>1696</v>
      </c>
      <c r="M1140" s="163" t="s">
        <v>1713</v>
      </c>
      <c r="N1140" s="163" t="s">
        <v>1673</v>
      </c>
      <c r="O1140" s="152"/>
      <c r="P1140" s="150" t="s">
        <v>2357</v>
      </c>
      <c r="Q1140" s="144">
        <v>3967.73</v>
      </c>
      <c r="R1140" s="145">
        <v>0.67600000000000005</v>
      </c>
      <c r="S1140" s="146">
        <v>1.0707</v>
      </c>
      <c r="T1140" s="147">
        <v>5.8799999999999998E-3</v>
      </c>
      <c r="U1140" s="148">
        <v>4181.8100000000004</v>
      </c>
      <c r="V1140" s="149">
        <v>0.217</v>
      </c>
      <c r="W1140" s="150">
        <v>1.6E-2</v>
      </c>
      <c r="X1140" s="150" t="s">
        <v>1712</v>
      </c>
      <c r="Y1140" s="150" t="s">
        <v>1731</v>
      </c>
      <c r="Z1140" s="150" t="s">
        <v>1716</v>
      </c>
      <c r="AA1140" s="150">
        <v>0</v>
      </c>
      <c r="AB1140" s="164">
        <v>1</v>
      </c>
      <c r="AC1140" s="152"/>
      <c r="AD1140" s="152"/>
    </row>
    <row r="1141" spans="1:30" x14ac:dyDescent="0.35">
      <c r="A1141" t="str">
        <f t="shared" si="17"/>
        <v>370661220012024</v>
      </c>
      <c r="B1141" s="178"/>
      <c r="D1141" s="14"/>
      <c r="E1141" s="159">
        <v>19015</v>
      </c>
      <c r="F1141" s="160" t="s">
        <v>2376</v>
      </c>
      <c r="G1141" s="161">
        <v>370661220012</v>
      </c>
      <c r="H1141" s="159">
        <v>24</v>
      </c>
      <c r="I1141" s="162" t="s">
        <v>1719</v>
      </c>
      <c r="J1141" s="152"/>
      <c r="K1141" s="163" t="s">
        <v>2356</v>
      </c>
      <c r="L1141" s="163" t="s">
        <v>1696</v>
      </c>
      <c r="M1141" s="163" t="s">
        <v>1713</v>
      </c>
      <c r="N1141" s="163" t="s">
        <v>1673</v>
      </c>
      <c r="O1141" s="152"/>
      <c r="P1141" s="150" t="s">
        <v>2357</v>
      </c>
      <c r="Q1141" s="144">
        <v>597.41</v>
      </c>
      <c r="R1141" s="145">
        <v>0.6</v>
      </c>
      <c r="S1141" s="146">
        <v>1.0707</v>
      </c>
      <c r="T1141" s="147" t="s">
        <v>1716</v>
      </c>
      <c r="U1141" s="148">
        <v>901.81</v>
      </c>
      <c r="V1141" s="149">
        <v>0.217</v>
      </c>
      <c r="W1141" s="150">
        <v>1.6E-2</v>
      </c>
      <c r="X1141" s="150" t="s">
        <v>1712</v>
      </c>
      <c r="Y1141" s="150" t="s">
        <v>1731</v>
      </c>
      <c r="Z1141" s="150" t="s">
        <v>1752</v>
      </c>
      <c r="AA1141" s="150">
        <v>0.4481</v>
      </c>
      <c r="AB1141" s="164">
        <v>1</v>
      </c>
      <c r="AC1141" s="152"/>
      <c r="AD1141" s="152"/>
    </row>
    <row r="1142" spans="1:30" x14ac:dyDescent="0.35">
      <c r="A1142" t="str">
        <f t="shared" si="17"/>
        <v>631254288001022</v>
      </c>
      <c r="B1142" s="178"/>
      <c r="D1142" s="14"/>
      <c r="E1142" s="159">
        <v>19016</v>
      </c>
      <c r="F1142" s="160" t="s">
        <v>2377</v>
      </c>
      <c r="G1142" s="161">
        <v>631254288001</v>
      </c>
      <c r="H1142" s="159">
        <v>22</v>
      </c>
      <c r="I1142" s="162" t="s">
        <v>1718</v>
      </c>
      <c r="J1142" s="152"/>
      <c r="K1142" s="163" t="s">
        <v>2378</v>
      </c>
      <c r="L1142" s="163" t="s">
        <v>1777</v>
      </c>
      <c r="M1142" s="163" t="s">
        <v>1903</v>
      </c>
      <c r="N1142" s="163" t="s">
        <v>1673</v>
      </c>
      <c r="O1142" s="152"/>
      <c r="P1142" s="150" t="s">
        <v>2379</v>
      </c>
      <c r="Q1142" s="144" t="s">
        <v>1716</v>
      </c>
      <c r="R1142" s="145" t="s">
        <v>1716</v>
      </c>
      <c r="S1142" s="146" t="s">
        <v>1716</v>
      </c>
      <c r="T1142" s="147" t="s">
        <v>1716</v>
      </c>
      <c r="U1142" s="148">
        <v>1000.6700000000002</v>
      </c>
      <c r="V1142" s="149" t="s">
        <v>1716</v>
      </c>
      <c r="W1142" s="150" t="s">
        <v>1716</v>
      </c>
      <c r="X1142" s="150" t="s">
        <v>1723</v>
      </c>
      <c r="Y1142" s="150">
        <v>0</v>
      </c>
      <c r="Z1142" s="150" t="s">
        <v>1716</v>
      </c>
      <c r="AA1142" s="150">
        <v>0</v>
      </c>
      <c r="AB1142" s="164">
        <v>1</v>
      </c>
      <c r="AC1142" s="152"/>
      <c r="AD1142" s="152"/>
    </row>
    <row r="1143" spans="1:30" x14ac:dyDescent="0.35">
      <c r="A1143" t="str">
        <f t="shared" si="17"/>
        <v>631254288001029</v>
      </c>
      <c r="B1143" s="178"/>
      <c r="D1143" s="14"/>
      <c r="E1143" s="159">
        <v>19016</v>
      </c>
      <c r="F1143" s="160" t="s">
        <v>2377</v>
      </c>
      <c r="G1143" s="161">
        <v>631254288001</v>
      </c>
      <c r="H1143" s="159">
        <v>29</v>
      </c>
      <c r="I1143" s="162" t="s">
        <v>1745</v>
      </c>
      <c r="J1143" s="152"/>
      <c r="K1143" s="163" t="s">
        <v>2378</v>
      </c>
      <c r="L1143" s="163" t="s">
        <v>1777</v>
      </c>
      <c r="M1143" s="163" t="s">
        <v>1903</v>
      </c>
      <c r="N1143" s="163" t="s">
        <v>1673</v>
      </c>
      <c r="O1143" s="152"/>
      <c r="P1143" s="150" t="s">
        <v>2379</v>
      </c>
      <c r="Q1143" s="144">
        <v>93.31</v>
      </c>
      <c r="R1143" s="145">
        <v>0.6</v>
      </c>
      <c r="S1143" s="146">
        <v>0.91200000000000003</v>
      </c>
      <c r="T1143" s="147" t="s">
        <v>1716</v>
      </c>
      <c r="U1143" s="148">
        <v>88.38</v>
      </c>
      <c r="V1143" s="149" t="s">
        <v>1716</v>
      </c>
      <c r="W1143" s="150" t="s">
        <v>1716</v>
      </c>
      <c r="X1143" s="150" t="s">
        <v>1723</v>
      </c>
      <c r="Y1143" s="150">
        <v>0</v>
      </c>
      <c r="Z1143" s="150" t="s">
        <v>1717</v>
      </c>
      <c r="AA1143" s="150">
        <v>0</v>
      </c>
      <c r="AB1143" s="164">
        <v>1</v>
      </c>
      <c r="AC1143" s="152"/>
      <c r="AD1143" s="152"/>
    </row>
    <row r="1144" spans="1:30" x14ac:dyDescent="0.35">
      <c r="A1144" t="str">
        <f t="shared" si="17"/>
        <v>430666765002020</v>
      </c>
      <c r="B1144" s="178"/>
      <c r="D1144" s="14"/>
      <c r="E1144" s="159">
        <v>19017</v>
      </c>
      <c r="F1144" s="160" t="s">
        <v>2380</v>
      </c>
      <c r="G1144" s="161">
        <v>430666765002</v>
      </c>
      <c r="H1144" s="159">
        <v>20</v>
      </c>
      <c r="I1144" s="162" t="s">
        <v>1711</v>
      </c>
      <c r="J1144" s="152"/>
      <c r="K1144" s="163" t="s">
        <v>2381</v>
      </c>
      <c r="L1144" s="163" t="s">
        <v>1777</v>
      </c>
      <c r="M1144" s="163" t="s">
        <v>1837</v>
      </c>
      <c r="N1144" s="163" t="s">
        <v>1674</v>
      </c>
      <c r="O1144" s="152"/>
      <c r="P1144" s="150" t="s">
        <v>2382</v>
      </c>
      <c r="Q1144" s="144" t="s">
        <v>1716</v>
      </c>
      <c r="R1144" s="145" t="s">
        <v>1716</v>
      </c>
      <c r="S1144" s="146" t="s">
        <v>1716</v>
      </c>
      <c r="T1144" s="147" t="s">
        <v>1716</v>
      </c>
      <c r="U1144" s="148">
        <v>2003.133</v>
      </c>
      <c r="V1144" s="149" t="s">
        <v>1716</v>
      </c>
      <c r="W1144" s="150" t="s">
        <v>1716</v>
      </c>
      <c r="X1144" s="150" t="s">
        <v>1723</v>
      </c>
      <c r="Y1144" s="150">
        <v>0</v>
      </c>
      <c r="Z1144" s="150" t="s">
        <v>1716</v>
      </c>
      <c r="AA1144" s="150">
        <v>0</v>
      </c>
      <c r="AB1144" s="164">
        <v>1</v>
      </c>
      <c r="AC1144" s="152"/>
      <c r="AD1144" s="152"/>
    </row>
    <row r="1145" spans="1:30" x14ac:dyDescent="0.35">
      <c r="A1145" t="str">
        <f t="shared" si="17"/>
        <v>430666765002022</v>
      </c>
      <c r="B1145" s="178"/>
      <c r="D1145" s="14"/>
      <c r="E1145" s="159">
        <v>19017</v>
      </c>
      <c r="F1145" s="160" t="s">
        <v>2380</v>
      </c>
      <c r="G1145" s="161">
        <v>430666765002</v>
      </c>
      <c r="H1145" s="159">
        <v>22</v>
      </c>
      <c r="I1145" s="162" t="s">
        <v>1718</v>
      </c>
      <c r="J1145" s="152"/>
      <c r="K1145" s="163" t="s">
        <v>2381</v>
      </c>
      <c r="L1145" s="163" t="s">
        <v>1777</v>
      </c>
      <c r="M1145" s="163" t="s">
        <v>1837</v>
      </c>
      <c r="N1145" s="163" t="s">
        <v>1674</v>
      </c>
      <c r="O1145" s="152"/>
      <c r="P1145" s="150" t="s">
        <v>2382</v>
      </c>
      <c r="Q1145" s="144" t="s">
        <v>1716</v>
      </c>
      <c r="R1145" s="145" t="s">
        <v>1716</v>
      </c>
      <c r="S1145" s="146" t="s">
        <v>1716</v>
      </c>
      <c r="T1145" s="147" t="s">
        <v>1716</v>
      </c>
      <c r="U1145" s="148">
        <v>1784.1120000000003</v>
      </c>
      <c r="V1145" s="149" t="s">
        <v>1716</v>
      </c>
      <c r="W1145" s="150" t="s">
        <v>1716</v>
      </c>
      <c r="X1145" s="150" t="s">
        <v>1723</v>
      </c>
      <c r="Y1145" s="150">
        <v>0</v>
      </c>
      <c r="Z1145" s="150" t="s">
        <v>1716</v>
      </c>
      <c r="AA1145" s="150">
        <v>0</v>
      </c>
      <c r="AB1145" s="164">
        <v>1</v>
      </c>
      <c r="AC1145" s="152"/>
      <c r="AD1145" s="152"/>
    </row>
    <row r="1146" spans="1:30" x14ac:dyDescent="0.35">
      <c r="A1146" t="str">
        <f t="shared" si="17"/>
        <v>430666765002024</v>
      </c>
      <c r="B1146" s="178"/>
      <c r="D1146" s="14"/>
      <c r="E1146" s="159">
        <v>19017</v>
      </c>
      <c r="F1146" s="160" t="s">
        <v>2380</v>
      </c>
      <c r="G1146" s="161">
        <v>430666765002</v>
      </c>
      <c r="H1146" s="159">
        <v>24</v>
      </c>
      <c r="I1146" s="162" t="s">
        <v>1719</v>
      </c>
      <c r="J1146" s="152"/>
      <c r="K1146" s="163" t="s">
        <v>2381</v>
      </c>
      <c r="L1146" s="163" t="s">
        <v>1777</v>
      </c>
      <c r="M1146" s="163" t="s">
        <v>1837</v>
      </c>
      <c r="N1146" s="163" t="s">
        <v>1674</v>
      </c>
      <c r="O1146" s="152"/>
      <c r="P1146" s="150" t="s">
        <v>2382</v>
      </c>
      <c r="Q1146" s="144">
        <v>597.41</v>
      </c>
      <c r="R1146" s="145">
        <v>0.6</v>
      </c>
      <c r="S1146" s="146">
        <v>0.91200000000000003</v>
      </c>
      <c r="T1146" s="147" t="s">
        <v>1716</v>
      </c>
      <c r="U1146" s="148">
        <v>901.81</v>
      </c>
      <c r="V1146" s="149" t="s">
        <v>1716</v>
      </c>
      <c r="W1146" s="150" t="s">
        <v>1716</v>
      </c>
      <c r="X1146" s="150" t="s">
        <v>1723</v>
      </c>
      <c r="Y1146" s="150">
        <v>0</v>
      </c>
      <c r="Z1146" s="150" t="s">
        <v>1717</v>
      </c>
      <c r="AA1146" s="150">
        <v>0</v>
      </c>
      <c r="AB1146" s="164">
        <v>1</v>
      </c>
      <c r="AC1146" s="152"/>
      <c r="AD1146" s="152"/>
    </row>
    <row r="1147" spans="1:30" x14ac:dyDescent="0.35">
      <c r="A1147" t="str">
        <f t="shared" si="17"/>
        <v>430666765002029</v>
      </c>
      <c r="B1147" s="178"/>
      <c r="D1147" s="14"/>
      <c r="E1147" s="159">
        <v>19017</v>
      </c>
      <c r="F1147" s="160" t="s">
        <v>2380</v>
      </c>
      <c r="G1147" s="161">
        <v>430666765002</v>
      </c>
      <c r="H1147" s="159">
        <v>29</v>
      </c>
      <c r="I1147" s="162" t="s">
        <v>1745</v>
      </c>
      <c r="J1147" s="152"/>
      <c r="K1147" s="163" t="s">
        <v>2381</v>
      </c>
      <c r="L1147" s="163" t="s">
        <v>1777</v>
      </c>
      <c r="M1147" s="163" t="s">
        <v>1837</v>
      </c>
      <c r="N1147" s="163" t="s">
        <v>1674</v>
      </c>
      <c r="O1147" s="152"/>
      <c r="P1147" s="150" t="s">
        <v>2382</v>
      </c>
      <c r="Q1147" s="144">
        <v>1395.71</v>
      </c>
      <c r="R1147" s="145">
        <v>0.6</v>
      </c>
      <c r="S1147" s="146">
        <v>0.91200000000000003</v>
      </c>
      <c r="T1147" s="147" t="s">
        <v>1716</v>
      </c>
      <c r="U1147" s="148">
        <v>1923.11</v>
      </c>
      <c r="V1147" s="149" t="s">
        <v>1716</v>
      </c>
      <c r="W1147" s="150" t="s">
        <v>1716</v>
      </c>
      <c r="X1147" s="150" t="s">
        <v>1723</v>
      </c>
      <c r="Y1147" s="150">
        <v>0</v>
      </c>
      <c r="Z1147" s="150" t="s">
        <v>1717</v>
      </c>
      <c r="AA1147" s="150">
        <v>0</v>
      </c>
      <c r="AB1147" s="164">
        <v>1</v>
      </c>
      <c r="AC1147" s="152"/>
      <c r="AD1147" s="152"/>
    </row>
    <row r="1148" spans="1:30" x14ac:dyDescent="0.35">
      <c r="A1148" t="str">
        <f t="shared" si="17"/>
        <v>430654870001020</v>
      </c>
      <c r="B1148" s="178"/>
      <c r="D1148" s="14"/>
      <c r="E1148" s="159">
        <v>19018</v>
      </c>
      <c r="F1148" s="160" t="s">
        <v>2383</v>
      </c>
      <c r="G1148" s="161">
        <v>430654870001</v>
      </c>
      <c r="H1148" s="159">
        <v>20</v>
      </c>
      <c r="I1148" s="162" t="s">
        <v>1711</v>
      </c>
      <c r="J1148" s="152"/>
      <c r="K1148" s="163" t="s">
        <v>2384</v>
      </c>
      <c r="L1148" s="163" t="s">
        <v>1696</v>
      </c>
      <c r="M1148" s="163" t="s">
        <v>1837</v>
      </c>
      <c r="N1148" s="163" t="s">
        <v>1673</v>
      </c>
      <c r="O1148" s="152"/>
      <c r="P1148" s="150" t="s">
        <v>2385</v>
      </c>
      <c r="Q1148" s="144">
        <v>3967.73</v>
      </c>
      <c r="R1148" s="145">
        <v>0.62</v>
      </c>
      <c r="S1148" s="146">
        <v>0.91200000000000003</v>
      </c>
      <c r="T1148" s="147">
        <v>0</v>
      </c>
      <c r="U1148" s="148">
        <v>3751.25</v>
      </c>
      <c r="V1148" s="149">
        <v>0.25900000000000001</v>
      </c>
      <c r="W1148" s="150">
        <v>1.7000000000000001E-2</v>
      </c>
      <c r="X1148" s="150" t="s">
        <v>1712</v>
      </c>
      <c r="Y1148" s="150" t="s">
        <v>1715</v>
      </c>
      <c r="Z1148" s="150" t="s">
        <v>1716</v>
      </c>
      <c r="AA1148" s="150">
        <v>0</v>
      </c>
      <c r="AB1148" s="164">
        <v>1</v>
      </c>
      <c r="AC1148" s="152"/>
      <c r="AD1148" s="152" t="s">
        <v>2534</v>
      </c>
    </row>
    <row r="1149" spans="1:30" x14ac:dyDescent="0.35">
      <c r="A1149" t="str">
        <f t="shared" si="17"/>
        <v>430654870001021</v>
      </c>
      <c r="B1149" s="178"/>
      <c r="D1149" s="14"/>
      <c r="E1149" s="159">
        <v>19018</v>
      </c>
      <c r="F1149" s="160" t="s">
        <v>2383</v>
      </c>
      <c r="G1149" s="161">
        <v>430654870001</v>
      </c>
      <c r="H1149" s="159">
        <v>21</v>
      </c>
      <c r="I1149" s="162" t="s">
        <v>1732</v>
      </c>
      <c r="J1149" s="152"/>
      <c r="K1149" s="163" t="s">
        <v>2384</v>
      </c>
      <c r="L1149" s="163" t="s">
        <v>1696</v>
      </c>
      <c r="M1149" s="163" t="s">
        <v>1837</v>
      </c>
      <c r="N1149" s="163" t="s">
        <v>1673</v>
      </c>
      <c r="O1149" s="152"/>
      <c r="P1149" s="150" t="s">
        <v>2385</v>
      </c>
      <c r="Q1149" s="144" t="s">
        <v>1716</v>
      </c>
      <c r="R1149" s="145" t="s">
        <v>1716</v>
      </c>
      <c r="S1149" s="146" t="s">
        <v>1716</v>
      </c>
      <c r="T1149" s="147" t="s">
        <v>1716</v>
      </c>
      <c r="U1149" s="148">
        <v>988.03100000000018</v>
      </c>
      <c r="V1149" s="149" t="s">
        <v>1716</v>
      </c>
      <c r="W1149" s="150" t="s">
        <v>1716</v>
      </c>
      <c r="X1149" s="150" t="s">
        <v>1712</v>
      </c>
      <c r="Y1149" s="150" t="s">
        <v>1715</v>
      </c>
      <c r="Z1149" s="150" t="s">
        <v>1716</v>
      </c>
      <c r="AA1149" s="150">
        <v>0</v>
      </c>
      <c r="AB1149" s="164">
        <v>1</v>
      </c>
      <c r="AC1149" s="152"/>
      <c r="AD1149" s="152"/>
    </row>
    <row r="1150" spans="1:30" x14ac:dyDescent="0.35">
      <c r="A1150" t="str">
        <f t="shared" si="17"/>
        <v>430654870001022</v>
      </c>
      <c r="B1150" s="178"/>
      <c r="D1150" s="14"/>
      <c r="E1150" s="159">
        <v>19018</v>
      </c>
      <c r="F1150" s="160" t="s">
        <v>2383</v>
      </c>
      <c r="G1150" s="161">
        <v>430654870001</v>
      </c>
      <c r="H1150" s="159">
        <v>22</v>
      </c>
      <c r="I1150" s="162" t="s">
        <v>1718</v>
      </c>
      <c r="J1150" s="152"/>
      <c r="K1150" s="163" t="s">
        <v>2384</v>
      </c>
      <c r="L1150" s="163" t="s">
        <v>1696</v>
      </c>
      <c r="M1150" s="163" t="s">
        <v>1837</v>
      </c>
      <c r="N1150" s="163" t="s">
        <v>1673</v>
      </c>
      <c r="O1150" s="152"/>
      <c r="P1150" s="150" t="s">
        <v>2385</v>
      </c>
      <c r="Q1150" s="144" t="s">
        <v>1716</v>
      </c>
      <c r="R1150" s="145" t="s">
        <v>1716</v>
      </c>
      <c r="S1150" s="146" t="s">
        <v>1716</v>
      </c>
      <c r="T1150" s="147" t="s">
        <v>1716</v>
      </c>
      <c r="U1150" s="148">
        <v>757.23</v>
      </c>
      <c r="V1150" s="149" t="s">
        <v>1716</v>
      </c>
      <c r="W1150" s="150" t="s">
        <v>1716</v>
      </c>
      <c r="X1150" s="150" t="s">
        <v>1712</v>
      </c>
      <c r="Y1150" s="150" t="s">
        <v>1715</v>
      </c>
      <c r="Z1150" s="150" t="s">
        <v>1716</v>
      </c>
      <c r="AA1150" s="150">
        <v>0</v>
      </c>
      <c r="AB1150" s="164">
        <v>1</v>
      </c>
      <c r="AC1150" s="152"/>
      <c r="AD1150" s="152"/>
    </row>
    <row r="1151" spans="1:30" x14ac:dyDescent="0.35">
      <c r="A1151" t="str">
        <f t="shared" si="17"/>
        <v>430654870001024</v>
      </c>
      <c r="B1151" s="178"/>
      <c r="D1151" s="14"/>
      <c r="E1151" s="159">
        <v>19018</v>
      </c>
      <c r="F1151" s="160" t="s">
        <v>2383</v>
      </c>
      <c r="G1151" s="161">
        <v>430654870001</v>
      </c>
      <c r="H1151" s="159">
        <v>24</v>
      </c>
      <c r="I1151" s="162" t="s">
        <v>1719</v>
      </c>
      <c r="J1151" s="152"/>
      <c r="K1151" s="163" t="s">
        <v>2384</v>
      </c>
      <c r="L1151" s="163" t="s">
        <v>1696</v>
      </c>
      <c r="M1151" s="163" t="s">
        <v>1837</v>
      </c>
      <c r="N1151" s="163" t="s">
        <v>1673</v>
      </c>
      <c r="O1151" s="152"/>
      <c r="P1151" s="150" t="s">
        <v>2385</v>
      </c>
      <c r="Q1151" s="144">
        <v>597.41</v>
      </c>
      <c r="R1151" s="145">
        <v>0.6</v>
      </c>
      <c r="S1151" s="146">
        <v>0.91200000000000003</v>
      </c>
      <c r="T1151" s="147" t="s">
        <v>1716</v>
      </c>
      <c r="U1151" s="148">
        <v>565.87</v>
      </c>
      <c r="V1151" s="149">
        <v>0.25900000000000001</v>
      </c>
      <c r="W1151" s="150">
        <v>1.7000000000000001E-2</v>
      </c>
      <c r="X1151" s="150" t="s">
        <v>1712</v>
      </c>
      <c r="Y1151" s="150" t="s">
        <v>1715</v>
      </c>
      <c r="Z1151" s="150" t="s">
        <v>1717</v>
      </c>
      <c r="AA1151" s="150">
        <v>0</v>
      </c>
      <c r="AB1151" s="164">
        <v>1</v>
      </c>
      <c r="AC1151" s="152"/>
      <c r="AD1151" s="152" t="s">
        <v>2534</v>
      </c>
    </row>
    <row r="1152" spans="1:30" x14ac:dyDescent="0.35">
      <c r="A1152" t="str">
        <f t="shared" si="17"/>
        <v>430654870001029</v>
      </c>
      <c r="B1152" s="178"/>
      <c r="D1152" s="14"/>
      <c r="E1152" s="159">
        <v>19018</v>
      </c>
      <c r="F1152" s="160" t="s">
        <v>2383</v>
      </c>
      <c r="G1152" s="161">
        <v>430654870001</v>
      </c>
      <c r="H1152" s="159">
        <v>29</v>
      </c>
      <c r="I1152" s="162" t="s">
        <v>1745</v>
      </c>
      <c r="J1152" s="152"/>
      <c r="K1152" s="163" t="s">
        <v>2384</v>
      </c>
      <c r="L1152" s="163" t="s">
        <v>1696</v>
      </c>
      <c r="M1152" s="163" t="s">
        <v>1837</v>
      </c>
      <c r="N1152" s="163" t="s">
        <v>1673</v>
      </c>
      <c r="O1152" s="152"/>
      <c r="P1152" s="150" t="s">
        <v>2385</v>
      </c>
      <c r="Q1152" s="144">
        <v>1442.57</v>
      </c>
      <c r="R1152" s="145">
        <v>0.6</v>
      </c>
      <c r="S1152" s="146">
        <v>0.91200000000000003</v>
      </c>
      <c r="T1152" s="147" t="s">
        <v>1716</v>
      </c>
      <c r="U1152" s="148">
        <v>1366.4</v>
      </c>
      <c r="V1152" s="149">
        <v>0.25900000000000001</v>
      </c>
      <c r="W1152" s="150">
        <v>1.7000000000000001E-2</v>
      </c>
      <c r="X1152" s="150" t="s">
        <v>1712</v>
      </c>
      <c r="Y1152" s="150" t="s">
        <v>1715</v>
      </c>
      <c r="Z1152" s="150" t="s">
        <v>1717</v>
      </c>
      <c r="AA1152" s="150">
        <v>0</v>
      </c>
      <c r="AB1152" s="164">
        <v>1</v>
      </c>
      <c r="AC1152" s="152"/>
      <c r="AD1152" s="152" t="s">
        <v>2534</v>
      </c>
    </row>
    <row r="1153" spans="1:30" x14ac:dyDescent="0.35">
      <c r="A1153" t="str">
        <f t="shared" si="17"/>
        <v>363915965008020</v>
      </c>
      <c r="B1153" s="178"/>
      <c r="D1153" s="14"/>
      <c r="E1153" s="159">
        <v>19019</v>
      </c>
      <c r="F1153" s="160" t="s">
        <v>2386</v>
      </c>
      <c r="G1153" s="161">
        <v>363915965008</v>
      </c>
      <c r="H1153" s="159">
        <v>20</v>
      </c>
      <c r="I1153" s="162" t="s">
        <v>1711</v>
      </c>
      <c r="J1153" s="152"/>
      <c r="K1153" s="163" t="s">
        <v>2387</v>
      </c>
      <c r="L1153" s="163" t="s">
        <v>1696</v>
      </c>
      <c r="M1153" s="163" t="s">
        <v>1821</v>
      </c>
      <c r="N1153" s="163" t="s">
        <v>1674</v>
      </c>
      <c r="O1153" s="152"/>
      <c r="P1153" s="150" t="s">
        <v>2388</v>
      </c>
      <c r="Q1153" s="144" t="s">
        <v>1716</v>
      </c>
      <c r="R1153" s="145" t="s">
        <v>1716</v>
      </c>
      <c r="S1153" s="146" t="s">
        <v>1716</v>
      </c>
      <c r="T1153" s="147" t="s">
        <v>1716</v>
      </c>
      <c r="U1153" s="148">
        <v>1506.64</v>
      </c>
      <c r="V1153" s="149" t="s">
        <v>1716</v>
      </c>
      <c r="W1153" s="150" t="s">
        <v>1716</v>
      </c>
      <c r="X1153" s="150" t="s">
        <v>1723</v>
      </c>
      <c r="Y1153" s="150">
        <v>0</v>
      </c>
      <c r="Z1153" s="150" t="s">
        <v>1716</v>
      </c>
      <c r="AA1153" s="150">
        <v>0</v>
      </c>
      <c r="AB1153" s="164">
        <v>1</v>
      </c>
      <c r="AC1153" s="152"/>
      <c r="AD1153" s="152"/>
    </row>
    <row r="1154" spans="1:30" x14ac:dyDescent="0.35">
      <c r="A1154" t="str">
        <f t="shared" si="17"/>
        <v>462597367001020</v>
      </c>
      <c r="B1154" s="178"/>
      <c r="D1154" s="14"/>
      <c r="E1154" s="159">
        <v>19019</v>
      </c>
      <c r="F1154" s="160" t="s">
        <v>2386</v>
      </c>
      <c r="G1154" s="161">
        <v>462597367001</v>
      </c>
      <c r="H1154" s="159">
        <v>20</v>
      </c>
      <c r="I1154" s="162" t="s">
        <v>1711</v>
      </c>
      <c r="J1154" s="152"/>
      <c r="K1154" s="163" t="s">
        <v>2387</v>
      </c>
      <c r="L1154" s="163" t="s">
        <v>1696</v>
      </c>
      <c r="M1154" s="163" t="s">
        <v>1821</v>
      </c>
      <c r="N1154" s="163" t="s">
        <v>1674</v>
      </c>
      <c r="O1154" s="152"/>
      <c r="P1154" s="150" t="s">
        <v>2388</v>
      </c>
      <c r="Q1154" s="144" t="s">
        <v>1716</v>
      </c>
      <c r="R1154" s="145" t="s">
        <v>1716</v>
      </c>
      <c r="S1154" s="146" t="s">
        <v>1716</v>
      </c>
      <c r="T1154" s="147" t="s">
        <v>1716</v>
      </c>
      <c r="U1154" s="148">
        <v>1506.64</v>
      </c>
      <c r="V1154" s="149" t="s">
        <v>1716</v>
      </c>
      <c r="W1154" s="150" t="s">
        <v>1716</v>
      </c>
      <c r="X1154" s="150" t="s">
        <v>1723</v>
      </c>
      <c r="Y1154" s="150">
        <v>0</v>
      </c>
      <c r="Z1154" s="150" t="s">
        <v>1716</v>
      </c>
      <c r="AA1154" s="150">
        <v>0</v>
      </c>
      <c r="AB1154" s="164">
        <v>1</v>
      </c>
      <c r="AC1154" s="152"/>
      <c r="AD1154" s="152"/>
    </row>
    <row r="1155" spans="1:30" x14ac:dyDescent="0.35">
      <c r="A1155" t="str">
        <f t="shared" ref="A1155:A1218" si="18">G1155&amp;"0"&amp;H1155</f>
        <v>363915965008022</v>
      </c>
      <c r="B1155" s="178"/>
      <c r="D1155" s="14"/>
      <c r="E1155" s="159">
        <v>19019</v>
      </c>
      <c r="F1155" s="160" t="s">
        <v>2386</v>
      </c>
      <c r="G1155" s="161">
        <v>363915965008</v>
      </c>
      <c r="H1155" s="159">
        <v>22</v>
      </c>
      <c r="I1155" s="162" t="s">
        <v>1718</v>
      </c>
      <c r="J1155" s="152"/>
      <c r="K1155" s="163" t="s">
        <v>2387</v>
      </c>
      <c r="L1155" s="163" t="s">
        <v>1696</v>
      </c>
      <c r="M1155" s="163" t="s">
        <v>1821</v>
      </c>
      <c r="N1155" s="163" t="s">
        <v>1674</v>
      </c>
      <c r="O1155" s="152"/>
      <c r="P1155" s="150" t="s">
        <v>2388</v>
      </c>
      <c r="Q1155" s="144" t="s">
        <v>1716</v>
      </c>
      <c r="R1155" s="145" t="s">
        <v>1716</v>
      </c>
      <c r="S1155" s="146" t="s">
        <v>1716</v>
      </c>
      <c r="T1155" s="147" t="s">
        <v>1716</v>
      </c>
      <c r="U1155" s="148">
        <v>812.28400000000011</v>
      </c>
      <c r="V1155" s="149" t="s">
        <v>1716</v>
      </c>
      <c r="W1155" s="150" t="s">
        <v>1716</v>
      </c>
      <c r="X1155" s="150" t="s">
        <v>1723</v>
      </c>
      <c r="Y1155" s="150">
        <v>0</v>
      </c>
      <c r="Z1155" s="150" t="s">
        <v>1716</v>
      </c>
      <c r="AA1155" s="150">
        <v>0</v>
      </c>
      <c r="AB1155" s="164">
        <v>1</v>
      </c>
      <c r="AC1155" s="152"/>
      <c r="AD1155" s="152"/>
    </row>
    <row r="1156" spans="1:30" x14ac:dyDescent="0.35">
      <c r="A1156" t="str">
        <f t="shared" si="18"/>
        <v>462597367001022</v>
      </c>
      <c r="B1156" s="178"/>
      <c r="D1156" s="14"/>
      <c r="E1156" s="159">
        <v>19019</v>
      </c>
      <c r="F1156" s="160" t="s">
        <v>2386</v>
      </c>
      <c r="G1156" s="161">
        <v>462597367001</v>
      </c>
      <c r="H1156" s="159">
        <v>22</v>
      </c>
      <c r="I1156" s="162" t="s">
        <v>1718</v>
      </c>
      <c r="J1156" s="152"/>
      <c r="K1156" s="163" t="s">
        <v>2387</v>
      </c>
      <c r="L1156" s="163" t="s">
        <v>1696</v>
      </c>
      <c r="M1156" s="163" t="s">
        <v>1821</v>
      </c>
      <c r="N1156" s="163" t="s">
        <v>1674</v>
      </c>
      <c r="O1156" s="152"/>
      <c r="P1156" s="150" t="s">
        <v>2388</v>
      </c>
      <c r="Q1156" s="144" t="s">
        <v>1716</v>
      </c>
      <c r="R1156" s="145" t="s">
        <v>1716</v>
      </c>
      <c r="S1156" s="146" t="s">
        <v>1716</v>
      </c>
      <c r="T1156" s="147" t="s">
        <v>1716</v>
      </c>
      <c r="U1156" s="148">
        <v>812.28400000000011</v>
      </c>
      <c r="V1156" s="149" t="s">
        <v>1716</v>
      </c>
      <c r="W1156" s="150" t="s">
        <v>1716</v>
      </c>
      <c r="X1156" s="150" t="s">
        <v>1723</v>
      </c>
      <c r="Y1156" s="150">
        <v>0</v>
      </c>
      <c r="Z1156" s="150" t="s">
        <v>1716</v>
      </c>
      <c r="AA1156" s="150">
        <v>0</v>
      </c>
      <c r="AB1156" s="164">
        <v>1</v>
      </c>
      <c r="AC1156" s="152"/>
      <c r="AD1156" s="152"/>
    </row>
    <row r="1157" spans="1:30" x14ac:dyDescent="0.35">
      <c r="A1157" t="str">
        <f t="shared" si="18"/>
        <v>363915965008024</v>
      </c>
      <c r="B1157" s="178"/>
      <c r="D1157" s="14"/>
      <c r="E1157" s="159">
        <v>19019</v>
      </c>
      <c r="F1157" s="160" t="s">
        <v>2386</v>
      </c>
      <c r="G1157" s="161">
        <v>363915965008</v>
      </c>
      <c r="H1157" s="159">
        <v>24</v>
      </c>
      <c r="I1157" s="162" t="s">
        <v>1719</v>
      </c>
      <c r="J1157" s="152"/>
      <c r="K1157" s="163" t="s">
        <v>2387</v>
      </c>
      <c r="L1157" s="163" t="s">
        <v>1696</v>
      </c>
      <c r="M1157" s="163" t="s">
        <v>1821</v>
      </c>
      <c r="N1157" s="163" t="s">
        <v>1674</v>
      </c>
      <c r="O1157" s="152"/>
      <c r="P1157" s="150" t="s">
        <v>2388</v>
      </c>
      <c r="Q1157" s="144">
        <v>597.41</v>
      </c>
      <c r="R1157" s="145">
        <v>0.6</v>
      </c>
      <c r="S1157" s="146">
        <v>1.0707</v>
      </c>
      <c r="T1157" s="147" t="s">
        <v>1716</v>
      </c>
      <c r="U1157" s="148">
        <v>622.75</v>
      </c>
      <c r="V1157" s="149">
        <v>0.24199999999999999</v>
      </c>
      <c r="W1157" s="150">
        <v>1.7000000000000001E-2</v>
      </c>
      <c r="X1157" s="150" t="s">
        <v>1723</v>
      </c>
      <c r="Y1157" s="150">
        <v>0</v>
      </c>
      <c r="Z1157" s="150" t="s">
        <v>1717</v>
      </c>
      <c r="AA1157" s="150">
        <v>0</v>
      </c>
      <c r="AB1157" s="164">
        <v>1</v>
      </c>
      <c r="AC1157" s="152"/>
      <c r="AD1157" s="152"/>
    </row>
    <row r="1158" spans="1:30" x14ac:dyDescent="0.35">
      <c r="A1158" t="str">
        <f t="shared" si="18"/>
        <v>462597367001024</v>
      </c>
      <c r="B1158" s="178"/>
      <c r="D1158" s="14"/>
      <c r="E1158" s="159">
        <v>19019</v>
      </c>
      <c r="F1158" s="160" t="s">
        <v>2386</v>
      </c>
      <c r="G1158" s="161">
        <v>462597367001</v>
      </c>
      <c r="H1158" s="159">
        <v>24</v>
      </c>
      <c r="I1158" s="162" t="s">
        <v>1719</v>
      </c>
      <c r="J1158" s="152"/>
      <c r="K1158" s="163" t="s">
        <v>2387</v>
      </c>
      <c r="L1158" s="163" t="s">
        <v>1696</v>
      </c>
      <c r="M1158" s="163" t="s">
        <v>1821</v>
      </c>
      <c r="N1158" s="163" t="s">
        <v>1674</v>
      </c>
      <c r="O1158" s="152"/>
      <c r="P1158" s="150" t="s">
        <v>2388</v>
      </c>
      <c r="Q1158" s="144">
        <v>597.41</v>
      </c>
      <c r="R1158" s="145">
        <v>0.6</v>
      </c>
      <c r="S1158" s="146">
        <v>1.0707</v>
      </c>
      <c r="T1158" s="147" t="s">
        <v>1716</v>
      </c>
      <c r="U1158" s="148">
        <v>622.75</v>
      </c>
      <c r="V1158" s="149">
        <v>0.24199999999999999</v>
      </c>
      <c r="W1158" s="150">
        <v>1.7000000000000001E-2</v>
      </c>
      <c r="X1158" s="150" t="s">
        <v>1723</v>
      </c>
      <c r="Y1158" s="150">
        <v>0</v>
      </c>
      <c r="Z1158" s="150" t="s">
        <v>1717</v>
      </c>
      <c r="AA1158" s="150">
        <v>0</v>
      </c>
      <c r="AB1158" s="164">
        <v>1</v>
      </c>
      <c r="AC1158" s="152"/>
      <c r="AD1158" s="152"/>
    </row>
    <row r="1159" spans="1:30" x14ac:dyDescent="0.35">
      <c r="A1159" t="str">
        <f t="shared" si="18"/>
        <v>376014817001020</v>
      </c>
      <c r="B1159" s="178"/>
      <c r="D1159" s="14"/>
      <c r="E1159" s="159">
        <v>19023</v>
      </c>
      <c r="F1159" s="160" t="s">
        <v>2389</v>
      </c>
      <c r="G1159" s="161">
        <v>376014817001</v>
      </c>
      <c r="H1159" s="159">
        <v>20</v>
      </c>
      <c r="I1159" s="162" t="s">
        <v>1711</v>
      </c>
      <c r="J1159" s="152"/>
      <c r="K1159" s="163" t="s">
        <v>2390</v>
      </c>
      <c r="L1159" s="163" t="s">
        <v>1696</v>
      </c>
      <c r="M1159" s="163" t="s">
        <v>1726</v>
      </c>
      <c r="N1159" s="163" t="s">
        <v>1673</v>
      </c>
      <c r="O1159" s="152"/>
      <c r="P1159" s="150" t="s">
        <v>2391</v>
      </c>
      <c r="Q1159" s="144">
        <v>3967.73</v>
      </c>
      <c r="R1159" s="145">
        <v>0.67600000000000005</v>
      </c>
      <c r="S1159" s="146">
        <v>1.0707</v>
      </c>
      <c r="T1159" s="147">
        <v>0</v>
      </c>
      <c r="U1159" s="148">
        <v>4157.3599999999997</v>
      </c>
      <c r="V1159" s="149">
        <v>0.22900000000000001</v>
      </c>
      <c r="W1159" s="150">
        <v>1.7000000000000001E-2</v>
      </c>
      <c r="X1159" s="150" t="s">
        <v>1723</v>
      </c>
      <c r="Y1159" s="150">
        <v>0</v>
      </c>
      <c r="Z1159" s="150" t="s">
        <v>1716</v>
      </c>
      <c r="AA1159" s="150">
        <v>0</v>
      </c>
      <c r="AB1159" s="164">
        <v>1</v>
      </c>
      <c r="AC1159" s="152"/>
      <c r="AD1159" s="152"/>
    </row>
    <row r="1160" spans="1:30" x14ac:dyDescent="0.35">
      <c r="A1160" t="str">
        <f t="shared" si="18"/>
        <v>376014817001024</v>
      </c>
      <c r="B1160" s="178"/>
      <c r="D1160" s="14"/>
      <c r="E1160" s="159">
        <v>19023</v>
      </c>
      <c r="F1160" s="160" t="s">
        <v>2389</v>
      </c>
      <c r="G1160" s="161">
        <v>376014817001</v>
      </c>
      <c r="H1160" s="159">
        <v>24</v>
      </c>
      <c r="I1160" s="162" t="s">
        <v>1719</v>
      </c>
      <c r="J1160" s="152"/>
      <c r="K1160" s="163" t="s">
        <v>2390</v>
      </c>
      <c r="L1160" s="163" t="s">
        <v>1696</v>
      </c>
      <c r="M1160" s="163" t="s">
        <v>1726</v>
      </c>
      <c r="N1160" s="163" t="s">
        <v>1673</v>
      </c>
      <c r="O1160" s="152"/>
      <c r="P1160" s="150" t="s">
        <v>2391</v>
      </c>
      <c r="Q1160" s="144">
        <v>761.78</v>
      </c>
      <c r="R1160" s="145">
        <v>0.6</v>
      </c>
      <c r="S1160" s="146">
        <v>1</v>
      </c>
      <c r="T1160" s="147" t="s">
        <v>1716</v>
      </c>
      <c r="U1160" s="148">
        <v>1103.1300000000001</v>
      </c>
      <c r="V1160" s="149">
        <v>0.22900000000000001</v>
      </c>
      <c r="W1160" s="150">
        <v>1.7000000000000001E-2</v>
      </c>
      <c r="X1160" s="150" t="s">
        <v>1723</v>
      </c>
      <c r="Y1160" s="150">
        <v>0</v>
      </c>
      <c r="Z1160" s="150" t="s">
        <v>1752</v>
      </c>
      <c r="AA1160" s="150">
        <v>0.4481</v>
      </c>
      <c r="AB1160" s="164">
        <v>1</v>
      </c>
      <c r="AC1160" s="152"/>
      <c r="AD1160" s="152"/>
    </row>
    <row r="1161" spans="1:30" x14ac:dyDescent="0.35">
      <c r="A1161" t="str">
        <f t="shared" si="18"/>
        <v>431343281014020</v>
      </c>
      <c r="B1161" s="178"/>
      <c r="D1161" s="14"/>
      <c r="E1161" s="159">
        <v>19024</v>
      </c>
      <c r="F1161" s="160" t="s">
        <v>2392</v>
      </c>
      <c r="G1161" s="161">
        <v>431343281014</v>
      </c>
      <c r="H1161" s="159">
        <v>20</v>
      </c>
      <c r="I1161" s="162" t="s">
        <v>1711</v>
      </c>
      <c r="J1161" s="152"/>
      <c r="K1161" s="163" t="s">
        <v>2393</v>
      </c>
      <c r="L1161" s="163" t="s">
        <v>1777</v>
      </c>
      <c r="M1161" s="163" t="s">
        <v>1713</v>
      </c>
      <c r="N1161" s="163" t="s">
        <v>1673</v>
      </c>
      <c r="O1161" s="152"/>
      <c r="P1161" s="150" t="s">
        <v>2394</v>
      </c>
      <c r="Q1161" s="144">
        <v>3730.73</v>
      </c>
      <c r="R1161" s="145">
        <v>0.62</v>
      </c>
      <c r="S1161" s="146">
        <v>0.94040000000000001</v>
      </c>
      <c r="T1161" s="147">
        <v>0</v>
      </c>
      <c r="U1161" s="148">
        <v>3592.87</v>
      </c>
      <c r="V1161" s="149">
        <v>0.29599999999999999</v>
      </c>
      <c r="W1161" s="150">
        <v>1.6E-2</v>
      </c>
      <c r="X1161" s="150" t="s">
        <v>1723</v>
      </c>
      <c r="Y1161" s="150">
        <v>0</v>
      </c>
      <c r="Z1161" s="150" t="s">
        <v>1716</v>
      </c>
      <c r="AA1161" s="150">
        <v>0</v>
      </c>
      <c r="AB1161" s="164">
        <v>1</v>
      </c>
      <c r="AC1161" s="152"/>
      <c r="AD1161" s="152"/>
    </row>
    <row r="1162" spans="1:30" x14ac:dyDescent="0.35">
      <c r="A1162" t="str">
        <f t="shared" si="18"/>
        <v>431343281014024</v>
      </c>
      <c r="B1162" s="178"/>
      <c r="D1162" s="14"/>
      <c r="E1162" s="159">
        <v>19024</v>
      </c>
      <c r="F1162" s="160" t="s">
        <v>2392</v>
      </c>
      <c r="G1162" s="161">
        <v>431343281014</v>
      </c>
      <c r="H1162" s="159">
        <v>24</v>
      </c>
      <c r="I1162" s="162" t="s">
        <v>1719</v>
      </c>
      <c r="J1162" s="152"/>
      <c r="K1162" s="163" t="s">
        <v>2393</v>
      </c>
      <c r="L1162" s="163" t="s">
        <v>1777</v>
      </c>
      <c r="M1162" s="163" t="s">
        <v>1713</v>
      </c>
      <c r="N1162" s="163" t="s">
        <v>1673</v>
      </c>
      <c r="O1162" s="152"/>
      <c r="P1162" s="150" t="s">
        <v>2394</v>
      </c>
      <c r="Q1162" s="144">
        <v>471.61</v>
      </c>
      <c r="R1162" s="145">
        <v>0.6</v>
      </c>
      <c r="S1162" s="146">
        <v>0.94040000000000001</v>
      </c>
      <c r="T1162" s="147" t="s">
        <v>1716</v>
      </c>
      <c r="U1162" s="148">
        <v>454.75</v>
      </c>
      <c r="V1162" s="149" t="s">
        <v>1716</v>
      </c>
      <c r="W1162" s="150" t="s">
        <v>1716</v>
      </c>
      <c r="X1162" s="150" t="s">
        <v>1723</v>
      </c>
      <c r="Y1162" s="150">
        <v>0</v>
      </c>
      <c r="Z1162" s="150" t="s">
        <v>1717</v>
      </c>
      <c r="AA1162" s="150">
        <v>0</v>
      </c>
      <c r="AB1162" s="164">
        <v>1</v>
      </c>
      <c r="AC1162" s="152"/>
      <c r="AD1162" s="152"/>
    </row>
    <row r="1163" spans="1:30" x14ac:dyDescent="0.35">
      <c r="A1163" t="str">
        <f t="shared" si="18"/>
        <v>474196634001020</v>
      </c>
      <c r="B1163" s="178"/>
      <c r="D1163" s="14"/>
      <c r="E1163" s="159">
        <v>19025</v>
      </c>
      <c r="F1163" s="160" t="s">
        <v>2395</v>
      </c>
      <c r="G1163" s="161">
        <v>474196634001</v>
      </c>
      <c r="H1163" s="159">
        <v>20</v>
      </c>
      <c r="I1163" s="162" t="s">
        <v>1711</v>
      </c>
      <c r="J1163" s="152"/>
      <c r="K1163" s="163" t="s">
        <v>2396</v>
      </c>
      <c r="L1163" s="163" t="s">
        <v>1696</v>
      </c>
      <c r="M1163" s="163" t="s">
        <v>1713</v>
      </c>
      <c r="N1163" s="163" t="s">
        <v>1673</v>
      </c>
      <c r="O1163" s="152"/>
      <c r="P1163" s="150" t="s">
        <v>2397</v>
      </c>
      <c r="Q1163" s="144">
        <v>3967.73</v>
      </c>
      <c r="R1163" s="145">
        <v>0.62</v>
      </c>
      <c r="S1163" s="146">
        <v>0.92869999999999997</v>
      </c>
      <c r="T1163" s="147">
        <v>0</v>
      </c>
      <c r="U1163" s="148">
        <v>3792.33</v>
      </c>
      <c r="V1163" s="149">
        <v>0.21</v>
      </c>
      <c r="W1163" s="150">
        <v>1.4E-2</v>
      </c>
      <c r="X1163" s="150" t="s">
        <v>1712</v>
      </c>
      <c r="Y1163" s="150">
        <v>0</v>
      </c>
      <c r="Z1163" s="150" t="s">
        <v>1716</v>
      </c>
      <c r="AA1163" s="150">
        <v>0</v>
      </c>
      <c r="AB1163" s="164">
        <v>1</v>
      </c>
      <c r="AC1163" s="152"/>
      <c r="AD1163" s="152"/>
    </row>
    <row r="1164" spans="1:30" x14ac:dyDescent="0.35">
      <c r="A1164" t="str">
        <f t="shared" si="18"/>
        <v>752732072001020</v>
      </c>
      <c r="B1164" s="178"/>
      <c r="D1164" s="14"/>
      <c r="E1164" s="159">
        <v>19025</v>
      </c>
      <c r="F1164" s="160" t="s">
        <v>2395</v>
      </c>
      <c r="G1164" s="161">
        <v>752732072001</v>
      </c>
      <c r="H1164" s="159">
        <v>20</v>
      </c>
      <c r="I1164" s="162" t="s">
        <v>1711</v>
      </c>
      <c r="J1164" s="152"/>
      <c r="K1164" s="163" t="s">
        <v>2396</v>
      </c>
      <c r="L1164" s="163" t="s">
        <v>1696</v>
      </c>
      <c r="M1164" s="163" t="s">
        <v>1713</v>
      </c>
      <c r="N1164" s="163" t="s">
        <v>1673</v>
      </c>
      <c r="O1164" s="152"/>
      <c r="P1164" s="150" t="s">
        <v>2397</v>
      </c>
      <c r="Q1164" s="144">
        <v>3967.73</v>
      </c>
      <c r="R1164" s="145">
        <v>0.62</v>
      </c>
      <c r="S1164" s="146">
        <v>0.92869999999999997</v>
      </c>
      <c r="T1164" s="147">
        <v>0</v>
      </c>
      <c r="U1164" s="148">
        <v>3792.33</v>
      </c>
      <c r="V1164" s="149">
        <v>0.21</v>
      </c>
      <c r="W1164" s="150">
        <v>1.4E-2</v>
      </c>
      <c r="X1164" s="150" t="s">
        <v>1712</v>
      </c>
      <c r="Y1164" s="150">
        <v>0</v>
      </c>
      <c r="Z1164" s="150" t="s">
        <v>1716</v>
      </c>
      <c r="AA1164" s="150">
        <v>0</v>
      </c>
      <c r="AB1164" s="164">
        <v>1</v>
      </c>
      <c r="AC1164" s="152"/>
      <c r="AD1164" s="152"/>
    </row>
    <row r="1165" spans="1:30" x14ac:dyDescent="0.35">
      <c r="A1165" t="str">
        <f t="shared" si="18"/>
        <v>474196634002021</v>
      </c>
      <c r="B1165" s="178"/>
      <c r="D1165" s="14"/>
      <c r="E1165" s="159">
        <v>19025</v>
      </c>
      <c r="F1165" s="160" t="s">
        <v>2395</v>
      </c>
      <c r="G1165" s="161">
        <v>474196634002</v>
      </c>
      <c r="H1165" s="159">
        <v>21</v>
      </c>
      <c r="I1165" s="162" t="s">
        <v>1732</v>
      </c>
      <c r="J1165" s="152"/>
      <c r="K1165" s="163" t="s">
        <v>2396</v>
      </c>
      <c r="L1165" s="163" t="s">
        <v>1696</v>
      </c>
      <c r="M1165" s="163" t="s">
        <v>1713</v>
      </c>
      <c r="N1165" s="163" t="s">
        <v>1673</v>
      </c>
      <c r="O1165" s="152"/>
      <c r="P1165" s="150" t="s">
        <v>2397</v>
      </c>
      <c r="Q1165" s="144" t="s">
        <v>1716</v>
      </c>
      <c r="R1165" s="145" t="s">
        <v>1716</v>
      </c>
      <c r="S1165" s="146" t="s">
        <v>1716</v>
      </c>
      <c r="T1165" s="147" t="s">
        <v>1716</v>
      </c>
      <c r="U1165" s="148">
        <v>623.70000000000005</v>
      </c>
      <c r="V1165" s="149" t="s">
        <v>1716</v>
      </c>
      <c r="W1165" s="150" t="s">
        <v>1716</v>
      </c>
      <c r="X1165" s="150" t="s">
        <v>1712</v>
      </c>
      <c r="Y1165" s="150">
        <v>0</v>
      </c>
      <c r="Z1165" s="150" t="s">
        <v>1716</v>
      </c>
      <c r="AA1165" s="150">
        <v>0</v>
      </c>
      <c r="AB1165" s="164">
        <v>1</v>
      </c>
      <c r="AC1165" s="152"/>
      <c r="AD1165" s="152"/>
    </row>
    <row r="1166" spans="1:30" x14ac:dyDescent="0.35">
      <c r="A1166" t="str">
        <f t="shared" si="18"/>
        <v>752732072001021</v>
      </c>
      <c r="B1166" s="178"/>
      <c r="D1166" s="14"/>
      <c r="E1166" s="159">
        <v>19025</v>
      </c>
      <c r="F1166" s="160" t="s">
        <v>2395</v>
      </c>
      <c r="G1166" s="161">
        <v>752732072001</v>
      </c>
      <c r="H1166" s="159">
        <v>21</v>
      </c>
      <c r="I1166" s="162" t="s">
        <v>1732</v>
      </c>
      <c r="J1166" s="152"/>
      <c r="K1166" s="163" t="s">
        <v>2396</v>
      </c>
      <c r="L1166" s="163" t="s">
        <v>1696</v>
      </c>
      <c r="M1166" s="163" t="s">
        <v>1713</v>
      </c>
      <c r="N1166" s="163" t="s">
        <v>1673</v>
      </c>
      <c r="O1166" s="152"/>
      <c r="P1166" s="150" t="s">
        <v>2397</v>
      </c>
      <c r="Q1166" s="144" t="s">
        <v>1716</v>
      </c>
      <c r="R1166" s="145" t="s">
        <v>1716</v>
      </c>
      <c r="S1166" s="146" t="s">
        <v>1716</v>
      </c>
      <c r="T1166" s="147" t="s">
        <v>1716</v>
      </c>
      <c r="U1166" s="148">
        <v>623.70000000000005</v>
      </c>
      <c r="V1166" s="149" t="s">
        <v>1716</v>
      </c>
      <c r="W1166" s="150" t="s">
        <v>1716</v>
      </c>
      <c r="X1166" s="150" t="s">
        <v>1712</v>
      </c>
      <c r="Y1166" s="150">
        <v>0</v>
      </c>
      <c r="Z1166" s="150" t="s">
        <v>1716</v>
      </c>
      <c r="AA1166" s="150">
        <v>0</v>
      </c>
      <c r="AB1166" s="164">
        <v>1</v>
      </c>
      <c r="AC1166" s="152"/>
      <c r="AD1166" s="152"/>
    </row>
    <row r="1167" spans="1:30" x14ac:dyDescent="0.35">
      <c r="A1167" t="str">
        <f t="shared" si="18"/>
        <v>474196634001024</v>
      </c>
      <c r="B1167" s="178"/>
      <c r="D1167" s="14"/>
      <c r="E1167" s="159">
        <v>19025</v>
      </c>
      <c r="F1167" s="160" t="s">
        <v>2395</v>
      </c>
      <c r="G1167" s="161">
        <v>474196634001</v>
      </c>
      <c r="H1167" s="159">
        <v>24</v>
      </c>
      <c r="I1167" s="162" t="s">
        <v>1719</v>
      </c>
      <c r="J1167" s="152"/>
      <c r="K1167" s="163" t="s">
        <v>2396</v>
      </c>
      <c r="L1167" s="163" t="s">
        <v>1696</v>
      </c>
      <c r="M1167" s="163" t="s">
        <v>1713</v>
      </c>
      <c r="N1167" s="163" t="s">
        <v>1673</v>
      </c>
      <c r="O1167" s="152"/>
      <c r="P1167" s="150" t="s">
        <v>2397</v>
      </c>
      <c r="Q1167" s="144">
        <v>597.41</v>
      </c>
      <c r="R1167" s="145">
        <v>0.6</v>
      </c>
      <c r="S1167" s="146">
        <v>0.92869999999999997</v>
      </c>
      <c r="T1167" s="147" t="s">
        <v>1716</v>
      </c>
      <c r="U1167" s="148">
        <v>571.85</v>
      </c>
      <c r="V1167" s="149">
        <v>0.21</v>
      </c>
      <c r="W1167" s="150">
        <v>1.4E-2</v>
      </c>
      <c r="X1167" s="150" t="s">
        <v>1712</v>
      </c>
      <c r="Y1167" s="150">
        <v>0</v>
      </c>
      <c r="Z1167" s="150" t="s">
        <v>1717</v>
      </c>
      <c r="AA1167" s="150">
        <v>0</v>
      </c>
      <c r="AB1167" s="164">
        <v>1</v>
      </c>
      <c r="AC1167" s="152"/>
      <c r="AD1167" s="152"/>
    </row>
    <row r="1168" spans="1:30" x14ac:dyDescent="0.35">
      <c r="A1168" t="str">
        <f t="shared" si="18"/>
        <v>752732072001024</v>
      </c>
      <c r="B1168" s="178"/>
      <c r="D1168" s="14"/>
      <c r="E1168" s="159">
        <v>19025</v>
      </c>
      <c r="F1168" s="160" t="s">
        <v>2395</v>
      </c>
      <c r="G1168" s="161">
        <v>752732072001</v>
      </c>
      <c r="H1168" s="159">
        <v>24</v>
      </c>
      <c r="I1168" s="162" t="s">
        <v>1719</v>
      </c>
      <c r="J1168" s="152"/>
      <c r="K1168" s="163" t="s">
        <v>2396</v>
      </c>
      <c r="L1168" s="163" t="s">
        <v>1696</v>
      </c>
      <c r="M1168" s="163" t="s">
        <v>1713</v>
      </c>
      <c r="N1168" s="163" t="s">
        <v>1673</v>
      </c>
      <c r="O1168" s="152"/>
      <c r="P1168" s="150" t="s">
        <v>2397</v>
      </c>
      <c r="Q1168" s="144">
        <v>597.41</v>
      </c>
      <c r="R1168" s="145">
        <v>0.6</v>
      </c>
      <c r="S1168" s="146">
        <v>0.92869999999999997</v>
      </c>
      <c r="T1168" s="147" t="s">
        <v>1716</v>
      </c>
      <c r="U1168" s="148">
        <v>571.85</v>
      </c>
      <c r="V1168" s="149">
        <v>0.21</v>
      </c>
      <c r="W1168" s="150">
        <v>1.4E-2</v>
      </c>
      <c r="X1168" s="150" t="s">
        <v>1712</v>
      </c>
      <c r="Y1168" s="150">
        <v>0</v>
      </c>
      <c r="Z1168" s="150" t="s">
        <v>1717</v>
      </c>
      <c r="AA1168" s="150">
        <v>0</v>
      </c>
      <c r="AB1168" s="164">
        <v>1</v>
      </c>
      <c r="AC1168" s="152"/>
      <c r="AD1168" s="152"/>
    </row>
    <row r="1169" spans="1:30" x14ac:dyDescent="0.35">
      <c r="A1169" t="str">
        <f t="shared" si="18"/>
        <v>474196634001025</v>
      </c>
      <c r="B1169" s="178"/>
      <c r="D1169" s="14"/>
      <c r="E1169" s="159">
        <v>19025</v>
      </c>
      <c r="F1169" s="160" t="s">
        <v>2398</v>
      </c>
      <c r="G1169" s="161">
        <v>474196634001</v>
      </c>
      <c r="H1169" s="159">
        <v>25</v>
      </c>
      <c r="I1169" s="162" t="s">
        <v>1737</v>
      </c>
      <c r="J1169" s="152"/>
      <c r="K1169" s="163" t="s">
        <v>2396</v>
      </c>
      <c r="L1169" s="163" t="s">
        <v>1696</v>
      </c>
      <c r="M1169" s="163" t="s">
        <v>1713</v>
      </c>
      <c r="N1169" s="163" t="s">
        <v>1673</v>
      </c>
      <c r="O1169" s="152"/>
      <c r="P1169" s="150" t="s">
        <v>2397</v>
      </c>
      <c r="Q1169" s="144">
        <v>597.41</v>
      </c>
      <c r="R1169" s="145" t="s">
        <v>1716</v>
      </c>
      <c r="S1169" s="146" t="s">
        <v>1716</v>
      </c>
      <c r="T1169" s="147" t="s">
        <v>1716</v>
      </c>
      <c r="U1169" s="148" t="s">
        <v>1716</v>
      </c>
      <c r="V1169" s="149" t="s">
        <v>1716</v>
      </c>
      <c r="W1169" s="150" t="s">
        <v>1716</v>
      </c>
      <c r="X1169" s="150" t="s">
        <v>1712</v>
      </c>
      <c r="Y1169" s="150">
        <v>0</v>
      </c>
      <c r="Z1169" s="150" t="s">
        <v>1717</v>
      </c>
      <c r="AA1169" s="150">
        <v>0</v>
      </c>
      <c r="AB1169" s="164">
        <v>1</v>
      </c>
      <c r="AC1169" s="152"/>
      <c r="AD1169" s="152"/>
    </row>
    <row r="1170" spans="1:30" x14ac:dyDescent="0.35">
      <c r="A1170" t="str">
        <f t="shared" si="18"/>
        <v>474196634002027</v>
      </c>
      <c r="B1170" s="178"/>
      <c r="D1170" s="14"/>
      <c r="E1170" s="159">
        <v>19025</v>
      </c>
      <c r="F1170" s="160" t="s">
        <v>2395</v>
      </c>
      <c r="G1170" s="161">
        <v>474196634002</v>
      </c>
      <c r="H1170" s="159">
        <v>27</v>
      </c>
      <c r="I1170" s="162" t="s">
        <v>1733</v>
      </c>
      <c r="J1170" s="152"/>
      <c r="K1170" s="163" t="s">
        <v>2396</v>
      </c>
      <c r="L1170" s="163" t="s">
        <v>1696</v>
      </c>
      <c r="M1170" s="163" t="s">
        <v>1713</v>
      </c>
      <c r="N1170" s="163" t="s">
        <v>1673</v>
      </c>
      <c r="O1170" s="152"/>
      <c r="P1170" s="150" t="s">
        <v>2397</v>
      </c>
      <c r="Q1170" s="144">
        <v>359.63</v>
      </c>
      <c r="R1170" s="145">
        <v>0.6</v>
      </c>
      <c r="S1170" s="146">
        <v>0.92869999999999997</v>
      </c>
      <c r="T1170" s="147" t="s">
        <v>1716</v>
      </c>
      <c r="U1170" s="148">
        <v>344.25</v>
      </c>
      <c r="V1170" s="149">
        <v>0.21</v>
      </c>
      <c r="W1170" s="150">
        <v>1.4E-2</v>
      </c>
      <c r="X1170" s="150" t="s">
        <v>1712</v>
      </c>
      <c r="Y1170" s="150">
        <v>0</v>
      </c>
      <c r="Z1170" s="150" t="s">
        <v>1717</v>
      </c>
      <c r="AA1170" s="150">
        <v>0</v>
      </c>
      <c r="AB1170" s="164">
        <v>1</v>
      </c>
      <c r="AC1170" s="152"/>
      <c r="AD1170" s="152"/>
    </row>
    <row r="1171" spans="1:30" x14ac:dyDescent="0.35">
      <c r="A1171" t="str">
        <f t="shared" si="18"/>
        <v>752732072001027</v>
      </c>
      <c r="B1171" s="178"/>
      <c r="D1171" s="14"/>
      <c r="E1171" s="159">
        <v>19025</v>
      </c>
      <c r="F1171" s="160" t="s">
        <v>2395</v>
      </c>
      <c r="G1171" s="161">
        <v>752732072001</v>
      </c>
      <c r="H1171" s="159">
        <v>27</v>
      </c>
      <c r="I1171" s="162" t="s">
        <v>1733</v>
      </c>
      <c r="J1171" s="152"/>
      <c r="K1171" s="163" t="s">
        <v>2396</v>
      </c>
      <c r="L1171" s="163" t="s">
        <v>1696</v>
      </c>
      <c r="M1171" s="163" t="s">
        <v>1713</v>
      </c>
      <c r="N1171" s="163" t="s">
        <v>1673</v>
      </c>
      <c r="O1171" s="152"/>
      <c r="P1171" s="150" t="s">
        <v>2397</v>
      </c>
      <c r="Q1171" s="144">
        <v>359.63</v>
      </c>
      <c r="R1171" s="145">
        <v>0.6</v>
      </c>
      <c r="S1171" s="146">
        <v>0.92869999999999997</v>
      </c>
      <c r="T1171" s="147" t="s">
        <v>1716</v>
      </c>
      <c r="U1171" s="148">
        <v>344.25</v>
      </c>
      <c r="V1171" s="149">
        <v>0.21</v>
      </c>
      <c r="W1171" s="150">
        <v>1.4E-2</v>
      </c>
      <c r="X1171" s="150" t="s">
        <v>1712</v>
      </c>
      <c r="Y1171" s="150">
        <v>0</v>
      </c>
      <c r="Z1171" s="150" t="s">
        <v>1717</v>
      </c>
      <c r="AA1171" s="150">
        <v>0</v>
      </c>
      <c r="AB1171" s="164">
        <v>1</v>
      </c>
      <c r="AC1171" s="152"/>
      <c r="AD1171" s="152"/>
    </row>
    <row r="1172" spans="1:30" x14ac:dyDescent="0.35">
      <c r="A1172" t="str">
        <f t="shared" si="18"/>
        <v>474196634002028</v>
      </c>
      <c r="B1172" s="178"/>
      <c r="D1172" s="14"/>
      <c r="E1172" s="159">
        <v>19025</v>
      </c>
      <c r="F1172" s="160" t="s">
        <v>2395</v>
      </c>
      <c r="G1172" s="161">
        <v>474196634002</v>
      </c>
      <c r="H1172" s="159">
        <v>28</v>
      </c>
      <c r="I1172" s="162" t="s">
        <v>1733</v>
      </c>
      <c r="J1172" s="152"/>
      <c r="K1172" s="163" t="s">
        <v>2396</v>
      </c>
      <c r="L1172" s="163" t="s">
        <v>1696</v>
      </c>
      <c r="M1172" s="163" t="s">
        <v>1713</v>
      </c>
      <c r="N1172" s="163" t="s">
        <v>1673</v>
      </c>
      <c r="O1172" s="152"/>
      <c r="P1172" s="150" t="s">
        <v>2397</v>
      </c>
      <c r="Q1172" s="144">
        <v>359.63</v>
      </c>
      <c r="R1172" s="145">
        <v>0.6</v>
      </c>
      <c r="S1172" s="146">
        <v>0.92869999999999997</v>
      </c>
      <c r="T1172" s="147" t="s">
        <v>1716</v>
      </c>
      <c r="U1172" s="148">
        <v>344.25</v>
      </c>
      <c r="V1172" s="149">
        <v>0.21</v>
      </c>
      <c r="W1172" s="150">
        <v>1.4E-2</v>
      </c>
      <c r="X1172" s="150" t="s">
        <v>1712</v>
      </c>
      <c r="Y1172" s="150">
        <v>0</v>
      </c>
      <c r="Z1172" s="150" t="s">
        <v>1717</v>
      </c>
      <c r="AA1172" s="150">
        <v>0</v>
      </c>
      <c r="AB1172" s="164">
        <v>1</v>
      </c>
      <c r="AC1172" s="152"/>
      <c r="AD1172" s="152"/>
    </row>
    <row r="1173" spans="1:30" x14ac:dyDescent="0.35">
      <c r="A1173" t="str">
        <f t="shared" si="18"/>
        <v>752732072001028</v>
      </c>
      <c r="B1173" s="178"/>
      <c r="D1173" s="14"/>
      <c r="E1173" s="159">
        <v>19025</v>
      </c>
      <c r="F1173" s="160" t="s">
        <v>2395</v>
      </c>
      <c r="G1173" s="161">
        <v>752732072001</v>
      </c>
      <c r="H1173" s="159">
        <v>28</v>
      </c>
      <c r="I1173" s="162" t="s">
        <v>1733</v>
      </c>
      <c r="J1173" s="152"/>
      <c r="K1173" s="163" t="s">
        <v>2396</v>
      </c>
      <c r="L1173" s="163" t="s">
        <v>1696</v>
      </c>
      <c r="M1173" s="163" t="s">
        <v>1713</v>
      </c>
      <c r="N1173" s="163" t="s">
        <v>1673</v>
      </c>
      <c r="O1173" s="152"/>
      <c r="P1173" s="150" t="s">
        <v>2397</v>
      </c>
      <c r="Q1173" s="144">
        <v>359.63</v>
      </c>
      <c r="R1173" s="145">
        <v>0.6</v>
      </c>
      <c r="S1173" s="146">
        <v>0.92869999999999997</v>
      </c>
      <c r="T1173" s="147" t="s">
        <v>1716</v>
      </c>
      <c r="U1173" s="148">
        <v>344.25</v>
      </c>
      <c r="V1173" s="149">
        <v>0.21</v>
      </c>
      <c r="W1173" s="150">
        <v>1.4E-2</v>
      </c>
      <c r="X1173" s="150" t="s">
        <v>1712</v>
      </c>
      <c r="Y1173" s="150">
        <v>0</v>
      </c>
      <c r="Z1173" s="150" t="s">
        <v>1717</v>
      </c>
      <c r="AA1173" s="150">
        <v>0</v>
      </c>
      <c r="AB1173" s="164">
        <v>1</v>
      </c>
      <c r="AC1173" s="152"/>
      <c r="AD1173" s="152"/>
    </row>
    <row r="1174" spans="1:30" x14ac:dyDescent="0.35">
      <c r="A1174" t="str">
        <f t="shared" si="18"/>
        <v>474196634002037</v>
      </c>
      <c r="B1174" s="178"/>
      <c r="D1174" s="14"/>
      <c r="E1174" s="159">
        <v>19025</v>
      </c>
      <c r="F1174" s="160" t="s">
        <v>2398</v>
      </c>
      <c r="G1174" s="161">
        <v>474196634002</v>
      </c>
      <c r="H1174" s="159">
        <v>37</v>
      </c>
      <c r="I1174" s="162"/>
      <c r="J1174" s="152"/>
      <c r="K1174" s="163" t="s">
        <v>2396</v>
      </c>
      <c r="L1174" s="163" t="s">
        <v>1696</v>
      </c>
      <c r="M1174" s="163" t="s">
        <v>1713</v>
      </c>
      <c r="N1174" s="163" t="s">
        <v>1673</v>
      </c>
      <c r="O1174" s="152"/>
      <c r="P1174" s="150" t="s">
        <v>2397</v>
      </c>
      <c r="Q1174" s="144"/>
      <c r="R1174" s="145"/>
      <c r="S1174" s="146"/>
      <c r="T1174" s="147"/>
      <c r="U1174" s="148"/>
      <c r="V1174" s="149">
        <v>0.21</v>
      </c>
      <c r="W1174" s="150">
        <v>1.4E-2</v>
      </c>
      <c r="X1174" s="150" t="s">
        <v>1712</v>
      </c>
      <c r="Y1174" s="150">
        <v>0</v>
      </c>
      <c r="Z1174" s="150" t="s">
        <v>1717</v>
      </c>
      <c r="AA1174" s="150">
        <v>0</v>
      </c>
      <c r="AB1174" s="164">
        <v>1</v>
      </c>
      <c r="AC1174" s="152"/>
      <c r="AD1174" s="152"/>
    </row>
    <row r="1175" spans="1:30" x14ac:dyDescent="0.35">
      <c r="A1175" t="str">
        <f t="shared" si="18"/>
        <v>430738490001020</v>
      </c>
      <c r="B1175" s="178"/>
      <c r="D1175" s="14"/>
      <c r="E1175" s="159">
        <v>19026</v>
      </c>
      <c r="F1175" s="160" t="s">
        <v>2399</v>
      </c>
      <c r="G1175" s="161">
        <v>430738490001</v>
      </c>
      <c r="H1175" s="159">
        <v>20</v>
      </c>
      <c r="I1175" s="162" t="s">
        <v>1711</v>
      </c>
      <c r="J1175" s="152"/>
      <c r="K1175" s="163" t="s">
        <v>2400</v>
      </c>
      <c r="L1175" s="163" t="s">
        <v>1696</v>
      </c>
      <c r="M1175" s="163" t="s">
        <v>1713</v>
      </c>
      <c r="N1175" s="163" t="s">
        <v>1673</v>
      </c>
      <c r="O1175" s="152"/>
      <c r="P1175" s="150" t="s">
        <v>2401</v>
      </c>
      <c r="Q1175" s="144">
        <v>3967.73</v>
      </c>
      <c r="R1175" s="145">
        <v>0.62</v>
      </c>
      <c r="S1175" s="146">
        <v>0.94040000000000001</v>
      </c>
      <c r="T1175" s="147">
        <v>0</v>
      </c>
      <c r="U1175" s="148">
        <v>3821.11</v>
      </c>
      <c r="V1175" s="149">
        <v>0.33300000000000002</v>
      </c>
      <c r="W1175" s="150">
        <v>1.7999999999999999E-2</v>
      </c>
      <c r="X1175" s="150" t="s">
        <v>1712</v>
      </c>
      <c r="Y1175" s="150" t="s">
        <v>1715</v>
      </c>
      <c r="Z1175" s="150" t="s">
        <v>1716</v>
      </c>
      <c r="AA1175" s="150">
        <v>0</v>
      </c>
      <c r="AB1175" s="164">
        <v>1</v>
      </c>
      <c r="AC1175" s="152"/>
      <c r="AD1175" s="152"/>
    </row>
    <row r="1176" spans="1:30" x14ac:dyDescent="0.35">
      <c r="A1176" t="str">
        <f t="shared" si="18"/>
        <v>430738490001021</v>
      </c>
      <c r="B1176" s="178"/>
      <c r="D1176" s="14"/>
      <c r="E1176" s="159">
        <v>19026</v>
      </c>
      <c r="F1176" s="160" t="s">
        <v>2399</v>
      </c>
      <c r="G1176" s="161">
        <v>430738490001</v>
      </c>
      <c r="H1176" s="159">
        <v>21</v>
      </c>
      <c r="I1176" s="162" t="s">
        <v>1732</v>
      </c>
      <c r="J1176" s="152"/>
      <c r="K1176" s="163" t="s">
        <v>2400</v>
      </c>
      <c r="L1176" s="163" t="s">
        <v>1696</v>
      </c>
      <c r="M1176" s="163" t="s">
        <v>1713</v>
      </c>
      <c r="N1176" s="163" t="s">
        <v>1673</v>
      </c>
      <c r="O1176" s="152"/>
      <c r="P1176" s="150" t="s">
        <v>2401</v>
      </c>
      <c r="Q1176" s="144" t="s">
        <v>1716</v>
      </c>
      <c r="R1176" s="145" t="s">
        <v>1716</v>
      </c>
      <c r="S1176" s="146" t="s">
        <v>1716</v>
      </c>
      <c r="T1176" s="147" t="s">
        <v>1716</v>
      </c>
      <c r="U1176" s="148">
        <v>623.70000000000005</v>
      </c>
      <c r="V1176" s="149" t="s">
        <v>1716</v>
      </c>
      <c r="W1176" s="150" t="s">
        <v>1716</v>
      </c>
      <c r="X1176" s="150" t="s">
        <v>1712</v>
      </c>
      <c r="Y1176" s="150" t="s">
        <v>1715</v>
      </c>
      <c r="Z1176" s="150" t="s">
        <v>1716</v>
      </c>
      <c r="AA1176" s="150">
        <v>0</v>
      </c>
      <c r="AB1176" s="164">
        <v>1</v>
      </c>
      <c r="AC1176" s="152"/>
      <c r="AD1176" s="152"/>
    </row>
    <row r="1177" spans="1:30" x14ac:dyDescent="0.35">
      <c r="A1177" t="str">
        <f t="shared" si="18"/>
        <v>430738490001022</v>
      </c>
      <c r="B1177" s="178"/>
      <c r="D1177" s="14"/>
      <c r="E1177" s="159">
        <v>19026</v>
      </c>
      <c r="F1177" s="160" t="s">
        <v>2399</v>
      </c>
      <c r="G1177" s="161">
        <v>430738490001</v>
      </c>
      <c r="H1177" s="159">
        <v>22</v>
      </c>
      <c r="I1177" s="162" t="s">
        <v>1718</v>
      </c>
      <c r="J1177" s="152"/>
      <c r="K1177" s="163" t="s">
        <v>2400</v>
      </c>
      <c r="L1177" s="163" t="s">
        <v>1696</v>
      </c>
      <c r="M1177" s="163" t="s">
        <v>1713</v>
      </c>
      <c r="N1177" s="163" t="s">
        <v>1673</v>
      </c>
      <c r="O1177" s="152"/>
      <c r="P1177" s="150" t="s">
        <v>2401</v>
      </c>
      <c r="Q1177" s="144" t="s">
        <v>1716</v>
      </c>
      <c r="R1177" s="145" t="s">
        <v>1716</v>
      </c>
      <c r="S1177" s="146" t="s">
        <v>1716</v>
      </c>
      <c r="T1177" s="147" t="s">
        <v>1716</v>
      </c>
      <c r="U1177" s="148">
        <v>832.95300000000009</v>
      </c>
      <c r="V1177" s="149" t="s">
        <v>1716</v>
      </c>
      <c r="W1177" s="150" t="s">
        <v>1716</v>
      </c>
      <c r="X1177" s="150" t="s">
        <v>1712</v>
      </c>
      <c r="Y1177" s="150" t="s">
        <v>1715</v>
      </c>
      <c r="Z1177" s="150" t="s">
        <v>1716</v>
      </c>
      <c r="AA1177" s="150">
        <v>0</v>
      </c>
      <c r="AB1177" s="164">
        <v>1</v>
      </c>
      <c r="AC1177" s="152"/>
      <c r="AD1177" s="152"/>
    </row>
    <row r="1178" spans="1:30" x14ac:dyDescent="0.35">
      <c r="A1178" t="str">
        <f t="shared" si="18"/>
        <v>430738490001024</v>
      </c>
      <c r="B1178" s="178"/>
      <c r="D1178" s="14"/>
      <c r="E1178" s="159">
        <v>19026</v>
      </c>
      <c r="F1178" s="160" t="s">
        <v>2399</v>
      </c>
      <c r="G1178" s="161">
        <v>430738490001</v>
      </c>
      <c r="H1178" s="159">
        <v>24</v>
      </c>
      <c r="I1178" s="162" t="s">
        <v>1719</v>
      </c>
      <c r="J1178" s="152"/>
      <c r="K1178" s="163" t="s">
        <v>2400</v>
      </c>
      <c r="L1178" s="163" t="s">
        <v>1696</v>
      </c>
      <c r="M1178" s="163" t="s">
        <v>1713</v>
      </c>
      <c r="N1178" s="163" t="s">
        <v>1673</v>
      </c>
      <c r="O1178" s="152"/>
      <c r="P1178" s="150" t="s">
        <v>2401</v>
      </c>
      <c r="Q1178" s="144">
        <v>597.41</v>
      </c>
      <c r="R1178" s="145">
        <v>0.6</v>
      </c>
      <c r="S1178" s="146">
        <v>0.94040000000000001</v>
      </c>
      <c r="T1178" s="147" t="s">
        <v>1716</v>
      </c>
      <c r="U1178" s="148">
        <v>576.04999999999995</v>
      </c>
      <c r="V1178" s="149">
        <v>0.33300000000000002</v>
      </c>
      <c r="W1178" s="150">
        <v>1.7999999999999999E-2</v>
      </c>
      <c r="X1178" s="150" t="s">
        <v>1712</v>
      </c>
      <c r="Y1178" s="150" t="s">
        <v>1715</v>
      </c>
      <c r="Z1178" s="150" t="s">
        <v>1717</v>
      </c>
      <c r="AA1178" s="150">
        <v>0</v>
      </c>
      <c r="AB1178" s="164">
        <v>1</v>
      </c>
      <c r="AC1178" s="152"/>
      <c r="AD1178" s="152"/>
    </row>
    <row r="1179" spans="1:30" x14ac:dyDescent="0.35">
      <c r="A1179" t="str">
        <f t="shared" si="18"/>
        <v>430738490001027</v>
      </c>
      <c r="B1179" s="178"/>
      <c r="D1179" s="14"/>
      <c r="E1179" s="159">
        <v>19026</v>
      </c>
      <c r="F1179" s="160" t="s">
        <v>2399</v>
      </c>
      <c r="G1179" s="161">
        <v>430738490001</v>
      </c>
      <c r="H1179" s="159">
        <v>27</v>
      </c>
      <c r="I1179" s="162" t="s">
        <v>1733</v>
      </c>
      <c r="J1179" s="152"/>
      <c r="K1179" s="163" t="s">
        <v>2400</v>
      </c>
      <c r="L1179" s="163" t="s">
        <v>1696</v>
      </c>
      <c r="M1179" s="163" t="s">
        <v>1713</v>
      </c>
      <c r="N1179" s="163" t="s">
        <v>1673</v>
      </c>
      <c r="O1179" s="152"/>
      <c r="P1179" s="150" t="s">
        <v>2401</v>
      </c>
      <c r="Q1179" s="144">
        <v>359.63</v>
      </c>
      <c r="R1179" s="145">
        <v>0.6</v>
      </c>
      <c r="S1179" s="146">
        <v>0.94040000000000001</v>
      </c>
      <c r="T1179" s="147" t="s">
        <v>1716</v>
      </c>
      <c r="U1179" s="148">
        <v>346.77</v>
      </c>
      <c r="V1179" s="149">
        <v>0.33300000000000002</v>
      </c>
      <c r="W1179" s="150">
        <v>1.7999999999999999E-2</v>
      </c>
      <c r="X1179" s="150" t="s">
        <v>1712</v>
      </c>
      <c r="Y1179" s="150" t="s">
        <v>1715</v>
      </c>
      <c r="Z1179" s="150" t="s">
        <v>1717</v>
      </c>
      <c r="AA1179" s="150">
        <v>0</v>
      </c>
      <c r="AB1179" s="164">
        <v>1</v>
      </c>
      <c r="AC1179" s="152"/>
      <c r="AD1179" s="152"/>
    </row>
    <row r="1180" spans="1:30" x14ac:dyDescent="0.35">
      <c r="A1180" t="str">
        <f t="shared" si="18"/>
        <v>430738490001028</v>
      </c>
      <c r="B1180" s="178"/>
      <c r="D1180" s="14"/>
      <c r="E1180" s="159">
        <v>19026</v>
      </c>
      <c r="F1180" s="160" t="s">
        <v>2399</v>
      </c>
      <c r="G1180" s="161">
        <v>430738490001</v>
      </c>
      <c r="H1180" s="159">
        <v>28</v>
      </c>
      <c r="I1180" s="162" t="s">
        <v>1733</v>
      </c>
      <c r="J1180" s="152"/>
      <c r="K1180" s="163" t="s">
        <v>2400</v>
      </c>
      <c r="L1180" s="163" t="s">
        <v>1696</v>
      </c>
      <c r="M1180" s="163" t="s">
        <v>1713</v>
      </c>
      <c r="N1180" s="163" t="s">
        <v>1673</v>
      </c>
      <c r="O1180" s="152"/>
      <c r="P1180" s="150" t="s">
        <v>2401</v>
      </c>
      <c r="Q1180" s="144">
        <v>359.63</v>
      </c>
      <c r="R1180" s="145">
        <v>0.6</v>
      </c>
      <c r="S1180" s="146">
        <v>0.94040000000000001</v>
      </c>
      <c r="T1180" s="147" t="s">
        <v>1716</v>
      </c>
      <c r="U1180" s="148">
        <v>346.77</v>
      </c>
      <c r="V1180" s="149">
        <v>0.33300000000000002</v>
      </c>
      <c r="W1180" s="150">
        <v>1.7999999999999999E-2</v>
      </c>
      <c r="X1180" s="150" t="s">
        <v>1712</v>
      </c>
      <c r="Y1180" s="150" t="s">
        <v>1715</v>
      </c>
      <c r="Z1180" s="150" t="s">
        <v>1717</v>
      </c>
      <c r="AA1180" s="150">
        <v>0</v>
      </c>
      <c r="AB1180" s="164">
        <v>1</v>
      </c>
      <c r="AC1180" s="152"/>
      <c r="AD1180" s="152"/>
    </row>
    <row r="1181" spans="1:30" x14ac:dyDescent="0.35">
      <c r="A1181" t="str">
        <f t="shared" si="18"/>
        <v>430738490001029</v>
      </c>
      <c r="B1181" s="178"/>
      <c r="D1181" s="14"/>
      <c r="E1181" s="159">
        <v>19026</v>
      </c>
      <c r="F1181" s="160" t="s">
        <v>2399</v>
      </c>
      <c r="G1181" s="161">
        <v>430738490001</v>
      </c>
      <c r="H1181" s="159">
        <v>29</v>
      </c>
      <c r="I1181" s="162" t="s">
        <v>1745</v>
      </c>
      <c r="J1181" s="152"/>
      <c r="K1181" s="163" t="s">
        <v>2400</v>
      </c>
      <c r="L1181" s="163" t="s">
        <v>1696</v>
      </c>
      <c r="M1181" s="163" t="s">
        <v>1713</v>
      </c>
      <c r="N1181" s="163" t="s">
        <v>1673</v>
      </c>
      <c r="O1181" s="152"/>
      <c r="P1181" s="150" t="s">
        <v>2401</v>
      </c>
      <c r="Q1181" s="144">
        <v>1442.57</v>
      </c>
      <c r="R1181" s="145">
        <v>0.6</v>
      </c>
      <c r="S1181" s="146">
        <v>0.94040000000000001</v>
      </c>
      <c r="T1181" s="147" t="s">
        <v>1716</v>
      </c>
      <c r="U1181" s="148">
        <v>1390.98</v>
      </c>
      <c r="V1181" s="149">
        <v>0.33300000000000002</v>
      </c>
      <c r="W1181" s="150">
        <v>1.7999999999999999E-2</v>
      </c>
      <c r="X1181" s="150" t="s">
        <v>1712</v>
      </c>
      <c r="Y1181" s="150" t="s">
        <v>1715</v>
      </c>
      <c r="Z1181" s="150" t="s">
        <v>1717</v>
      </c>
      <c r="AA1181" s="150">
        <v>0</v>
      </c>
      <c r="AB1181" s="164">
        <v>1</v>
      </c>
      <c r="AC1181" s="152"/>
      <c r="AD1181" s="152"/>
    </row>
    <row r="1182" spans="1:30" x14ac:dyDescent="0.35">
      <c r="A1182" t="str">
        <f t="shared" si="18"/>
        <v>364244337001020</v>
      </c>
      <c r="B1182" s="178"/>
      <c r="D1182" s="14"/>
      <c r="E1182" s="159">
        <v>19028</v>
      </c>
      <c r="F1182" s="160" t="s">
        <v>2402</v>
      </c>
      <c r="G1182" s="161">
        <v>364244337001</v>
      </c>
      <c r="H1182" s="159">
        <v>20</v>
      </c>
      <c r="I1182" s="162" t="s">
        <v>1711</v>
      </c>
      <c r="J1182" s="152"/>
      <c r="K1182" s="163" t="s">
        <v>2403</v>
      </c>
      <c r="L1182" s="163" t="s">
        <v>1696</v>
      </c>
      <c r="M1182" s="163" t="s">
        <v>1726</v>
      </c>
      <c r="N1182" s="163" t="s">
        <v>1673</v>
      </c>
      <c r="O1182" s="152"/>
      <c r="P1182" s="150" t="s">
        <v>2404</v>
      </c>
      <c r="Q1182" s="144">
        <v>3967.73</v>
      </c>
      <c r="R1182" s="145">
        <v>0.67600000000000005</v>
      </c>
      <c r="S1182" s="146">
        <v>1.0707</v>
      </c>
      <c r="T1182" s="147">
        <v>0</v>
      </c>
      <c r="U1182" s="148">
        <v>4157.3599999999997</v>
      </c>
      <c r="V1182" s="149">
        <v>0.22900000000000001</v>
      </c>
      <c r="W1182" s="150">
        <v>1.7000000000000001E-2</v>
      </c>
      <c r="X1182" s="150" t="s">
        <v>1723</v>
      </c>
      <c r="Y1182" s="150" t="s">
        <v>1731</v>
      </c>
      <c r="Z1182" s="150" t="s">
        <v>1716</v>
      </c>
      <c r="AA1182" s="150">
        <v>0</v>
      </c>
      <c r="AB1182" s="164">
        <v>1</v>
      </c>
      <c r="AC1182" s="152"/>
      <c r="AD1182" s="152"/>
    </row>
    <row r="1183" spans="1:30" x14ac:dyDescent="0.35">
      <c r="A1183" t="str">
        <f t="shared" si="18"/>
        <v>364244337001024</v>
      </c>
      <c r="B1183" s="178"/>
      <c r="D1183" s="14"/>
      <c r="E1183" s="159">
        <v>19028</v>
      </c>
      <c r="F1183" s="160" t="s">
        <v>2402</v>
      </c>
      <c r="G1183" s="161">
        <v>364244337001</v>
      </c>
      <c r="H1183" s="159">
        <v>24</v>
      </c>
      <c r="I1183" s="162" t="s">
        <v>1719</v>
      </c>
      <c r="J1183" s="152"/>
      <c r="K1183" s="163" t="s">
        <v>2403</v>
      </c>
      <c r="L1183" s="163" t="s">
        <v>1696</v>
      </c>
      <c r="M1183" s="163" t="s">
        <v>1726</v>
      </c>
      <c r="N1183" s="163" t="s">
        <v>1673</v>
      </c>
      <c r="O1183" s="152"/>
      <c r="P1183" s="150" t="s">
        <v>2404</v>
      </c>
      <c r="Q1183" s="144">
        <v>1960.81</v>
      </c>
      <c r="R1183" s="145">
        <v>0.6</v>
      </c>
      <c r="S1183" s="146">
        <v>1</v>
      </c>
      <c r="T1183" s="147" t="s">
        <v>1716</v>
      </c>
      <c r="U1183" s="148">
        <v>1960.81</v>
      </c>
      <c r="V1183" s="149">
        <v>0.22900000000000001</v>
      </c>
      <c r="W1183" s="150">
        <v>1.7000000000000001E-2</v>
      </c>
      <c r="X1183" s="150" t="s">
        <v>1723</v>
      </c>
      <c r="Y1183" s="150" t="s">
        <v>1731</v>
      </c>
      <c r="Z1183" s="150" t="s">
        <v>1717</v>
      </c>
      <c r="AA1183" s="150">
        <v>0</v>
      </c>
      <c r="AB1183" s="164">
        <v>1</v>
      </c>
      <c r="AC1183" s="152"/>
      <c r="AD1183" s="152"/>
    </row>
    <row r="1184" spans="1:30" x14ac:dyDescent="0.35">
      <c r="A1184" t="str">
        <f t="shared" si="18"/>
        <v>430653493004020</v>
      </c>
      <c r="B1184" s="178"/>
      <c r="D1184" s="14"/>
      <c r="E1184" s="159">
        <v>19029</v>
      </c>
      <c r="F1184" s="160" t="s">
        <v>2405</v>
      </c>
      <c r="G1184" s="161">
        <v>430653493004</v>
      </c>
      <c r="H1184" s="159">
        <v>20</v>
      </c>
      <c r="I1184" s="162" t="s">
        <v>1711</v>
      </c>
      <c r="J1184" s="152"/>
      <c r="K1184" s="163" t="s">
        <v>2406</v>
      </c>
      <c r="L1184" s="163" t="s">
        <v>1777</v>
      </c>
      <c r="M1184" s="163" t="s">
        <v>1713</v>
      </c>
      <c r="N1184" s="163" t="s">
        <v>1673</v>
      </c>
      <c r="O1184" s="152"/>
      <c r="P1184" s="150" t="s">
        <v>2407</v>
      </c>
      <c r="Q1184" s="144">
        <v>3730.73</v>
      </c>
      <c r="R1184" s="145">
        <v>0.62</v>
      </c>
      <c r="S1184" s="146">
        <v>0.91200000000000003</v>
      </c>
      <c r="T1184" s="147">
        <v>0</v>
      </c>
      <c r="U1184" s="148">
        <v>3527.18</v>
      </c>
      <c r="V1184" s="149">
        <v>0.26500000000000001</v>
      </c>
      <c r="W1184" s="150">
        <v>1.2999999999999999E-2</v>
      </c>
      <c r="X1184" s="150" t="s">
        <v>1723</v>
      </c>
      <c r="Y1184" s="150">
        <v>0</v>
      </c>
      <c r="Z1184" s="150" t="s">
        <v>1716</v>
      </c>
      <c r="AA1184" s="150">
        <v>0</v>
      </c>
      <c r="AB1184" s="164">
        <v>1</v>
      </c>
      <c r="AC1184" s="152"/>
      <c r="AD1184" s="152"/>
    </row>
    <row r="1185" spans="1:30" x14ac:dyDescent="0.35">
      <c r="A1185" t="str">
        <f t="shared" si="18"/>
        <v>430653493004024</v>
      </c>
      <c r="B1185" s="178"/>
      <c r="D1185" s="14"/>
      <c r="E1185" s="159">
        <v>19029</v>
      </c>
      <c r="F1185" s="160" t="s">
        <v>2405</v>
      </c>
      <c r="G1185" s="161">
        <v>430653493004</v>
      </c>
      <c r="H1185" s="159">
        <v>24</v>
      </c>
      <c r="I1185" s="162" t="s">
        <v>1719</v>
      </c>
      <c r="J1185" s="152"/>
      <c r="K1185" s="163" t="s">
        <v>2406</v>
      </c>
      <c r="L1185" s="163" t="s">
        <v>1777</v>
      </c>
      <c r="M1185" s="163" t="s">
        <v>1713</v>
      </c>
      <c r="N1185" s="163" t="s">
        <v>1673</v>
      </c>
      <c r="O1185" s="152"/>
      <c r="P1185" s="150" t="s">
        <v>2407</v>
      </c>
      <c r="Q1185" s="144">
        <v>471.61</v>
      </c>
      <c r="R1185" s="145">
        <v>0.6</v>
      </c>
      <c r="S1185" s="146">
        <v>0.91200000000000003</v>
      </c>
      <c r="T1185" s="147" t="s">
        <v>1716</v>
      </c>
      <c r="U1185" s="148">
        <v>446.71</v>
      </c>
      <c r="V1185" s="149" t="s">
        <v>1716</v>
      </c>
      <c r="W1185" s="150" t="s">
        <v>1716</v>
      </c>
      <c r="X1185" s="150" t="s">
        <v>1723</v>
      </c>
      <c r="Y1185" s="150">
        <v>0</v>
      </c>
      <c r="Z1185" s="150" t="s">
        <v>1717</v>
      </c>
      <c r="AA1185" s="150">
        <v>0</v>
      </c>
      <c r="AB1185" s="164">
        <v>1</v>
      </c>
      <c r="AC1185" s="152"/>
      <c r="AD1185" s="152"/>
    </row>
    <row r="1186" spans="1:30" x14ac:dyDescent="0.35">
      <c r="A1186" t="str">
        <f t="shared" si="18"/>
        <v>430653493004028</v>
      </c>
      <c r="B1186" s="178"/>
      <c r="D1186" s="14"/>
      <c r="E1186" s="159">
        <v>19029</v>
      </c>
      <c r="F1186" s="160" t="s">
        <v>2405</v>
      </c>
      <c r="G1186" s="161">
        <v>430653493004</v>
      </c>
      <c r="H1186" s="159">
        <v>28</v>
      </c>
      <c r="I1186" s="162" t="s">
        <v>1733</v>
      </c>
      <c r="J1186" s="152"/>
      <c r="K1186" s="163" t="s">
        <v>2406</v>
      </c>
      <c r="L1186" s="163" t="s">
        <v>1777</v>
      </c>
      <c r="M1186" s="163" t="s">
        <v>1713</v>
      </c>
      <c r="N1186" s="163" t="s">
        <v>1673</v>
      </c>
      <c r="O1186" s="152"/>
      <c r="P1186" s="150" t="s">
        <v>2407</v>
      </c>
      <c r="Q1186" s="144">
        <v>203.9</v>
      </c>
      <c r="R1186" s="145">
        <v>0.6</v>
      </c>
      <c r="S1186" s="146">
        <v>0.91200000000000003</v>
      </c>
      <c r="T1186" s="147" t="s">
        <v>1716</v>
      </c>
      <c r="U1186" s="148">
        <v>193.13</v>
      </c>
      <c r="V1186" s="149" t="s">
        <v>1716</v>
      </c>
      <c r="W1186" s="150" t="s">
        <v>1716</v>
      </c>
      <c r="X1186" s="150" t="s">
        <v>1723</v>
      </c>
      <c r="Y1186" s="150">
        <v>0</v>
      </c>
      <c r="Z1186" s="150" t="s">
        <v>1717</v>
      </c>
      <c r="AA1186" s="150">
        <v>0</v>
      </c>
      <c r="AB1186" s="164">
        <v>1</v>
      </c>
      <c r="AC1186" s="152"/>
      <c r="AD1186" s="152"/>
    </row>
    <row r="1187" spans="1:30" x14ac:dyDescent="0.35">
      <c r="A1187" t="str">
        <f t="shared" si="18"/>
        <v>430653493004029</v>
      </c>
      <c r="B1187" s="178"/>
      <c r="D1187" s="14"/>
      <c r="E1187" s="159">
        <v>19029</v>
      </c>
      <c r="F1187" s="160" t="s">
        <v>2405</v>
      </c>
      <c r="G1187" s="161">
        <v>430653493004</v>
      </c>
      <c r="H1187" s="159">
        <v>29</v>
      </c>
      <c r="I1187" s="162" t="s">
        <v>1745</v>
      </c>
      <c r="J1187" s="152"/>
      <c r="K1187" s="163" t="s">
        <v>2406</v>
      </c>
      <c r="L1187" s="163" t="s">
        <v>1777</v>
      </c>
      <c r="M1187" s="163" t="s">
        <v>1713</v>
      </c>
      <c r="N1187" s="163" t="s">
        <v>1673</v>
      </c>
      <c r="O1187" s="152"/>
      <c r="P1187" s="150" t="s">
        <v>2407</v>
      </c>
      <c r="Q1187" s="144">
        <v>93.31</v>
      </c>
      <c r="R1187" s="145">
        <v>0.6</v>
      </c>
      <c r="S1187" s="146">
        <v>0.91200000000000003</v>
      </c>
      <c r="T1187" s="147" t="s">
        <v>1716</v>
      </c>
      <c r="U1187" s="148">
        <v>88.38</v>
      </c>
      <c r="V1187" s="149" t="s">
        <v>1716</v>
      </c>
      <c r="W1187" s="150" t="s">
        <v>1716</v>
      </c>
      <c r="X1187" s="150" t="s">
        <v>1723</v>
      </c>
      <c r="Y1187" s="150">
        <v>0</v>
      </c>
      <c r="Z1187" s="150" t="s">
        <v>1717</v>
      </c>
      <c r="AA1187" s="150">
        <v>0</v>
      </c>
      <c r="AB1187" s="164">
        <v>1</v>
      </c>
      <c r="AC1187" s="152"/>
      <c r="AD1187" s="152"/>
    </row>
    <row r="1188" spans="1:30" x14ac:dyDescent="0.35">
      <c r="A1188" t="str">
        <f t="shared" si="18"/>
        <v>362167060008020</v>
      </c>
      <c r="B1188" s="178"/>
      <c r="D1188" s="14"/>
      <c r="E1188" s="159">
        <v>19030</v>
      </c>
      <c r="F1188" s="160" t="s">
        <v>2408</v>
      </c>
      <c r="G1188" s="161">
        <v>362167060008</v>
      </c>
      <c r="H1188" s="159">
        <v>20</v>
      </c>
      <c r="I1188" s="162" t="s">
        <v>1711</v>
      </c>
      <c r="J1188" s="152"/>
      <c r="K1188" s="163" t="s">
        <v>2409</v>
      </c>
      <c r="L1188" s="163" t="s">
        <v>1696</v>
      </c>
      <c r="M1188" s="163" t="s">
        <v>1713</v>
      </c>
      <c r="N1188" s="163" t="s">
        <v>1673</v>
      </c>
      <c r="O1188" s="152"/>
      <c r="P1188" s="150" t="s">
        <v>2410</v>
      </c>
      <c r="Q1188" s="144">
        <v>3967.73</v>
      </c>
      <c r="R1188" s="145">
        <v>0.67600000000000005</v>
      </c>
      <c r="S1188" s="146">
        <v>1.0707</v>
      </c>
      <c r="T1188" s="147">
        <v>0</v>
      </c>
      <c r="U1188" s="148">
        <v>4157.3599999999997</v>
      </c>
      <c r="V1188" s="149">
        <v>0.22900000000000001</v>
      </c>
      <c r="W1188" s="150">
        <v>1.7000000000000001E-2</v>
      </c>
      <c r="X1188" s="150" t="s">
        <v>1744</v>
      </c>
      <c r="Y1188" s="150">
        <v>0</v>
      </c>
      <c r="Z1188" s="150" t="s">
        <v>1716</v>
      </c>
      <c r="AA1188" s="150">
        <v>0</v>
      </c>
      <c r="AB1188" s="164">
        <v>1</v>
      </c>
      <c r="AC1188" s="152"/>
      <c r="AD1188" s="152"/>
    </row>
    <row r="1189" spans="1:30" x14ac:dyDescent="0.35">
      <c r="A1189" t="str">
        <f t="shared" si="18"/>
        <v>362167060008021</v>
      </c>
      <c r="B1189" s="178"/>
      <c r="D1189" s="14"/>
      <c r="E1189" s="159">
        <v>19030</v>
      </c>
      <c r="F1189" s="160" t="s">
        <v>2408</v>
      </c>
      <c r="G1189" s="161">
        <v>362167060008</v>
      </c>
      <c r="H1189" s="159">
        <v>21</v>
      </c>
      <c r="I1189" s="162" t="s">
        <v>1732</v>
      </c>
      <c r="J1189" s="152"/>
      <c r="K1189" s="163" t="s">
        <v>2409</v>
      </c>
      <c r="L1189" s="163" t="s">
        <v>1696</v>
      </c>
      <c r="M1189" s="163" t="s">
        <v>1713</v>
      </c>
      <c r="N1189" s="163" t="s">
        <v>1673</v>
      </c>
      <c r="O1189" s="152"/>
      <c r="P1189" s="150" t="s">
        <v>2410</v>
      </c>
      <c r="Q1189" s="144" t="s">
        <v>1716</v>
      </c>
      <c r="R1189" s="145" t="s">
        <v>1716</v>
      </c>
      <c r="S1189" s="146" t="s">
        <v>1716</v>
      </c>
      <c r="T1189" s="147" t="s">
        <v>1716</v>
      </c>
      <c r="U1189" s="148">
        <v>623.70000000000005</v>
      </c>
      <c r="V1189" s="149" t="s">
        <v>1716</v>
      </c>
      <c r="W1189" s="150" t="s">
        <v>1716</v>
      </c>
      <c r="X1189" s="150">
        <v>2</v>
      </c>
      <c r="Y1189" s="150">
        <v>0</v>
      </c>
      <c r="Z1189" s="150" t="s">
        <v>1716</v>
      </c>
      <c r="AA1189" s="150">
        <v>0</v>
      </c>
      <c r="AB1189" s="164">
        <v>1</v>
      </c>
      <c r="AC1189" s="152"/>
      <c r="AD1189" s="152"/>
    </row>
    <row r="1190" spans="1:30" x14ac:dyDescent="0.35">
      <c r="A1190" t="str">
        <f t="shared" si="18"/>
        <v>362167060008024</v>
      </c>
      <c r="B1190" s="178"/>
      <c r="D1190" s="14"/>
      <c r="E1190" s="159">
        <v>19030</v>
      </c>
      <c r="F1190" s="160" t="s">
        <v>2408</v>
      </c>
      <c r="G1190" s="161">
        <v>362167060008</v>
      </c>
      <c r="H1190" s="159">
        <v>24</v>
      </c>
      <c r="I1190" s="162" t="s">
        <v>1719</v>
      </c>
      <c r="J1190" s="152"/>
      <c r="K1190" s="163" t="s">
        <v>2409</v>
      </c>
      <c r="L1190" s="163" t="s">
        <v>1696</v>
      </c>
      <c r="M1190" s="163" t="s">
        <v>1713</v>
      </c>
      <c r="N1190" s="163" t="s">
        <v>1673</v>
      </c>
      <c r="O1190" s="152"/>
      <c r="P1190" s="150" t="s">
        <v>2410</v>
      </c>
      <c r="Q1190" s="144">
        <v>597.41</v>
      </c>
      <c r="R1190" s="145">
        <v>0.6</v>
      </c>
      <c r="S1190" s="146">
        <v>1.0707</v>
      </c>
      <c r="T1190" s="147" t="s">
        <v>1716</v>
      </c>
      <c r="U1190" s="148">
        <v>622.75</v>
      </c>
      <c r="V1190" s="149">
        <v>0.22900000000000001</v>
      </c>
      <c r="W1190" s="150">
        <v>1.7000000000000001E-2</v>
      </c>
      <c r="X1190" s="150">
        <v>2</v>
      </c>
      <c r="Y1190" s="150">
        <v>0</v>
      </c>
      <c r="Z1190" s="150" t="s">
        <v>1717</v>
      </c>
      <c r="AA1190" s="150">
        <v>0</v>
      </c>
      <c r="AB1190" s="164">
        <v>1</v>
      </c>
      <c r="AC1190" s="152"/>
      <c r="AD1190" s="152"/>
    </row>
    <row r="1191" spans="1:30" x14ac:dyDescent="0.35">
      <c r="A1191" t="str">
        <f t="shared" si="18"/>
        <v>362193608001020</v>
      </c>
      <c r="B1191" s="178"/>
      <c r="D1191" s="14"/>
      <c r="E1191" s="159">
        <v>19032</v>
      </c>
      <c r="F1191" s="160" t="s">
        <v>1935</v>
      </c>
      <c r="G1191" s="161">
        <v>362193608001</v>
      </c>
      <c r="H1191" s="159">
        <v>20</v>
      </c>
      <c r="I1191" s="162" t="s">
        <v>1711</v>
      </c>
      <c r="J1191" s="152"/>
      <c r="K1191" s="163" t="s">
        <v>2411</v>
      </c>
      <c r="L1191" s="163" t="s">
        <v>1777</v>
      </c>
      <c r="M1191" s="163" t="s">
        <v>1837</v>
      </c>
      <c r="N1191" s="163" t="s">
        <v>1673</v>
      </c>
      <c r="O1191" s="152"/>
      <c r="P1191" s="150" t="s">
        <v>2412</v>
      </c>
      <c r="Q1191" s="144">
        <v>3730.73</v>
      </c>
      <c r="R1191" s="145">
        <v>0.62</v>
      </c>
      <c r="S1191" s="146">
        <v>0.91200000000000003</v>
      </c>
      <c r="T1191" s="147">
        <v>0</v>
      </c>
      <c r="U1191" s="148">
        <v>3527.18</v>
      </c>
      <c r="V1191" s="149">
        <v>0.25900000000000001</v>
      </c>
      <c r="W1191" s="150">
        <v>1.7000000000000001E-2</v>
      </c>
      <c r="X1191" s="150" t="s">
        <v>1723</v>
      </c>
      <c r="Y1191" s="150">
        <v>0</v>
      </c>
      <c r="Z1191" s="150" t="s">
        <v>1716</v>
      </c>
      <c r="AA1191" s="150">
        <v>0</v>
      </c>
      <c r="AB1191" s="164">
        <v>1</v>
      </c>
      <c r="AC1191" s="152"/>
      <c r="AD1191" s="152" t="s">
        <v>2534</v>
      </c>
    </row>
    <row r="1192" spans="1:30" x14ac:dyDescent="0.35">
      <c r="A1192" t="str">
        <f t="shared" si="18"/>
        <v>362193608001022</v>
      </c>
      <c r="B1192" s="178"/>
      <c r="D1192" s="14"/>
      <c r="E1192" s="159">
        <v>19032</v>
      </c>
      <c r="F1192" s="160" t="s">
        <v>1935</v>
      </c>
      <c r="G1192" s="161">
        <v>362193608001</v>
      </c>
      <c r="H1192" s="159">
        <v>22</v>
      </c>
      <c r="I1192" s="162" t="s">
        <v>1718</v>
      </c>
      <c r="J1192" s="152"/>
      <c r="K1192" s="163" t="s">
        <v>2411</v>
      </c>
      <c r="L1192" s="163" t="s">
        <v>1777</v>
      </c>
      <c r="M1192" s="163" t="s">
        <v>1837</v>
      </c>
      <c r="N1192" s="163" t="s">
        <v>1673</v>
      </c>
      <c r="O1192" s="152"/>
      <c r="P1192" s="150" t="s">
        <v>2412</v>
      </c>
      <c r="Q1192" s="144" t="s">
        <v>1716</v>
      </c>
      <c r="R1192" s="145" t="s">
        <v>1716</v>
      </c>
      <c r="S1192" s="146" t="s">
        <v>1716</v>
      </c>
      <c r="T1192" s="147" t="s">
        <v>1716</v>
      </c>
      <c r="U1192" s="148">
        <v>727.35</v>
      </c>
      <c r="V1192" s="149" t="s">
        <v>1716</v>
      </c>
      <c r="W1192" s="150" t="s">
        <v>1716</v>
      </c>
      <c r="X1192" s="150" t="s">
        <v>1723</v>
      </c>
      <c r="Y1192" s="150">
        <v>0</v>
      </c>
      <c r="Z1192" s="150" t="s">
        <v>1716</v>
      </c>
      <c r="AA1192" s="150">
        <v>0</v>
      </c>
      <c r="AB1192" s="164">
        <v>1</v>
      </c>
      <c r="AC1192" s="152"/>
      <c r="AD1192" s="152"/>
    </row>
    <row r="1193" spans="1:30" x14ac:dyDescent="0.35">
      <c r="A1193" t="str">
        <f t="shared" si="18"/>
        <v>362193608001024</v>
      </c>
      <c r="B1193" s="178"/>
      <c r="D1193" s="14"/>
      <c r="E1193" s="159">
        <v>19032</v>
      </c>
      <c r="F1193" s="160" t="s">
        <v>1935</v>
      </c>
      <c r="G1193" s="161">
        <v>362193608001</v>
      </c>
      <c r="H1193" s="159">
        <v>24</v>
      </c>
      <c r="I1193" s="162" t="s">
        <v>1719</v>
      </c>
      <c r="J1193" s="152"/>
      <c r="K1193" s="163" t="s">
        <v>2411</v>
      </c>
      <c r="L1193" s="163" t="s">
        <v>1777</v>
      </c>
      <c r="M1193" s="163" t="s">
        <v>1837</v>
      </c>
      <c r="N1193" s="163" t="s">
        <v>1673</v>
      </c>
      <c r="O1193" s="152"/>
      <c r="P1193" s="150" t="s">
        <v>2412</v>
      </c>
      <c r="Q1193" s="144">
        <v>471.61</v>
      </c>
      <c r="R1193" s="145">
        <v>0.6</v>
      </c>
      <c r="S1193" s="146">
        <v>0.91200000000000003</v>
      </c>
      <c r="T1193" s="147" t="s">
        <v>1716</v>
      </c>
      <c r="U1193" s="148">
        <v>446.71</v>
      </c>
      <c r="V1193" s="149">
        <v>0.25900000000000001</v>
      </c>
      <c r="W1193" s="150">
        <v>1.7000000000000001E-2</v>
      </c>
      <c r="X1193" s="150" t="s">
        <v>1723</v>
      </c>
      <c r="Y1193" s="150">
        <v>0</v>
      </c>
      <c r="Z1193" s="150" t="s">
        <v>1717</v>
      </c>
      <c r="AA1193" s="150">
        <v>0</v>
      </c>
      <c r="AB1193" s="164">
        <v>1</v>
      </c>
      <c r="AC1193" s="152"/>
      <c r="AD1193" s="152"/>
    </row>
    <row r="1194" spans="1:30" x14ac:dyDescent="0.35">
      <c r="A1194" t="str">
        <f t="shared" si="18"/>
        <v>362193608001029</v>
      </c>
      <c r="B1194" s="178"/>
      <c r="D1194" s="14"/>
      <c r="E1194" s="159">
        <v>19032</v>
      </c>
      <c r="F1194" s="160" t="s">
        <v>1935</v>
      </c>
      <c r="G1194" s="161">
        <v>362193608001</v>
      </c>
      <c r="H1194" s="159">
        <v>29</v>
      </c>
      <c r="I1194" s="162" t="s">
        <v>1745</v>
      </c>
      <c r="J1194" s="152"/>
      <c r="K1194" s="163" t="s">
        <v>2411</v>
      </c>
      <c r="L1194" s="163" t="s">
        <v>1777</v>
      </c>
      <c r="M1194" s="163" t="s">
        <v>1837</v>
      </c>
      <c r="N1194" s="163" t="s">
        <v>1673</v>
      </c>
      <c r="O1194" s="152"/>
      <c r="P1194" s="150" t="s">
        <v>2412</v>
      </c>
      <c r="Q1194" s="144">
        <v>95.38</v>
      </c>
      <c r="R1194" s="145">
        <v>0.6</v>
      </c>
      <c r="S1194" s="146">
        <v>0.91200000000000003</v>
      </c>
      <c r="T1194" s="147" t="s">
        <v>1716</v>
      </c>
      <c r="U1194" s="148">
        <v>90.34</v>
      </c>
      <c r="V1194" s="149">
        <v>0.25900000000000001</v>
      </c>
      <c r="W1194" s="150">
        <v>1.7000000000000001E-2</v>
      </c>
      <c r="X1194" s="150" t="s">
        <v>1723</v>
      </c>
      <c r="Y1194" s="150">
        <v>0</v>
      </c>
      <c r="Z1194" s="150" t="s">
        <v>1717</v>
      </c>
      <c r="AA1194" s="150">
        <v>0</v>
      </c>
      <c r="AB1194" s="164">
        <v>1</v>
      </c>
      <c r="AC1194" s="152"/>
      <c r="AD1194" s="152"/>
    </row>
    <row r="1195" spans="1:30" x14ac:dyDescent="0.35">
      <c r="A1195" t="str">
        <f t="shared" si="18"/>
        <v>363616314002020</v>
      </c>
      <c r="B1195" s="178"/>
      <c r="D1195" s="14"/>
      <c r="E1195" s="159">
        <v>19034</v>
      </c>
      <c r="F1195" s="160" t="s">
        <v>2413</v>
      </c>
      <c r="G1195" s="161">
        <v>363616314002</v>
      </c>
      <c r="H1195" s="159">
        <v>20</v>
      </c>
      <c r="I1195" s="162" t="s">
        <v>1711</v>
      </c>
      <c r="J1195" s="152"/>
      <c r="K1195" s="163" t="s">
        <v>2414</v>
      </c>
      <c r="L1195" s="163" t="s">
        <v>1696</v>
      </c>
      <c r="M1195" s="163" t="s">
        <v>1713</v>
      </c>
      <c r="N1195" s="163" t="s">
        <v>1673</v>
      </c>
      <c r="O1195" s="152"/>
      <c r="P1195" s="150" t="s">
        <v>2415</v>
      </c>
      <c r="Q1195" s="144">
        <v>3967.73</v>
      </c>
      <c r="R1195" s="145">
        <v>0.67600000000000005</v>
      </c>
      <c r="S1195" s="146">
        <v>1.0707</v>
      </c>
      <c r="T1195" s="147">
        <v>0</v>
      </c>
      <c r="U1195" s="148">
        <v>4157.3599999999997</v>
      </c>
      <c r="V1195" s="149">
        <v>0.29299999999999998</v>
      </c>
      <c r="W1195" s="150">
        <v>3.3000000000000002E-2</v>
      </c>
      <c r="X1195" s="150" t="s">
        <v>1744</v>
      </c>
      <c r="Y1195" s="150" t="s">
        <v>1731</v>
      </c>
      <c r="Z1195" s="150" t="s">
        <v>1716</v>
      </c>
      <c r="AA1195" s="150">
        <v>0</v>
      </c>
      <c r="AB1195" s="164">
        <v>1</v>
      </c>
      <c r="AC1195" s="152"/>
      <c r="AD1195" s="152"/>
    </row>
    <row r="1196" spans="1:30" x14ac:dyDescent="0.35">
      <c r="A1196" t="str">
        <f t="shared" si="18"/>
        <v>363616314002024</v>
      </c>
      <c r="B1196" s="178"/>
      <c r="D1196" s="14"/>
      <c r="E1196" s="159">
        <v>19034</v>
      </c>
      <c r="F1196" s="160" t="s">
        <v>2413</v>
      </c>
      <c r="G1196" s="161">
        <v>363616314002</v>
      </c>
      <c r="H1196" s="159">
        <v>24</v>
      </c>
      <c r="I1196" s="162" t="s">
        <v>1719</v>
      </c>
      <c r="J1196" s="152"/>
      <c r="K1196" s="163" t="s">
        <v>2414</v>
      </c>
      <c r="L1196" s="163" t="s">
        <v>1696</v>
      </c>
      <c r="M1196" s="163" t="s">
        <v>1713</v>
      </c>
      <c r="N1196" s="163" t="s">
        <v>1673</v>
      </c>
      <c r="O1196" s="152"/>
      <c r="P1196" s="150" t="s">
        <v>2415</v>
      </c>
      <c r="Q1196" s="144">
        <v>597.41</v>
      </c>
      <c r="R1196" s="145">
        <v>0.6</v>
      </c>
      <c r="S1196" s="146">
        <v>1.0707</v>
      </c>
      <c r="T1196" s="147" t="s">
        <v>1716</v>
      </c>
      <c r="U1196" s="148">
        <v>622.75</v>
      </c>
      <c r="V1196" s="149">
        <v>0.29299999999999998</v>
      </c>
      <c r="W1196" s="150">
        <v>3.3000000000000002E-2</v>
      </c>
      <c r="X1196" s="150" t="s">
        <v>1744</v>
      </c>
      <c r="Y1196" s="150" t="s">
        <v>1731</v>
      </c>
      <c r="Z1196" s="150" t="s">
        <v>1717</v>
      </c>
      <c r="AA1196" s="150">
        <v>0</v>
      </c>
      <c r="AB1196" s="164">
        <v>1</v>
      </c>
      <c r="AC1196" s="152"/>
      <c r="AD1196" s="152"/>
    </row>
    <row r="1197" spans="1:30" x14ac:dyDescent="0.35">
      <c r="A1197" t="str">
        <f t="shared" si="18"/>
        <v>431343281015020</v>
      </c>
      <c r="B1197" s="178"/>
      <c r="D1197" s="14"/>
      <c r="E1197" s="159">
        <v>19035</v>
      </c>
      <c r="F1197" s="160" t="s">
        <v>2416</v>
      </c>
      <c r="G1197" s="161">
        <v>431343281015</v>
      </c>
      <c r="H1197" s="159">
        <v>20</v>
      </c>
      <c r="I1197" s="162" t="s">
        <v>1711</v>
      </c>
      <c r="J1197" s="152"/>
      <c r="K1197" s="163" t="s">
        <v>2400</v>
      </c>
      <c r="L1197" s="163" t="s">
        <v>1696</v>
      </c>
      <c r="M1197" s="163" t="s">
        <v>1713</v>
      </c>
      <c r="N1197" s="163" t="s">
        <v>1673</v>
      </c>
      <c r="O1197" s="152"/>
      <c r="P1197" s="150" t="s">
        <v>2401</v>
      </c>
      <c r="Q1197" s="144">
        <v>3967.73</v>
      </c>
      <c r="R1197" s="145">
        <v>0.62</v>
      </c>
      <c r="S1197" s="146">
        <v>0.94040000000000001</v>
      </c>
      <c r="T1197" s="147">
        <v>0</v>
      </c>
      <c r="U1197" s="148">
        <v>3821.11</v>
      </c>
      <c r="V1197" s="149">
        <v>0.33300000000000002</v>
      </c>
      <c r="W1197" s="150">
        <v>1.7999999999999999E-2</v>
      </c>
      <c r="X1197" s="150" t="s">
        <v>1712</v>
      </c>
      <c r="Y1197" s="150" t="s">
        <v>1715</v>
      </c>
      <c r="Z1197" s="150" t="s">
        <v>1716</v>
      </c>
      <c r="AA1197" s="150">
        <v>0</v>
      </c>
      <c r="AB1197" s="164">
        <v>1</v>
      </c>
      <c r="AC1197" s="152"/>
      <c r="AD1197" s="152"/>
    </row>
    <row r="1198" spans="1:30" x14ac:dyDescent="0.35">
      <c r="A1198" t="str">
        <f t="shared" si="18"/>
        <v>431343281015021</v>
      </c>
      <c r="B1198" s="178"/>
      <c r="D1198" s="14"/>
      <c r="E1198" s="159">
        <v>19035</v>
      </c>
      <c r="F1198" s="160" t="s">
        <v>2416</v>
      </c>
      <c r="G1198" s="161">
        <v>431343281015</v>
      </c>
      <c r="H1198" s="159">
        <v>21</v>
      </c>
      <c r="I1198" s="162" t="s">
        <v>1732</v>
      </c>
      <c r="J1198" s="152"/>
      <c r="K1198" s="163" t="s">
        <v>2400</v>
      </c>
      <c r="L1198" s="163" t="s">
        <v>1696</v>
      </c>
      <c r="M1198" s="163" t="s">
        <v>1713</v>
      </c>
      <c r="N1198" s="163" t="s">
        <v>1673</v>
      </c>
      <c r="O1198" s="152"/>
      <c r="P1198" s="150" t="s">
        <v>2401</v>
      </c>
      <c r="Q1198" s="144" t="s">
        <v>1716</v>
      </c>
      <c r="R1198" s="145" t="s">
        <v>1716</v>
      </c>
      <c r="S1198" s="146" t="s">
        <v>1716</v>
      </c>
      <c r="T1198" s="147" t="s">
        <v>1716</v>
      </c>
      <c r="U1198" s="148">
        <v>623.70000000000005</v>
      </c>
      <c r="V1198" s="149" t="s">
        <v>1716</v>
      </c>
      <c r="W1198" s="150" t="s">
        <v>1716</v>
      </c>
      <c r="X1198" s="150" t="s">
        <v>1712</v>
      </c>
      <c r="Y1198" s="150" t="s">
        <v>1715</v>
      </c>
      <c r="Z1198" s="150" t="s">
        <v>1716</v>
      </c>
      <c r="AA1198" s="150">
        <v>0</v>
      </c>
      <c r="AB1198" s="164">
        <v>1</v>
      </c>
      <c r="AC1198" s="152"/>
      <c r="AD1198" s="152"/>
    </row>
    <row r="1199" spans="1:30" x14ac:dyDescent="0.35">
      <c r="A1199" t="str">
        <f t="shared" si="18"/>
        <v>431343281019021</v>
      </c>
      <c r="B1199" s="178"/>
      <c r="D1199" s="14"/>
      <c r="E1199" s="159">
        <v>19035</v>
      </c>
      <c r="F1199" s="160" t="s">
        <v>2416</v>
      </c>
      <c r="G1199" s="161">
        <v>431343281019</v>
      </c>
      <c r="H1199" s="159">
        <v>21</v>
      </c>
      <c r="I1199" s="162" t="s">
        <v>1732</v>
      </c>
      <c r="J1199" s="152"/>
      <c r="K1199" s="163" t="s">
        <v>2400</v>
      </c>
      <c r="L1199" s="163" t="s">
        <v>1696</v>
      </c>
      <c r="M1199" s="163" t="s">
        <v>1713</v>
      </c>
      <c r="N1199" s="163" t="s">
        <v>1673</v>
      </c>
      <c r="O1199" s="152"/>
      <c r="P1199" s="150" t="s">
        <v>2401</v>
      </c>
      <c r="Q1199" s="144" t="s">
        <v>1716</v>
      </c>
      <c r="R1199" s="145" t="s">
        <v>1716</v>
      </c>
      <c r="S1199" s="146" t="s">
        <v>1716</v>
      </c>
      <c r="T1199" s="147" t="s">
        <v>1716</v>
      </c>
      <c r="U1199" s="148">
        <v>623.70000000000005</v>
      </c>
      <c r="V1199" s="149" t="s">
        <v>1716</v>
      </c>
      <c r="W1199" s="150" t="s">
        <v>1716</v>
      </c>
      <c r="X1199" s="150" t="s">
        <v>1712</v>
      </c>
      <c r="Y1199" s="150" t="s">
        <v>1715</v>
      </c>
      <c r="Z1199" s="150" t="s">
        <v>1716</v>
      </c>
      <c r="AA1199" s="150">
        <v>0</v>
      </c>
      <c r="AB1199" s="164">
        <v>1</v>
      </c>
      <c r="AC1199" s="152"/>
      <c r="AD1199" s="152"/>
    </row>
    <row r="1200" spans="1:30" x14ac:dyDescent="0.35">
      <c r="A1200" t="str">
        <f t="shared" si="18"/>
        <v>431343281015022</v>
      </c>
      <c r="B1200" s="178"/>
      <c r="D1200" s="14"/>
      <c r="E1200" s="159">
        <v>19035</v>
      </c>
      <c r="F1200" s="160" t="s">
        <v>2416</v>
      </c>
      <c r="G1200" s="161">
        <v>431343281015</v>
      </c>
      <c r="H1200" s="159">
        <v>22</v>
      </c>
      <c r="I1200" s="162" t="s">
        <v>1718</v>
      </c>
      <c r="J1200" s="152"/>
      <c r="K1200" s="163" t="s">
        <v>2400</v>
      </c>
      <c r="L1200" s="163" t="s">
        <v>1696</v>
      </c>
      <c r="M1200" s="163" t="s">
        <v>1713</v>
      </c>
      <c r="N1200" s="163" t="s">
        <v>1673</v>
      </c>
      <c r="O1200" s="152"/>
      <c r="P1200" s="150" t="s">
        <v>2401</v>
      </c>
      <c r="Q1200" s="144" t="s">
        <v>1716</v>
      </c>
      <c r="R1200" s="145" t="s">
        <v>1716</v>
      </c>
      <c r="S1200" s="146" t="s">
        <v>1716</v>
      </c>
      <c r="T1200" s="147" t="s">
        <v>1716</v>
      </c>
      <c r="U1200" s="148">
        <v>832.95300000000009</v>
      </c>
      <c r="V1200" s="149" t="s">
        <v>1716</v>
      </c>
      <c r="W1200" s="150" t="s">
        <v>1716</v>
      </c>
      <c r="X1200" s="150" t="s">
        <v>1712</v>
      </c>
      <c r="Y1200" s="150" t="s">
        <v>1715</v>
      </c>
      <c r="Z1200" s="150" t="s">
        <v>1716</v>
      </c>
      <c r="AA1200" s="150">
        <v>0</v>
      </c>
      <c r="AB1200" s="164">
        <v>1</v>
      </c>
      <c r="AC1200" s="152"/>
      <c r="AD1200" s="152"/>
    </row>
    <row r="1201" spans="1:30" x14ac:dyDescent="0.35">
      <c r="A1201" t="str">
        <f t="shared" si="18"/>
        <v>431343281015024</v>
      </c>
      <c r="B1201" s="178"/>
      <c r="D1201" s="14"/>
      <c r="E1201" s="159">
        <v>19035</v>
      </c>
      <c r="F1201" s="160" t="s">
        <v>2416</v>
      </c>
      <c r="G1201" s="161">
        <v>431343281015</v>
      </c>
      <c r="H1201" s="159">
        <v>24</v>
      </c>
      <c r="I1201" s="162" t="s">
        <v>1719</v>
      </c>
      <c r="J1201" s="152"/>
      <c r="K1201" s="163" t="s">
        <v>2400</v>
      </c>
      <c r="L1201" s="163" t="s">
        <v>1696</v>
      </c>
      <c r="M1201" s="163" t="s">
        <v>1713</v>
      </c>
      <c r="N1201" s="163" t="s">
        <v>1673</v>
      </c>
      <c r="O1201" s="152"/>
      <c r="P1201" s="150" t="s">
        <v>2401</v>
      </c>
      <c r="Q1201" s="144">
        <v>597.41</v>
      </c>
      <c r="R1201" s="145">
        <v>0.6</v>
      </c>
      <c r="S1201" s="146">
        <v>0.94040000000000001</v>
      </c>
      <c r="T1201" s="147" t="s">
        <v>1716</v>
      </c>
      <c r="U1201" s="148">
        <v>576.04999999999995</v>
      </c>
      <c r="V1201" s="149">
        <v>0.33300000000000002</v>
      </c>
      <c r="W1201" s="150">
        <v>1.7999999999999999E-2</v>
      </c>
      <c r="X1201" s="150" t="s">
        <v>1712</v>
      </c>
      <c r="Y1201" s="150" t="s">
        <v>1715</v>
      </c>
      <c r="Z1201" s="150" t="s">
        <v>1717</v>
      </c>
      <c r="AA1201" s="150">
        <v>0</v>
      </c>
      <c r="AB1201" s="164">
        <v>1</v>
      </c>
      <c r="AC1201" s="152"/>
      <c r="AD1201" s="152"/>
    </row>
    <row r="1202" spans="1:30" x14ac:dyDescent="0.35">
      <c r="A1202" t="str">
        <f t="shared" si="18"/>
        <v>431343281015027</v>
      </c>
      <c r="B1202" s="178"/>
      <c r="D1202" s="14"/>
      <c r="E1202" s="159">
        <v>19035</v>
      </c>
      <c r="F1202" s="160" t="s">
        <v>2416</v>
      </c>
      <c r="G1202" s="161">
        <v>431343281015</v>
      </c>
      <c r="H1202" s="159">
        <v>27</v>
      </c>
      <c r="I1202" s="162" t="s">
        <v>1733</v>
      </c>
      <c r="J1202" s="152"/>
      <c r="K1202" s="163" t="s">
        <v>2400</v>
      </c>
      <c r="L1202" s="163" t="s">
        <v>1696</v>
      </c>
      <c r="M1202" s="163" t="s">
        <v>1713</v>
      </c>
      <c r="N1202" s="163" t="s">
        <v>1673</v>
      </c>
      <c r="O1202" s="152"/>
      <c r="P1202" s="150" t="s">
        <v>2401</v>
      </c>
      <c r="Q1202" s="144">
        <v>359.63</v>
      </c>
      <c r="R1202" s="145">
        <v>0.6</v>
      </c>
      <c r="S1202" s="146">
        <v>0.94040000000000001</v>
      </c>
      <c r="T1202" s="147" t="s">
        <v>1716</v>
      </c>
      <c r="U1202" s="148">
        <v>346.77</v>
      </c>
      <c r="V1202" s="149">
        <v>0.33300000000000002</v>
      </c>
      <c r="W1202" s="150">
        <v>1.7999999999999999E-2</v>
      </c>
      <c r="X1202" s="150" t="s">
        <v>1712</v>
      </c>
      <c r="Y1202" s="150" t="s">
        <v>1715</v>
      </c>
      <c r="Z1202" s="150" t="s">
        <v>1717</v>
      </c>
      <c r="AA1202" s="150">
        <v>0</v>
      </c>
      <c r="AB1202" s="164">
        <v>1</v>
      </c>
      <c r="AC1202" s="152"/>
      <c r="AD1202" s="152"/>
    </row>
    <row r="1203" spans="1:30" x14ac:dyDescent="0.35">
      <c r="A1203" t="str">
        <f t="shared" si="18"/>
        <v>431343281015028</v>
      </c>
      <c r="B1203" s="178"/>
      <c r="D1203" s="14"/>
      <c r="E1203" s="159">
        <v>19035</v>
      </c>
      <c r="F1203" s="160" t="s">
        <v>2416</v>
      </c>
      <c r="G1203" s="161">
        <v>431343281015</v>
      </c>
      <c r="H1203" s="159">
        <v>28</v>
      </c>
      <c r="I1203" s="162" t="s">
        <v>1733</v>
      </c>
      <c r="J1203" s="152"/>
      <c r="K1203" s="163" t="s">
        <v>2400</v>
      </c>
      <c r="L1203" s="163" t="s">
        <v>1696</v>
      </c>
      <c r="M1203" s="163" t="s">
        <v>1713</v>
      </c>
      <c r="N1203" s="163" t="s">
        <v>1673</v>
      </c>
      <c r="O1203" s="152"/>
      <c r="P1203" s="150" t="s">
        <v>2401</v>
      </c>
      <c r="Q1203" s="144">
        <v>359.63</v>
      </c>
      <c r="R1203" s="145">
        <v>0.6</v>
      </c>
      <c r="S1203" s="146">
        <v>0.94040000000000001</v>
      </c>
      <c r="T1203" s="147" t="s">
        <v>1716</v>
      </c>
      <c r="U1203" s="148">
        <v>346.77</v>
      </c>
      <c r="V1203" s="149">
        <v>0.33300000000000002</v>
      </c>
      <c r="W1203" s="150">
        <v>1.7999999999999999E-2</v>
      </c>
      <c r="X1203" s="150" t="s">
        <v>1712</v>
      </c>
      <c r="Y1203" s="150" t="s">
        <v>1715</v>
      </c>
      <c r="Z1203" s="150" t="s">
        <v>1717</v>
      </c>
      <c r="AA1203" s="150">
        <v>0</v>
      </c>
      <c r="AB1203" s="164">
        <v>1</v>
      </c>
      <c r="AC1203" s="152"/>
      <c r="AD1203" s="152"/>
    </row>
    <row r="1204" spans="1:30" x14ac:dyDescent="0.35">
      <c r="A1204" t="str">
        <f t="shared" si="18"/>
        <v>431343281015029</v>
      </c>
      <c r="B1204" s="178"/>
      <c r="D1204" s="14"/>
      <c r="E1204" s="159">
        <v>19035</v>
      </c>
      <c r="F1204" s="160" t="s">
        <v>2416</v>
      </c>
      <c r="G1204" s="161">
        <v>431343281015</v>
      </c>
      <c r="H1204" s="159">
        <v>29</v>
      </c>
      <c r="I1204" s="162" t="s">
        <v>1745</v>
      </c>
      <c r="J1204" s="152"/>
      <c r="K1204" s="163" t="s">
        <v>2400</v>
      </c>
      <c r="L1204" s="163" t="s">
        <v>1696</v>
      </c>
      <c r="M1204" s="163" t="s">
        <v>1713</v>
      </c>
      <c r="N1204" s="163" t="s">
        <v>1673</v>
      </c>
      <c r="O1204" s="152"/>
      <c r="P1204" s="150" t="s">
        <v>2401</v>
      </c>
      <c r="Q1204" s="144">
        <v>1442.57</v>
      </c>
      <c r="R1204" s="145">
        <v>0.6</v>
      </c>
      <c r="S1204" s="146">
        <v>0.94040000000000001</v>
      </c>
      <c r="T1204" s="147" t="s">
        <v>1716</v>
      </c>
      <c r="U1204" s="148">
        <v>1390.98</v>
      </c>
      <c r="V1204" s="149">
        <v>0.33300000000000002</v>
      </c>
      <c r="W1204" s="150">
        <v>1.7999999999999999E-2</v>
      </c>
      <c r="X1204" s="150" t="s">
        <v>1712</v>
      </c>
      <c r="Y1204" s="150" t="s">
        <v>1715</v>
      </c>
      <c r="Z1204" s="150" t="s">
        <v>1717</v>
      </c>
      <c r="AA1204" s="150">
        <v>0</v>
      </c>
      <c r="AB1204" s="164">
        <v>1</v>
      </c>
      <c r="AC1204" s="152"/>
      <c r="AD1204" s="152"/>
    </row>
    <row r="1205" spans="1:30" x14ac:dyDescent="0.35">
      <c r="A1205" t="str">
        <f t="shared" si="18"/>
        <v>430652680002020</v>
      </c>
      <c r="B1205" s="178"/>
      <c r="D1205" s="14"/>
      <c r="E1205" s="159">
        <v>19036</v>
      </c>
      <c r="F1205" s="160" t="s">
        <v>2417</v>
      </c>
      <c r="G1205" s="161">
        <v>430652680002</v>
      </c>
      <c r="H1205" s="159">
        <v>20</v>
      </c>
      <c r="I1205" s="162" t="s">
        <v>1711</v>
      </c>
      <c r="J1205" s="152"/>
      <c r="K1205" s="163" t="s">
        <v>2418</v>
      </c>
      <c r="L1205" s="163" t="s">
        <v>1777</v>
      </c>
      <c r="M1205" s="163" t="s">
        <v>1713</v>
      </c>
      <c r="N1205" s="163" t="s">
        <v>1673</v>
      </c>
      <c r="O1205" s="152"/>
      <c r="P1205" s="150" t="s">
        <v>2419</v>
      </c>
      <c r="Q1205" s="144">
        <v>3730.73</v>
      </c>
      <c r="R1205" s="145">
        <v>0.62</v>
      </c>
      <c r="S1205" s="146">
        <v>0.91200000000000003</v>
      </c>
      <c r="T1205" s="147">
        <v>0</v>
      </c>
      <c r="U1205" s="148">
        <v>3527.18</v>
      </c>
      <c r="V1205" s="149">
        <v>0.28199999999999997</v>
      </c>
      <c r="W1205" s="150">
        <v>2.1000000000000001E-2</v>
      </c>
      <c r="X1205" s="150" t="s">
        <v>1723</v>
      </c>
      <c r="Y1205" s="150">
        <v>0</v>
      </c>
      <c r="Z1205" s="150" t="s">
        <v>1716</v>
      </c>
      <c r="AA1205" s="150">
        <v>0</v>
      </c>
      <c r="AB1205" s="164">
        <v>1</v>
      </c>
      <c r="AC1205" s="152"/>
      <c r="AD1205" s="152"/>
    </row>
    <row r="1206" spans="1:30" x14ac:dyDescent="0.35">
      <c r="A1206" t="str">
        <f t="shared" si="18"/>
        <v>430652680002024</v>
      </c>
      <c r="B1206" s="178"/>
      <c r="D1206" s="14"/>
      <c r="E1206" s="159">
        <v>19036</v>
      </c>
      <c r="F1206" s="160" t="s">
        <v>2417</v>
      </c>
      <c r="G1206" s="161">
        <v>430652680002</v>
      </c>
      <c r="H1206" s="159">
        <v>24</v>
      </c>
      <c r="I1206" s="162" t="s">
        <v>1719</v>
      </c>
      <c r="J1206" s="152"/>
      <c r="K1206" s="163" t="s">
        <v>2418</v>
      </c>
      <c r="L1206" s="163" t="s">
        <v>1777</v>
      </c>
      <c r="M1206" s="163" t="s">
        <v>1713</v>
      </c>
      <c r="N1206" s="163" t="s">
        <v>1673</v>
      </c>
      <c r="O1206" s="152"/>
      <c r="P1206" s="150" t="s">
        <v>2419</v>
      </c>
      <c r="Q1206" s="144">
        <v>471.61</v>
      </c>
      <c r="R1206" s="145">
        <v>0.6</v>
      </c>
      <c r="S1206" s="146">
        <v>0.91200000000000003</v>
      </c>
      <c r="T1206" s="147" t="s">
        <v>1716</v>
      </c>
      <c r="U1206" s="148">
        <v>446.71</v>
      </c>
      <c r="V1206" s="149" t="s">
        <v>1716</v>
      </c>
      <c r="W1206" s="150" t="s">
        <v>1716</v>
      </c>
      <c r="X1206" s="150" t="s">
        <v>1723</v>
      </c>
      <c r="Y1206" s="150">
        <v>0</v>
      </c>
      <c r="Z1206" s="150" t="s">
        <v>1717</v>
      </c>
      <c r="AA1206" s="150">
        <v>0</v>
      </c>
      <c r="AB1206" s="164">
        <v>1</v>
      </c>
      <c r="AC1206" s="152"/>
      <c r="AD1206" s="152"/>
    </row>
    <row r="1207" spans="1:30" x14ac:dyDescent="0.35">
      <c r="A1207" t="str">
        <f t="shared" si="18"/>
        <v>834553991001022</v>
      </c>
      <c r="B1207" s="178"/>
      <c r="D1207" s="14"/>
      <c r="E1207" s="159">
        <v>19037</v>
      </c>
      <c r="F1207" s="160" t="s">
        <v>2542</v>
      </c>
      <c r="G1207" s="161">
        <v>834553991001</v>
      </c>
      <c r="H1207" s="159">
        <v>22</v>
      </c>
      <c r="I1207" s="162" t="s">
        <v>1718</v>
      </c>
      <c r="J1207" s="152"/>
      <c r="K1207" s="163" t="s">
        <v>2545</v>
      </c>
      <c r="L1207" s="163" t="s">
        <v>1696</v>
      </c>
      <c r="M1207" s="163" t="s">
        <v>1903</v>
      </c>
      <c r="N1207" s="163" t="s">
        <v>1673</v>
      </c>
      <c r="O1207" s="152"/>
      <c r="P1207" s="150" t="s">
        <v>2551</v>
      </c>
      <c r="Q1207" s="144" t="s">
        <v>1716</v>
      </c>
      <c r="R1207" s="145" t="s">
        <v>1716</v>
      </c>
      <c r="S1207" s="146" t="s">
        <v>1716</v>
      </c>
      <c r="T1207" s="147" t="s">
        <v>1716</v>
      </c>
      <c r="U1207" s="148">
        <v>1000.6700000000002</v>
      </c>
      <c r="V1207" s="149" t="s">
        <v>1716</v>
      </c>
      <c r="W1207" s="150" t="s">
        <v>1716</v>
      </c>
      <c r="X1207" s="150" t="s">
        <v>1723</v>
      </c>
      <c r="Y1207" s="150">
        <v>0</v>
      </c>
      <c r="Z1207" s="150" t="s">
        <v>1716</v>
      </c>
      <c r="AA1207" s="150">
        <v>0</v>
      </c>
      <c r="AB1207" s="164">
        <v>1</v>
      </c>
      <c r="AC1207" s="152"/>
      <c r="AD1207" s="152" t="s">
        <v>2549</v>
      </c>
    </row>
    <row r="1208" spans="1:30" x14ac:dyDescent="0.35">
      <c r="A1208" t="str">
        <f t="shared" si="18"/>
        <v>260388272001021</v>
      </c>
      <c r="B1208" s="178"/>
      <c r="D1208" s="14"/>
      <c r="E1208" s="159">
        <v>19048</v>
      </c>
      <c r="F1208" s="160" t="s">
        <v>2420</v>
      </c>
      <c r="G1208" s="161">
        <v>260388272001</v>
      </c>
      <c r="H1208" s="159">
        <v>21</v>
      </c>
      <c r="I1208" s="162" t="s">
        <v>1732</v>
      </c>
      <c r="J1208" s="152"/>
      <c r="K1208" s="163" t="s">
        <v>2421</v>
      </c>
      <c r="L1208" s="163" t="s">
        <v>1696</v>
      </c>
      <c r="M1208" s="163" t="s">
        <v>1784</v>
      </c>
      <c r="N1208" s="163" t="s">
        <v>1673</v>
      </c>
      <c r="O1208" s="152"/>
      <c r="P1208" s="150" t="s">
        <v>2422</v>
      </c>
      <c r="Q1208" s="144" t="s">
        <v>1716</v>
      </c>
      <c r="R1208" s="145" t="s">
        <v>1716</v>
      </c>
      <c r="S1208" s="146" t="s">
        <v>1716</v>
      </c>
      <c r="T1208" s="147" t="s">
        <v>1716</v>
      </c>
      <c r="U1208" s="148">
        <v>923.69200000000012</v>
      </c>
      <c r="V1208" s="149" t="s">
        <v>1716</v>
      </c>
      <c r="W1208" s="150" t="s">
        <v>1716</v>
      </c>
      <c r="X1208" s="150" t="s">
        <v>1723</v>
      </c>
      <c r="Y1208" s="150">
        <v>0</v>
      </c>
      <c r="Z1208" s="150" t="s">
        <v>1716</v>
      </c>
      <c r="AA1208" s="150">
        <v>0</v>
      </c>
      <c r="AB1208" s="164">
        <v>1</v>
      </c>
      <c r="AC1208" s="152"/>
      <c r="AD1208" s="152"/>
    </row>
    <row r="1209" spans="1:30" x14ac:dyDescent="0.35">
      <c r="A1209" t="str">
        <f t="shared" si="18"/>
        <v>260388272001027</v>
      </c>
      <c r="B1209" s="178"/>
      <c r="D1209" s="14"/>
      <c r="E1209" s="159">
        <v>19048</v>
      </c>
      <c r="F1209" s="160" t="s">
        <v>2420</v>
      </c>
      <c r="G1209" s="161">
        <v>260388272001</v>
      </c>
      <c r="H1209" s="159">
        <v>27</v>
      </c>
      <c r="I1209" s="162" t="s">
        <v>1733</v>
      </c>
      <c r="J1209" s="152"/>
      <c r="K1209" s="163" t="s">
        <v>2421</v>
      </c>
      <c r="L1209" s="163" t="s">
        <v>1696</v>
      </c>
      <c r="M1209" s="163" t="s">
        <v>1784</v>
      </c>
      <c r="N1209" s="163" t="s">
        <v>1673</v>
      </c>
      <c r="O1209" s="152"/>
      <c r="P1209" s="150" t="s">
        <v>2422</v>
      </c>
      <c r="Q1209" s="144">
        <v>359.63</v>
      </c>
      <c r="R1209" s="145">
        <v>0.6</v>
      </c>
      <c r="S1209" s="146">
        <v>1.0707</v>
      </c>
      <c r="T1209" s="147" t="s">
        <v>1716</v>
      </c>
      <c r="U1209" s="148">
        <v>374.89</v>
      </c>
      <c r="V1209" s="149">
        <v>0.22900000000000001</v>
      </c>
      <c r="W1209" s="150">
        <v>1.7000000000000001E-2</v>
      </c>
      <c r="X1209" s="150" t="s">
        <v>1723</v>
      </c>
      <c r="Y1209" s="150">
        <v>0</v>
      </c>
      <c r="Z1209" s="150" t="s">
        <v>1717</v>
      </c>
      <c r="AA1209" s="150">
        <v>0</v>
      </c>
      <c r="AB1209" s="164">
        <v>1</v>
      </c>
      <c r="AC1209" s="152"/>
      <c r="AD1209" s="152"/>
    </row>
    <row r="1210" spans="1:30" x14ac:dyDescent="0.35">
      <c r="A1210" t="str">
        <f t="shared" si="18"/>
        <v>260388272001028</v>
      </c>
      <c r="B1210" s="178"/>
      <c r="D1210" s="14"/>
      <c r="E1210" s="159">
        <v>19048</v>
      </c>
      <c r="F1210" s="160" t="s">
        <v>2420</v>
      </c>
      <c r="G1210" s="161">
        <v>260388272001</v>
      </c>
      <c r="H1210" s="159">
        <v>28</v>
      </c>
      <c r="I1210" s="162" t="s">
        <v>1733</v>
      </c>
      <c r="J1210" s="152"/>
      <c r="K1210" s="163" t="s">
        <v>2421</v>
      </c>
      <c r="L1210" s="163" t="s">
        <v>1696</v>
      </c>
      <c r="M1210" s="163" t="s">
        <v>1784</v>
      </c>
      <c r="N1210" s="163" t="s">
        <v>1673</v>
      </c>
      <c r="O1210" s="152"/>
      <c r="P1210" s="150" t="s">
        <v>2422</v>
      </c>
      <c r="Q1210" s="144">
        <v>359.63</v>
      </c>
      <c r="R1210" s="145">
        <v>0.6</v>
      </c>
      <c r="S1210" s="146">
        <v>1.0707</v>
      </c>
      <c r="T1210" s="147" t="s">
        <v>1716</v>
      </c>
      <c r="U1210" s="148">
        <v>374.89</v>
      </c>
      <c r="V1210" s="149">
        <v>0.22900000000000001</v>
      </c>
      <c r="W1210" s="150">
        <v>1.7000000000000001E-2</v>
      </c>
      <c r="X1210" s="150" t="s">
        <v>1723</v>
      </c>
      <c r="Y1210" s="150">
        <v>0</v>
      </c>
      <c r="Z1210" s="150" t="s">
        <v>1717</v>
      </c>
      <c r="AA1210" s="150">
        <v>0</v>
      </c>
      <c r="AB1210" s="164">
        <v>1</v>
      </c>
      <c r="AC1210" s="152"/>
      <c r="AD1210" s="152"/>
    </row>
    <row r="1211" spans="1:30" x14ac:dyDescent="0.35">
      <c r="A1211" t="str">
        <f t="shared" si="18"/>
        <v>421573141001021</v>
      </c>
      <c r="B1211" s="178"/>
      <c r="D1211" s="14"/>
      <c r="E1211" s="159">
        <v>19379</v>
      </c>
      <c r="F1211" s="160" t="s">
        <v>2423</v>
      </c>
      <c r="G1211" s="161">
        <v>421573141001</v>
      </c>
      <c r="H1211" s="159">
        <v>21</v>
      </c>
      <c r="I1211" s="162" t="s">
        <v>1732</v>
      </c>
      <c r="J1211" s="152"/>
      <c r="K1211" s="163" t="s">
        <v>2424</v>
      </c>
      <c r="L1211" s="163" t="s">
        <v>1777</v>
      </c>
      <c r="M1211" s="163" t="s">
        <v>1784</v>
      </c>
      <c r="N1211" s="163" t="s">
        <v>1673</v>
      </c>
      <c r="O1211" s="152"/>
      <c r="P1211" s="150" t="s">
        <v>2425</v>
      </c>
      <c r="Q1211" s="144" t="s">
        <v>1716</v>
      </c>
      <c r="R1211" s="145" t="s">
        <v>1716</v>
      </c>
      <c r="S1211" s="146" t="s">
        <v>1716</v>
      </c>
      <c r="T1211" s="147" t="s">
        <v>1716</v>
      </c>
      <c r="U1211" s="148">
        <v>623.70000000000005</v>
      </c>
      <c r="V1211" s="149" t="s">
        <v>1716</v>
      </c>
      <c r="W1211" s="150" t="s">
        <v>1716</v>
      </c>
      <c r="X1211" s="150" t="s">
        <v>1723</v>
      </c>
      <c r="Y1211" s="150">
        <v>0</v>
      </c>
      <c r="Z1211" s="150" t="s">
        <v>1716</v>
      </c>
      <c r="AA1211" s="150">
        <v>0</v>
      </c>
      <c r="AB1211" s="164">
        <v>1</v>
      </c>
      <c r="AC1211" s="152"/>
      <c r="AD1211" s="152"/>
    </row>
    <row r="1212" spans="1:30" x14ac:dyDescent="0.35">
      <c r="A1212" t="str">
        <f t="shared" si="18"/>
        <v>421573141001027</v>
      </c>
      <c r="B1212" s="178"/>
      <c r="D1212" s="14"/>
      <c r="E1212" s="159">
        <v>19379</v>
      </c>
      <c r="F1212" s="160" t="s">
        <v>2423</v>
      </c>
      <c r="G1212" s="161">
        <v>421573141001</v>
      </c>
      <c r="H1212" s="159">
        <v>27</v>
      </c>
      <c r="I1212" s="162" t="s">
        <v>1733</v>
      </c>
      <c r="J1212" s="152"/>
      <c r="K1212" s="163" t="s">
        <v>2424</v>
      </c>
      <c r="L1212" s="163" t="s">
        <v>1777</v>
      </c>
      <c r="M1212" s="163" t="s">
        <v>1784</v>
      </c>
      <c r="N1212" s="163" t="s">
        <v>1673</v>
      </c>
      <c r="O1212" s="152"/>
      <c r="P1212" s="150" t="s">
        <v>2425</v>
      </c>
      <c r="Q1212" s="144">
        <v>203.9</v>
      </c>
      <c r="R1212" s="145">
        <v>0.6</v>
      </c>
      <c r="S1212" s="146">
        <v>0.91200000000000003</v>
      </c>
      <c r="T1212" s="147" t="s">
        <v>1716</v>
      </c>
      <c r="U1212" s="148">
        <v>193.13</v>
      </c>
      <c r="V1212" s="149" t="s">
        <v>1716</v>
      </c>
      <c r="W1212" s="150" t="s">
        <v>1716</v>
      </c>
      <c r="X1212" s="150" t="s">
        <v>1723</v>
      </c>
      <c r="Y1212" s="150">
        <v>0</v>
      </c>
      <c r="Z1212" s="150" t="s">
        <v>1717</v>
      </c>
      <c r="AA1212" s="150">
        <v>0</v>
      </c>
      <c r="AB1212" s="164">
        <v>1</v>
      </c>
      <c r="AC1212" s="152"/>
      <c r="AD1212" s="152"/>
    </row>
    <row r="1213" spans="1:30" x14ac:dyDescent="0.35">
      <c r="A1213" t="str">
        <f t="shared" si="18"/>
        <v>421573141001028</v>
      </c>
      <c r="B1213" s="178"/>
      <c r="D1213" s="14"/>
      <c r="E1213" s="159">
        <v>19379</v>
      </c>
      <c r="F1213" s="160" t="s">
        <v>2423</v>
      </c>
      <c r="G1213" s="161">
        <v>421573141001</v>
      </c>
      <c r="H1213" s="159">
        <v>28</v>
      </c>
      <c r="I1213" s="162" t="s">
        <v>1733</v>
      </c>
      <c r="J1213" s="152"/>
      <c r="K1213" s="163" t="s">
        <v>2424</v>
      </c>
      <c r="L1213" s="163" t="s">
        <v>1777</v>
      </c>
      <c r="M1213" s="163" t="s">
        <v>1784</v>
      </c>
      <c r="N1213" s="163" t="s">
        <v>1673</v>
      </c>
      <c r="O1213" s="152"/>
      <c r="P1213" s="150" t="s">
        <v>2425</v>
      </c>
      <c r="Q1213" s="144">
        <v>203.9</v>
      </c>
      <c r="R1213" s="145">
        <v>0.6</v>
      </c>
      <c r="S1213" s="146">
        <v>0.91200000000000003</v>
      </c>
      <c r="T1213" s="147" t="s">
        <v>1716</v>
      </c>
      <c r="U1213" s="148">
        <v>193.13</v>
      </c>
      <c r="V1213" s="149" t="s">
        <v>1716</v>
      </c>
      <c r="W1213" s="150" t="s">
        <v>1716</v>
      </c>
      <c r="X1213" s="150" t="s">
        <v>1723</v>
      </c>
      <c r="Y1213" s="150">
        <v>0</v>
      </c>
      <c r="Z1213" s="150" t="s">
        <v>1717</v>
      </c>
      <c r="AA1213" s="150">
        <v>0</v>
      </c>
      <c r="AB1213" s="164">
        <v>1</v>
      </c>
      <c r="AC1213" s="152"/>
      <c r="AD1213" s="152"/>
    </row>
    <row r="1214" spans="1:30" x14ac:dyDescent="0.35">
      <c r="A1214" t="str">
        <f t="shared" si="18"/>
        <v>621658515001021</v>
      </c>
      <c r="B1214" s="178"/>
      <c r="D1214" s="14"/>
      <c r="E1214" s="159">
        <v>19404</v>
      </c>
      <c r="F1214" s="160" t="s">
        <v>2426</v>
      </c>
      <c r="G1214" s="161">
        <v>621658515001</v>
      </c>
      <c r="H1214" s="159">
        <v>21</v>
      </c>
      <c r="I1214" s="162" t="s">
        <v>1732</v>
      </c>
      <c r="J1214" s="152"/>
      <c r="K1214" s="163" t="s">
        <v>2427</v>
      </c>
      <c r="L1214" s="163" t="s">
        <v>1696</v>
      </c>
      <c r="M1214" s="163" t="s">
        <v>1784</v>
      </c>
      <c r="N1214" s="163" t="s">
        <v>1673</v>
      </c>
      <c r="O1214" s="152"/>
      <c r="P1214" s="150" t="s">
        <v>2428</v>
      </c>
      <c r="Q1214" s="144" t="s">
        <v>1716</v>
      </c>
      <c r="R1214" s="145" t="s">
        <v>1716</v>
      </c>
      <c r="S1214" s="146" t="s">
        <v>1716</v>
      </c>
      <c r="T1214" s="147" t="s">
        <v>1716</v>
      </c>
      <c r="U1214" s="148">
        <v>623.70000000000005</v>
      </c>
      <c r="V1214" s="149" t="s">
        <v>1716</v>
      </c>
      <c r="W1214" s="150" t="s">
        <v>1716</v>
      </c>
      <c r="X1214" s="150" t="s">
        <v>1723</v>
      </c>
      <c r="Y1214" s="150">
        <v>0</v>
      </c>
      <c r="Z1214" s="150" t="s">
        <v>1716</v>
      </c>
      <c r="AA1214" s="150">
        <v>0</v>
      </c>
      <c r="AB1214" s="164">
        <v>1</v>
      </c>
      <c r="AC1214" s="152"/>
      <c r="AD1214" s="152"/>
    </row>
    <row r="1215" spans="1:30" x14ac:dyDescent="0.35">
      <c r="A1215" t="str">
        <f t="shared" si="18"/>
        <v>621658515001027</v>
      </c>
      <c r="B1215" s="178"/>
      <c r="D1215" s="14"/>
      <c r="E1215" s="159">
        <v>19404</v>
      </c>
      <c r="F1215" s="160" t="s">
        <v>2426</v>
      </c>
      <c r="G1215" s="161">
        <v>621658515001</v>
      </c>
      <c r="H1215" s="159">
        <v>27</v>
      </c>
      <c r="I1215" s="162" t="s">
        <v>1733</v>
      </c>
      <c r="J1215" s="152"/>
      <c r="K1215" s="163" t="s">
        <v>2427</v>
      </c>
      <c r="L1215" s="163" t="s">
        <v>1696</v>
      </c>
      <c r="M1215" s="163" t="s">
        <v>1784</v>
      </c>
      <c r="N1215" s="163" t="s">
        <v>1673</v>
      </c>
      <c r="O1215" s="152"/>
      <c r="P1215" s="150" t="s">
        <v>2428</v>
      </c>
      <c r="Q1215" s="144">
        <v>359.63</v>
      </c>
      <c r="R1215" s="145">
        <v>0.6</v>
      </c>
      <c r="S1215" s="146">
        <v>1.0707</v>
      </c>
      <c r="T1215" s="147" t="s">
        <v>1716</v>
      </c>
      <c r="U1215" s="148">
        <v>374.89</v>
      </c>
      <c r="V1215" s="149">
        <v>0.22900000000000001</v>
      </c>
      <c r="W1215" s="150">
        <v>1.7000000000000001E-2</v>
      </c>
      <c r="X1215" s="150" t="s">
        <v>1723</v>
      </c>
      <c r="Y1215" s="150">
        <v>0</v>
      </c>
      <c r="Z1215" s="150" t="s">
        <v>1717</v>
      </c>
      <c r="AA1215" s="150">
        <v>0</v>
      </c>
      <c r="AB1215" s="164">
        <v>1</v>
      </c>
      <c r="AC1215" s="152"/>
      <c r="AD1215" s="152"/>
    </row>
    <row r="1216" spans="1:30" x14ac:dyDescent="0.35">
      <c r="A1216" t="str">
        <f t="shared" si="18"/>
        <v>621658515001028</v>
      </c>
      <c r="B1216" s="178"/>
      <c r="D1216" s="14"/>
      <c r="E1216" s="159">
        <v>19404</v>
      </c>
      <c r="F1216" s="160" t="s">
        <v>2426</v>
      </c>
      <c r="G1216" s="161">
        <v>621658515001</v>
      </c>
      <c r="H1216" s="159">
        <v>28</v>
      </c>
      <c r="I1216" s="162" t="s">
        <v>1733</v>
      </c>
      <c r="J1216" s="152"/>
      <c r="K1216" s="163" t="s">
        <v>2427</v>
      </c>
      <c r="L1216" s="163" t="s">
        <v>1696</v>
      </c>
      <c r="M1216" s="163" t="s">
        <v>1784</v>
      </c>
      <c r="N1216" s="163" t="s">
        <v>1673</v>
      </c>
      <c r="O1216" s="152"/>
      <c r="P1216" s="150" t="s">
        <v>2428</v>
      </c>
      <c r="Q1216" s="144">
        <v>359.63</v>
      </c>
      <c r="R1216" s="145">
        <v>0.6</v>
      </c>
      <c r="S1216" s="146">
        <v>1.0707</v>
      </c>
      <c r="T1216" s="147" t="s">
        <v>1716</v>
      </c>
      <c r="U1216" s="148">
        <v>374.89</v>
      </c>
      <c r="V1216" s="149">
        <v>0.22900000000000001</v>
      </c>
      <c r="W1216" s="150">
        <v>1.7000000000000001E-2</v>
      </c>
      <c r="X1216" s="150" t="s">
        <v>1723</v>
      </c>
      <c r="Y1216" s="150">
        <v>0</v>
      </c>
      <c r="Z1216" s="150" t="s">
        <v>1717</v>
      </c>
      <c r="AA1216" s="150">
        <v>0</v>
      </c>
      <c r="AB1216" s="164">
        <v>1</v>
      </c>
      <c r="AC1216" s="152"/>
      <c r="AD1216" s="152"/>
    </row>
    <row r="1217" spans="1:30" x14ac:dyDescent="0.35">
      <c r="A1217" t="str">
        <f t="shared" si="18"/>
        <v>522085555002020</v>
      </c>
      <c r="B1217" s="178"/>
      <c r="D1217" s="14"/>
      <c r="E1217" s="159">
        <v>19410</v>
      </c>
      <c r="F1217" s="160" t="s">
        <v>2429</v>
      </c>
      <c r="G1217" s="161">
        <v>522085555002</v>
      </c>
      <c r="H1217" s="159">
        <v>20</v>
      </c>
      <c r="I1217" s="162" t="s">
        <v>1711</v>
      </c>
      <c r="J1217" s="152"/>
      <c r="K1217" s="163" t="s">
        <v>2430</v>
      </c>
      <c r="L1217" s="163" t="s">
        <v>1777</v>
      </c>
      <c r="M1217" s="163" t="s">
        <v>1821</v>
      </c>
      <c r="N1217" s="163" t="s">
        <v>1674</v>
      </c>
      <c r="O1217" s="152"/>
      <c r="P1217" s="150" t="s">
        <v>2431</v>
      </c>
      <c r="Q1217" s="144" t="s">
        <v>1716</v>
      </c>
      <c r="R1217" s="145" t="s">
        <v>1716</v>
      </c>
      <c r="S1217" s="146" t="s">
        <v>1716</v>
      </c>
      <c r="T1217" s="147" t="s">
        <v>1716</v>
      </c>
      <c r="U1217" s="148">
        <v>664.41100000000006</v>
      </c>
      <c r="V1217" s="149" t="s">
        <v>1716</v>
      </c>
      <c r="W1217" s="150" t="s">
        <v>1716</v>
      </c>
      <c r="X1217" s="150" t="s">
        <v>1723</v>
      </c>
      <c r="Y1217" s="150">
        <v>0</v>
      </c>
      <c r="Z1217" s="150" t="s">
        <v>1716</v>
      </c>
      <c r="AA1217" s="150">
        <v>0</v>
      </c>
      <c r="AB1217" s="164">
        <v>1</v>
      </c>
      <c r="AC1217" s="152"/>
      <c r="AD1217" s="152"/>
    </row>
    <row r="1218" spans="1:30" x14ac:dyDescent="0.35">
      <c r="A1218" t="str">
        <f t="shared" si="18"/>
        <v>522085555002024</v>
      </c>
      <c r="B1218" s="178"/>
      <c r="D1218" s="14"/>
      <c r="E1218" s="159">
        <v>19410</v>
      </c>
      <c r="F1218" s="160" t="s">
        <v>2429</v>
      </c>
      <c r="G1218" s="161">
        <v>522085555002</v>
      </c>
      <c r="H1218" s="159">
        <v>24</v>
      </c>
      <c r="I1218" s="162" t="s">
        <v>1719</v>
      </c>
      <c r="J1218" s="152"/>
      <c r="K1218" s="163" t="s">
        <v>2430</v>
      </c>
      <c r="L1218" s="163" t="s">
        <v>1777</v>
      </c>
      <c r="M1218" s="163" t="s">
        <v>1821</v>
      </c>
      <c r="N1218" s="163" t="s">
        <v>1674</v>
      </c>
      <c r="O1218" s="152"/>
      <c r="P1218" s="150" t="s">
        <v>2431</v>
      </c>
      <c r="Q1218" s="144">
        <v>461.4</v>
      </c>
      <c r="R1218" s="145">
        <v>0.6</v>
      </c>
      <c r="S1218" s="146">
        <v>0.91200000000000003</v>
      </c>
      <c r="T1218" s="147" t="s">
        <v>1716</v>
      </c>
      <c r="U1218" s="148">
        <v>437.04</v>
      </c>
      <c r="V1218" s="149" t="s">
        <v>1716</v>
      </c>
      <c r="W1218" s="150" t="s">
        <v>1716</v>
      </c>
      <c r="X1218" s="150" t="s">
        <v>1723</v>
      </c>
      <c r="Y1218" s="150">
        <v>0</v>
      </c>
      <c r="Z1218" s="150" t="s">
        <v>1717</v>
      </c>
      <c r="AA1218" s="150">
        <v>0</v>
      </c>
      <c r="AB1218" s="164">
        <v>1</v>
      </c>
      <c r="AC1218" s="152"/>
      <c r="AD1218" s="152"/>
    </row>
    <row r="1219" spans="1:30" x14ac:dyDescent="0.35">
      <c r="A1219" t="str">
        <f t="shared" ref="A1219:A1285" si="19">G1219&amp;"0"&amp;H1219</f>
        <v>370661250008020</v>
      </c>
      <c r="B1219" s="178"/>
      <c r="D1219" s="14"/>
      <c r="E1219" s="159">
        <v>20001</v>
      </c>
      <c r="F1219" s="160" t="s">
        <v>2432</v>
      </c>
      <c r="G1219" s="161">
        <v>370661250008</v>
      </c>
      <c r="H1219" s="159">
        <v>20</v>
      </c>
      <c r="I1219" s="162" t="s">
        <v>1711</v>
      </c>
      <c r="J1219" s="152"/>
      <c r="K1219" s="163" t="s">
        <v>2433</v>
      </c>
      <c r="L1219" s="163" t="s">
        <v>1696</v>
      </c>
      <c r="M1219" s="163" t="s">
        <v>1726</v>
      </c>
      <c r="N1219" s="163" t="s">
        <v>1673</v>
      </c>
      <c r="O1219" s="152"/>
      <c r="P1219" s="150" t="s">
        <v>2434</v>
      </c>
      <c r="Q1219" s="144">
        <v>3967.73</v>
      </c>
      <c r="R1219" s="145">
        <v>0.67600000000000005</v>
      </c>
      <c r="S1219" s="146">
        <v>1.0707</v>
      </c>
      <c r="T1219" s="147">
        <v>0</v>
      </c>
      <c r="U1219" s="148">
        <v>4157.3599999999997</v>
      </c>
      <c r="V1219" s="149">
        <v>0.22900000000000001</v>
      </c>
      <c r="W1219" s="150">
        <v>1.7000000000000001E-2</v>
      </c>
      <c r="X1219" s="150" t="s">
        <v>1723</v>
      </c>
      <c r="Y1219" s="150">
        <v>0</v>
      </c>
      <c r="Z1219" s="150" t="s">
        <v>1716</v>
      </c>
      <c r="AA1219" s="150">
        <v>0</v>
      </c>
      <c r="AB1219" s="164">
        <v>1</v>
      </c>
      <c r="AC1219" s="152"/>
      <c r="AD1219" s="152"/>
    </row>
    <row r="1220" spans="1:30" x14ac:dyDescent="0.35">
      <c r="A1220" t="str">
        <f t="shared" si="19"/>
        <v>370661250008024</v>
      </c>
      <c r="B1220" s="178"/>
      <c r="D1220" s="14"/>
      <c r="E1220" s="159">
        <v>20001</v>
      </c>
      <c r="F1220" s="160" t="s">
        <v>2432</v>
      </c>
      <c r="G1220" s="161">
        <v>370661250008</v>
      </c>
      <c r="H1220" s="159">
        <v>24</v>
      </c>
      <c r="I1220" s="162" t="s">
        <v>1719</v>
      </c>
      <c r="J1220" s="152"/>
      <c r="K1220" s="163" t="s">
        <v>2433</v>
      </c>
      <c r="L1220" s="163" t="s">
        <v>1696</v>
      </c>
      <c r="M1220" s="163" t="s">
        <v>1726</v>
      </c>
      <c r="N1220" s="163" t="s">
        <v>1673</v>
      </c>
      <c r="O1220" s="152"/>
      <c r="P1220" s="150" t="s">
        <v>2434</v>
      </c>
      <c r="Q1220" s="144">
        <v>1241.8800000000001</v>
      </c>
      <c r="R1220" s="145">
        <v>0.6</v>
      </c>
      <c r="S1220" s="146">
        <v>1</v>
      </c>
      <c r="T1220" s="147" t="s">
        <v>1716</v>
      </c>
      <c r="U1220" s="148">
        <v>1241.8800000000001</v>
      </c>
      <c r="V1220" s="149">
        <v>0.22900000000000001</v>
      </c>
      <c r="W1220" s="150">
        <v>1.7000000000000001E-2</v>
      </c>
      <c r="X1220" s="150" t="s">
        <v>1723</v>
      </c>
      <c r="Y1220" s="150">
        <v>0</v>
      </c>
      <c r="Z1220" s="150" t="s">
        <v>1717</v>
      </c>
      <c r="AA1220" s="150">
        <v>0</v>
      </c>
      <c r="AB1220" s="164">
        <v>1</v>
      </c>
      <c r="AC1220" s="152"/>
      <c r="AD1220" s="152"/>
    </row>
    <row r="1221" spans="1:30" x14ac:dyDescent="0.35">
      <c r="A1221" t="str">
        <f t="shared" si="19"/>
        <v>370661250009020</v>
      </c>
      <c r="B1221" s="178"/>
      <c r="D1221" s="14"/>
      <c r="E1221" s="159">
        <v>20002</v>
      </c>
      <c r="F1221" s="160" t="s">
        <v>2435</v>
      </c>
      <c r="G1221" s="161">
        <v>370661250009</v>
      </c>
      <c r="H1221" s="159">
        <v>20</v>
      </c>
      <c r="I1221" s="162" t="s">
        <v>1711</v>
      </c>
      <c r="J1221" s="152"/>
      <c r="K1221" s="163" t="s">
        <v>2433</v>
      </c>
      <c r="L1221" s="163" t="s">
        <v>1696</v>
      </c>
      <c r="M1221" s="163" t="s">
        <v>1726</v>
      </c>
      <c r="N1221" s="163" t="s">
        <v>1673</v>
      </c>
      <c r="O1221" s="152"/>
      <c r="P1221" s="150" t="s">
        <v>2434</v>
      </c>
      <c r="Q1221" s="144">
        <v>3967.73</v>
      </c>
      <c r="R1221" s="145">
        <v>0.67600000000000005</v>
      </c>
      <c r="S1221" s="146">
        <v>1.0707</v>
      </c>
      <c r="T1221" s="147">
        <v>0</v>
      </c>
      <c r="U1221" s="148">
        <v>4157.3599999999997</v>
      </c>
      <c r="V1221" s="149">
        <v>0.22900000000000001</v>
      </c>
      <c r="W1221" s="150">
        <v>1.7000000000000001E-2</v>
      </c>
      <c r="X1221" s="150" t="s">
        <v>1723</v>
      </c>
      <c r="Y1221" s="150">
        <v>0</v>
      </c>
      <c r="Z1221" s="150" t="s">
        <v>1716</v>
      </c>
      <c r="AA1221" s="150">
        <v>0</v>
      </c>
      <c r="AB1221" s="164">
        <v>1</v>
      </c>
      <c r="AC1221" s="152"/>
      <c r="AD1221" s="152"/>
    </row>
    <row r="1222" spans="1:30" x14ac:dyDescent="0.35">
      <c r="A1222" t="str">
        <f t="shared" si="19"/>
        <v>370661250009024</v>
      </c>
      <c r="B1222" s="178"/>
      <c r="D1222" s="14"/>
      <c r="E1222" s="159">
        <v>20002</v>
      </c>
      <c r="F1222" s="160" t="s">
        <v>2435</v>
      </c>
      <c r="G1222" s="161">
        <v>370661250009</v>
      </c>
      <c r="H1222" s="159">
        <v>24</v>
      </c>
      <c r="I1222" s="162" t="s">
        <v>1719</v>
      </c>
      <c r="J1222" s="152"/>
      <c r="K1222" s="163" t="s">
        <v>2433</v>
      </c>
      <c r="L1222" s="163" t="s">
        <v>1696</v>
      </c>
      <c r="M1222" s="163" t="s">
        <v>1726</v>
      </c>
      <c r="N1222" s="163" t="s">
        <v>1673</v>
      </c>
      <c r="O1222" s="152"/>
      <c r="P1222" s="150" t="s">
        <v>2434</v>
      </c>
      <c r="Q1222" s="144">
        <v>1241.8800000000001</v>
      </c>
      <c r="R1222" s="145">
        <v>0.6</v>
      </c>
      <c r="S1222" s="146">
        <v>1</v>
      </c>
      <c r="T1222" s="147" t="s">
        <v>1716</v>
      </c>
      <c r="U1222" s="148">
        <v>1241.8800000000001</v>
      </c>
      <c r="V1222" s="149">
        <v>0.22900000000000001</v>
      </c>
      <c r="W1222" s="150">
        <v>1.7000000000000001E-2</v>
      </c>
      <c r="X1222" s="150" t="s">
        <v>1723</v>
      </c>
      <c r="Y1222" s="150">
        <v>0</v>
      </c>
      <c r="Z1222" s="150" t="s">
        <v>1717</v>
      </c>
      <c r="AA1222" s="150">
        <v>0</v>
      </c>
      <c r="AB1222" s="164">
        <v>1</v>
      </c>
      <c r="AC1222" s="152"/>
      <c r="AD1222" s="152"/>
    </row>
    <row r="1223" spans="1:30" x14ac:dyDescent="0.35">
      <c r="A1223" t="str">
        <f t="shared" si="19"/>
        <v>350876396001020</v>
      </c>
      <c r="B1223" s="178"/>
      <c r="D1223" s="14"/>
      <c r="E1223" s="159">
        <v>20003</v>
      </c>
      <c r="F1223" s="160" t="s">
        <v>2436</v>
      </c>
      <c r="G1223" s="161">
        <v>350876396001</v>
      </c>
      <c r="H1223" s="159">
        <v>20</v>
      </c>
      <c r="I1223" s="162" t="s">
        <v>1711</v>
      </c>
      <c r="J1223" s="152"/>
      <c r="K1223" s="163" t="s">
        <v>2437</v>
      </c>
      <c r="L1223" s="163" t="s">
        <v>1777</v>
      </c>
      <c r="M1223" s="163" t="s">
        <v>1713</v>
      </c>
      <c r="N1223" s="163" t="s">
        <v>1673</v>
      </c>
      <c r="O1223" s="152"/>
      <c r="P1223" s="150" t="s">
        <v>2438</v>
      </c>
      <c r="Q1223" s="144">
        <v>3730.73</v>
      </c>
      <c r="R1223" s="145">
        <v>0.67600000000000005</v>
      </c>
      <c r="S1223" s="146">
        <v>1.0792999999999999</v>
      </c>
      <c r="T1223" s="147">
        <v>0</v>
      </c>
      <c r="U1223" s="148">
        <v>3930.72</v>
      </c>
      <c r="V1223" s="149">
        <v>0.24299999999999999</v>
      </c>
      <c r="W1223" s="150">
        <v>2.5000000000000001E-2</v>
      </c>
      <c r="X1223" s="150" t="s">
        <v>1723</v>
      </c>
      <c r="Y1223" s="150">
        <v>0</v>
      </c>
      <c r="Z1223" s="150" t="s">
        <v>1716</v>
      </c>
      <c r="AA1223" s="150">
        <v>0</v>
      </c>
      <c r="AB1223" s="164">
        <v>1</v>
      </c>
      <c r="AC1223" s="152"/>
      <c r="AD1223" s="152"/>
    </row>
    <row r="1224" spans="1:30" x14ac:dyDescent="0.35">
      <c r="A1224" t="str">
        <f t="shared" si="19"/>
        <v>350876396001022</v>
      </c>
      <c r="B1224" s="178"/>
      <c r="D1224" s="14"/>
      <c r="E1224" s="159">
        <v>20003</v>
      </c>
      <c r="F1224" s="160" t="s">
        <v>2436</v>
      </c>
      <c r="G1224" s="161">
        <v>350876396001</v>
      </c>
      <c r="H1224" s="159">
        <v>22</v>
      </c>
      <c r="I1224" s="162" t="s">
        <v>1718</v>
      </c>
      <c r="J1224" s="152"/>
      <c r="K1224" s="163" t="s">
        <v>2437</v>
      </c>
      <c r="L1224" s="163" t="s">
        <v>1777</v>
      </c>
      <c r="M1224" s="163" t="s">
        <v>1713</v>
      </c>
      <c r="N1224" s="163" t="s">
        <v>1673</v>
      </c>
      <c r="O1224" s="152"/>
      <c r="P1224" s="150" t="s">
        <v>2438</v>
      </c>
      <c r="Q1224" s="144" t="s">
        <v>1716</v>
      </c>
      <c r="R1224" s="145" t="s">
        <v>1716</v>
      </c>
      <c r="S1224" s="146" t="s">
        <v>1716</v>
      </c>
      <c r="T1224" s="147" t="s">
        <v>1716</v>
      </c>
      <c r="U1224" s="148">
        <v>593.25</v>
      </c>
      <c r="V1224" s="149" t="s">
        <v>1716</v>
      </c>
      <c r="W1224" s="150" t="s">
        <v>1716</v>
      </c>
      <c r="X1224" s="150" t="s">
        <v>1723</v>
      </c>
      <c r="Y1224" s="150">
        <v>0</v>
      </c>
      <c r="Z1224" s="150" t="s">
        <v>1716</v>
      </c>
      <c r="AA1224" s="150">
        <v>0</v>
      </c>
      <c r="AB1224" s="164">
        <v>1</v>
      </c>
      <c r="AC1224" s="152"/>
      <c r="AD1224" s="152"/>
    </row>
    <row r="1225" spans="1:30" x14ac:dyDescent="0.35">
      <c r="A1225" t="str">
        <f t="shared" si="19"/>
        <v>350876396001024</v>
      </c>
      <c r="B1225" s="178"/>
      <c r="D1225" s="14"/>
      <c r="E1225" s="159">
        <v>20003</v>
      </c>
      <c r="F1225" s="160" t="s">
        <v>2436</v>
      </c>
      <c r="G1225" s="161">
        <v>350876396001</v>
      </c>
      <c r="H1225" s="159">
        <v>24</v>
      </c>
      <c r="I1225" s="162" t="s">
        <v>1719</v>
      </c>
      <c r="J1225" s="152"/>
      <c r="K1225" s="163" t="s">
        <v>2437</v>
      </c>
      <c r="L1225" s="163" t="s">
        <v>1777</v>
      </c>
      <c r="M1225" s="163" t="s">
        <v>1713</v>
      </c>
      <c r="N1225" s="163" t="s">
        <v>1673</v>
      </c>
      <c r="O1225" s="152"/>
      <c r="P1225" s="150" t="s">
        <v>2438</v>
      </c>
      <c r="Q1225" s="144">
        <v>471.61</v>
      </c>
      <c r="R1225" s="145">
        <v>0.6</v>
      </c>
      <c r="S1225" s="146">
        <v>1.0792999999999999</v>
      </c>
      <c r="T1225" s="147" t="s">
        <v>1716</v>
      </c>
      <c r="U1225" s="148">
        <v>494.05</v>
      </c>
      <c r="V1225" s="149" t="s">
        <v>1716</v>
      </c>
      <c r="W1225" s="150" t="s">
        <v>1716</v>
      </c>
      <c r="X1225" s="150" t="s">
        <v>1723</v>
      </c>
      <c r="Y1225" s="150">
        <v>0</v>
      </c>
      <c r="Z1225" s="150" t="s">
        <v>1717</v>
      </c>
      <c r="AA1225" s="150">
        <v>0</v>
      </c>
      <c r="AB1225" s="164">
        <v>1</v>
      </c>
      <c r="AC1225" s="152"/>
      <c r="AD1225" s="152"/>
    </row>
    <row r="1226" spans="1:30" x14ac:dyDescent="0.35">
      <c r="A1226" t="str">
        <f t="shared" si="19"/>
        <v>261091197001021</v>
      </c>
      <c r="B1226" s="178"/>
      <c r="D1226" s="14"/>
      <c r="E1226" s="159">
        <v>20005</v>
      </c>
      <c r="F1226" s="160" t="s">
        <v>2439</v>
      </c>
      <c r="G1226" s="161">
        <v>261091197001</v>
      </c>
      <c r="H1226" s="159">
        <v>21</v>
      </c>
      <c r="I1226" s="162" t="s">
        <v>1732</v>
      </c>
      <c r="J1226" s="152"/>
      <c r="K1226" s="163" t="s">
        <v>2440</v>
      </c>
      <c r="L1226" s="163" t="s">
        <v>1777</v>
      </c>
      <c r="M1226" s="163" t="s">
        <v>1784</v>
      </c>
      <c r="N1226" s="163" t="s">
        <v>1673</v>
      </c>
      <c r="O1226" s="152"/>
      <c r="P1226" s="150" t="s">
        <v>2441</v>
      </c>
      <c r="Q1226" s="144" t="s">
        <v>1716</v>
      </c>
      <c r="R1226" s="145" t="s">
        <v>1716</v>
      </c>
      <c r="S1226" s="146" t="s">
        <v>1716</v>
      </c>
      <c r="T1226" s="147" t="s">
        <v>1716</v>
      </c>
      <c r="U1226" s="148">
        <v>923.69200000000012</v>
      </c>
      <c r="V1226" s="149" t="s">
        <v>1716</v>
      </c>
      <c r="W1226" s="150" t="s">
        <v>1716</v>
      </c>
      <c r="X1226" s="150" t="s">
        <v>1723</v>
      </c>
      <c r="Y1226" s="150">
        <v>0</v>
      </c>
      <c r="Z1226" s="150" t="s">
        <v>1716</v>
      </c>
      <c r="AA1226" s="150">
        <v>0</v>
      </c>
      <c r="AB1226" s="164">
        <v>1</v>
      </c>
      <c r="AC1226" s="152"/>
      <c r="AD1226" s="152"/>
    </row>
    <row r="1227" spans="1:30" x14ac:dyDescent="0.35">
      <c r="A1227" t="str">
        <f t="shared" si="19"/>
        <v>364195126038020</v>
      </c>
      <c r="B1227" s="178"/>
      <c r="D1227" s="14"/>
      <c r="E1227" s="159">
        <v>21001</v>
      </c>
      <c r="F1227" s="160" t="s">
        <v>2442</v>
      </c>
      <c r="G1227" s="161">
        <v>364195126038</v>
      </c>
      <c r="H1227" s="159">
        <v>20</v>
      </c>
      <c r="I1227" s="162" t="s">
        <v>1711</v>
      </c>
      <c r="J1227" s="152"/>
      <c r="K1227" s="163" t="s">
        <v>2443</v>
      </c>
      <c r="L1227" s="163" t="s">
        <v>1696</v>
      </c>
      <c r="M1227" s="163" t="s">
        <v>1713</v>
      </c>
      <c r="N1227" s="163" t="s">
        <v>1673</v>
      </c>
      <c r="O1227" s="152"/>
      <c r="P1227" s="150" t="s">
        <v>2444</v>
      </c>
      <c r="Q1227" s="144">
        <v>3967.73</v>
      </c>
      <c r="R1227" s="145">
        <v>0.67600000000000005</v>
      </c>
      <c r="S1227" s="146">
        <v>1.0707</v>
      </c>
      <c r="T1227" s="147">
        <v>0</v>
      </c>
      <c r="U1227" s="148">
        <v>4157.3599999999997</v>
      </c>
      <c r="V1227" s="149">
        <v>0.214</v>
      </c>
      <c r="W1227" s="150">
        <v>0.02</v>
      </c>
      <c r="X1227" s="150" t="s">
        <v>1723</v>
      </c>
      <c r="Y1227" s="150" t="s">
        <v>1765</v>
      </c>
      <c r="Z1227" s="150" t="s">
        <v>1716</v>
      </c>
      <c r="AA1227" s="150">
        <v>0</v>
      </c>
      <c r="AB1227" s="164">
        <v>1</v>
      </c>
      <c r="AC1227" s="152"/>
      <c r="AD1227" s="152"/>
    </row>
    <row r="1228" spans="1:30" x14ac:dyDescent="0.35">
      <c r="A1228" t="str">
        <f t="shared" si="19"/>
        <v>370813229018020</v>
      </c>
      <c r="B1228" s="178"/>
      <c r="D1228" s="14"/>
      <c r="E1228" s="159">
        <v>21001</v>
      </c>
      <c r="F1228" s="160" t="s">
        <v>2442</v>
      </c>
      <c r="G1228" s="161">
        <v>370813229018</v>
      </c>
      <c r="H1228" s="159">
        <v>20</v>
      </c>
      <c r="I1228" s="162" t="s">
        <v>1711</v>
      </c>
      <c r="J1228" s="152"/>
      <c r="K1228" s="163" t="s">
        <v>2443</v>
      </c>
      <c r="L1228" s="163" t="s">
        <v>1696</v>
      </c>
      <c r="M1228" s="163" t="s">
        <v>1713</v>
      </c>
      <c r="N1228" s="163" t="s">
        <v>1673</v>
      </c>
      <c r="O1228" s="152"/>
      <c r="P1228" s="150" t="s">
        <v>2444</v>
      </c>
      <c r="Q1228" s="144">
        <v>3967.73</v>
      </c>
      <c r="R1228" s="145">
        <v>0.67600000000000005</v>
      </c>
      <c r="S1228" s="146">
        <v>1.0707</v>
      </c>
      <c r="T1228" s="147">
        <v>0</v>
      </c>
      <c r="U1228" s="148">
        <v>4157.3599999999997</v>
      </c>
      <c r="V1228" s="149">
        <v>0.214</v>
      </c>
      <c r="W1228" s="150">
        <v>0.02</v>
      </c>
      <c r="X1228" s="150" t="s">
        <v>1723</v>
      </c>
      <c r="Y1228" s="150" t="s">
        <v>1765</v>
      </c>
      <c r="Z1228" s="150" t="s">
        <v>1716</v>
      </c>
      <c r="AA1228" s="150">
        <v>0</v>
      </c>
      <c r="AB1228" s="164">
        <v>1</v>
      </c>
      <c r="AC1228" s="152"/>
      <c r="AD1228" s="152"/>
    </row>
    <row r="1229" spans="1:30" x14ac:dyDescent="0.35">
      <c r="A1229" t="str">
        <f t="shared" si="19"/>
        <v>364195126038021</v>
      </c>
      <c r="B1229" s="178"/>
      <c r="D1229" s="14"/>
      <c r="E1229" s="159">
        <v>21001</v>
      </c>
      <c r="F1229" s="160" t="s">
        <v>2442</v>
      </c>
      <c r="G1229" s="161">
        <v>364195126038</v>
      </c>
      <c r="H1229" s="159">
        <v>21</v>
      </c>
      <c r="I1229" s="162" t="s">
        <v>1732</v>
      </c>
      <c r="J1229" s="152"/>
      <c r="K1229" s="163" t="s">
        <v>2443</v>
      </c>
      <c r="L1229" s="163" t="s">
        <v>1696</v>
      </c>
      <c r="M1229" s="163" t="s">
        <v>1713</v>
      </c>
      <c r="N1229" s="163" t="s">
        <v>1673</v>
      </c>
      <c r="O1229" s="152"/>
      <c r="P1229" s="150" t="s">
        <v>2444</v>
      </c>
      <c r="Q1229" s="144" t="s">
        <v>1716</v>
      </c>
      <c r="R1229" s="145" t="s">
        <v>1716</v>
      </c>
      <c r="S1229" s="146" t="s">
        <v>1716</v>
      </c>
      <c r="T1229" s="147" t="s">
        <v>1716</v>
      </c>
      <c r="U1229" s="148">
        <v>623.70000000000005</v>
      </c>
      <c r="V1229" s="149" t="s">
        <v>1716</v>
      </c>
      <c r="W1229" s="150" t="s">
        <v>1716</v>
      </c>
      <c r="X1229" s="150" t="s">
        <v>1723</v>
      </c>
      <c r="Y1229" s="150" t="s">
        <v>1765</v>
      </c>
      <c r="Z1229" s="150" t="s">
        <v>1716</v>
      </c>
      <c r="AA1229" s="150">
        <v>0</v>
      </c>
      <c r="AB1229" s="164">
        <v>1</v>
      </c>
      <c r="AC1229" s="152"/>
      <c r="AD1229" s="152"/>
    </row>
    <row r="1230" spans="1:30" x14ac:dyDescent="0.35">
      <c r="A1230" t="str">
        <f t="shared" si="19"/>
        <v>364195126048021</v>
      </c>
      <c r="B1230" s="178"/>
      <c r="D1230" s="14"/>
      <c r="E1230" s="159">
        <v>21001</v>
      </c>
      <c r="F1230" s="160" t="s">
        <v>2442</v>
      </c>
      <c r="G1230" s="161">
        <v>364195126048</v>
      </c>
      <c r="H1230" s="159">
        <v>21</v>
      </c>
      <c r="I1230" s="162" t="s">
        <v>1732</v>
      </c>
      <c r="J1230" s="152"/>
      <c r="K1230" s="163" t="s">
        <v>2443</v>
      </c>
      <c r="L1230" s="163" t="s">
        <v>1696</v>
      </c>
      <c r="M1230" s="163" t="s">
        <v>1713</v>
      </c>
      <c r="N1230" s="163" t="s">
        <v>1673</v>
      </c>
      <c r="O1230" s="152"/>
      <c r="P1230" s="150" t="s">
        <v>2444</v>
      </c>
      <c r="Q1230" s="144" t="s">
        <v>1716</v>
      </c>
      <c r="R1230" s="145" t="s">
        <v>1716</v>
      </c>
      <c r="S1230" s="146" t="s">
        <v>1716</v>
      </c>
      <c r="T1230" s="147" t="s">
        <v>1716</v>
      </c>
      <c r="U1230" s="148">
        <v>623.70000000000005</v>
      </c>
      <c r="V1230" s="149" t="s">
        <v>1716</v>
      </c>
      <c r="W1230" s="150" t="s">
        <v>1716</v>
      </c>
      <c r="X1230" s="150" t="s">
        <v>1723</v>
      </c>
      <c r="Y1230" s="150" t="s">
        <v>1765</v>
      </c>
      <c r="Z1230" s="150" t="s">
        <v>1716</v>
      </c>
      <c r="AA1230" s="150">
        <v>0</v>
      </c>
      <c r="AB1230" s="164">
        <v>1</v>
      </c>
      <c r="AC1230" s="152"/>
      <c r="AD1230" s="152"/>
    </row>
    <row r="1231" spans="1:30" s="178" customFormat="1" x14ac:dyDescent="0.35">
      <c r="A1231" s="178" t="str">
        <f t="shared" si="19"/>
        <v>370813229020021</v>
      </c>
      <c r="D1231" s="14"/>
      <c r="E1231" s="159">
        <v>21001</v>
      </c>
      <c r="F1231" s="160" t="s">
        <v>2442</v>
      </c>
      <c r="G1231" s="161">
        <v>370813229020</v>
      </c>
      <c r="H1231" s="159">
        <v>21</v>
      </c>
      <c r="I1231" s="162" t="s">
        <v>1732</v>
      </c>
      <c r="J1231" s="152"/>
      <c r="K1231" s="163" t="s">
        <v>2443</v>
      </c>
      <c r="L1231" s="163" t="s">
        <v>1696</v>
      </c>
      <c r="M1231" s="163" t="s">
        <v>1713</v>
      </c>
      <c r="N1231" s="163" t="s">
        <v>1673</v>
      </c>
      <c r="O1231" s="152"/>
      <c r="P1231" s="150" t="s">
        <v>2444</v>
      </c>
      <c r="Q1231" s="144" t="s">
        <v>1716</v>
      </c>
      <c r="R1231" s="145" t="s">
        <v>1716</v>
      </c>
      <c r="S1231" s="146" t="s">
        <v>1716</v>
      </c>
      <c r="T1231" s="147" t="s">
        <v>1716</v>
      </c>
      <c r="U1231" s="148">
        <v>623.70000000000005</v>
      </c>
      <c r="V1231" s="149" t="s">
        <v>1716</v>
      </c>
      <c r="W1231" s="150" t="s">
        <v>1716</v>
      </c>
      <c r="X1231" s="150" t="s">
        <v>1723</v>
      </c>
      <c r="Y1231" s="150" t="s">
        <v>1765</v>
      </c>
      <c r="Z1231" s="150" t="s">
        <v>1716</v>
      </c>
      <c r="AA1231" s="150">
        <v>0</v>
      </c>
      <c r="AB1231" s="164">
        <v>1</v>
      </c>
      <c r="AC1231" s="152"/>
      <c r="AD1231" s="187"/>
    </row>
    <row r="1232" spans="1:30" x14ac:dyDescent="0.35">
      <c r="A1232" t="str">
        <f t="shared" si="19"/>
        <v>364195126038022</v>
      </c>
      <c r="B1232" s="178"/>
      <c r="D1232" s="14"/>
      <c r="E1232" s="159">
        <v>21001</v>
      </c>
      <c r="F1232" s="160" t="s">
        <v>2442</v>
      </c>
      <c r="G1232" s="161">
        <v>364195126038</v>
      </c>
      <c r="H1232" s="159">
        <v>22</v>
      </c>
      <c r="I1232" s="162" t="s">
        <v>1718</v>
      </c>
      <c r="J1232" s="152"/>
      <c r="K1232" s="163" t="s">
        <v>2443</v>
      </c>
      <c r="L1232" s="163" t="s">
        <v>1696</v>
      </c>
      <c r="M1232" s="163" t="s">
        <v>1713</v>
      </c>
      <c r="N1232" s="163" t="s">
        <v>1673</v>
      </c>
      <c r="O1232" s="152"/>
      <c r="P1232" s="150" t="s">
        <v>2444</v>
      </c>
      <c r="Q1232" s="144" t="s">
        <v>1716</v>
      </c>
      <c r="R1232" s="145" t="s">
        <v>1716</v>
      </c>
      <c r="S1232" s="146" t="s">
        <v>1716</v>
      </c>
      <c r="T1232" s="147" t="s">
        <v>1716</v>
      </c>
      <c r="U1232" s="148">
        <v>651.86000000000013</v>
      </c>
      <c r="V1232" s="149" t="s">
        <v>1716</v>
      </c>
      <c r="W1232" s="150" t="s">
        <v>1716</v>
      </c>
      <c r="X1232" s="150" t="s">
        <v>1723</v>
      </c>
      <c r="Y1232" s="150" t="s">
        <v>1765</v>
      </c>
      <c r="Z1232" s="150" t="s">
        <v>1716</v>
      </c>
      <c r="AA1232" s="150">
        <v>0</v>
      </c>
      <c r="AB1232" s="164">
        <v>1</v>
      </c>
      <c r="AC1232" s="152"/>
      <c r="AD1232" s="152"/>
    </row>
    <row r="1233" spans="1:30" x14ac:dyDescent="0.35">
      <c r="A1233" t="str">
        <f t="shared" si="19"/>
        <v>364195126050022</v>
      </c>
      <c r="B1233" s="178"/>
      <c r="D1233" s="14"/>
      <c r="E1233" s="159">
        <v>21001</v>
      </c>
      <c r="F1233" s="160" t="s">
        <v>2442</v>
      </c>
      <c r="G1233" s="161">
        <v>364195126050</v>
      </c>
      <c r="H1233" s="159">
        <v>22</v>
      </c>
      <c r="I1233" s="162" t="s">
        <v>1718</v>
      </c>
      <c r="J1233" s="152"/>
      <c r="K1233" s="163" t="s">
        <v>2443</v>
      </c>
      <c r="L1233" s="163" t="s">
        <v>1696</v>
      </c>
      <c r="M1233" s="163" t="s">
        <v>1713</v>
      </c>
      <c r="N1233" s="163" t="s">
        <v>1673</v>
      </c>
      <c r="O1233" s="152"/>
      <c r="P1233" s="150" t="s">
        <v>2444</v>
      </c>
      <c r="Q1233" s="144" t="s">
        <v>1716</v>
      </c>
      <c r="R1233" s="145" t="s">
        <v>1716</v>
      </c>
      <c r="S1233" s="146" t="s">
        <v>1716</v>
      </c>
      <c r="T1233" s="147" t="s">
        <v>1716</v>
      </c>
      <c r="U1233" s="148">
        <v>651.86000000000013</v>
      </c>
      <c r="V1233" s="149" t="s">
        <v>1716</v>
      </c>
      <c r="W1233" s="150" t="s">
        <v>1716</v>
      </c>
      <c r="X1233" s="150" t="s">
        <v>1723</v>
      </c>
      <c r="Y1233" s="150" t="s">
        <v>1765</v>
      </c>
      <c r="Z1233" s="150" t="s">
        <v>1716</v>
      </c>
      <c r="AA1233" s="150">
        <v>0</v>
      </c>
      <c r="AB1233" s="164">
        <v>1</v>
      </c>
      <c r="AC1233" s="152"/>
      <c r="AD1233" s="152"/>
    </row>
    <row r="1234" spans="1:30" x14ac:dyDescent="0.35">
      <c r="A1234" t="str">
        <f t="shared" si="19"/>
        <v>370813229019022</v>
      </c>
      <c r="B1234" s="178"/>
      <c r="D1234" s="14"/>
      <c r="E1234" s="159">
        <v>21001</v>
      </c>
      <c r="F1234" s="160" t="s">
        <v>2442</v>
      </c>
      <c r="G1234" s="161">
        <v>370813229019</v>
      </c>
      <c r="H1234" s="159">
        <v>22</v>
      </c>
      <c r="I1234" s="162" t="s">
        <v>1718</v>
      </c>
      <c r="J1234" s="152"/>
      <c r="K1234" s="163" t="s">
        <v>2443</v>
      </c>
      <c r="L1234" s="163" t="s">
        <v>1696</v>
      </c>
      <c r="M1234" s="163" t="s">
        <v>1713</v>
      </c>
      <c r="N1234" s="163" t="s">
        <v>1673</v>
      </c>
      <c r="O1234" s="152"/>
      <c r="P1234" s="150" t="s">
        <v>2444</v>
      </c>
      <c r="Q1234" s="144" t="s">
        <v>1716</v>
      </c>
      <c r="R1234" s="145" t="s">
        <v>1716</v>
      </c>
      <c r="S1234" s="146" t="s">
        <v>1716</v>
      </c>
      <c r="T1234" s="147" t="s">
        <v>1716</v>
      </c>
      <c r="U1234" s="148">
        <v>651.86000000000013</v>
      </c>
      <c r="V1234" s="149" t="s">
        <v>1716</v>
      </c>
      <c r="W1234" s="150" t="s">
        <v>1716</v>
      </c>
      <c r="X1234" s="150" t="s">
        <v>1723</v>
      </c>
      <c r="Y1234" s="150" t="s">
        <v>1765</v>
      </c>
      <c r="Z1234" s="150" t="s">
        <v>1716</v>
      </c>
      <c r="AA1234" s="150">
        <v>0</v>
      </c>
      <c r="AB1234" s="164">
        <v>1</v>
      </c>
      <c r="AC1234" s="152"/>
      <c r="AD1234" s="152"/>
    </row>
    <row r="1235" spans="1:30" x14ac:dyDescent="0.35">
      <c r="A1235" t="str">
        <f t="shared" si="19"/>
        <v>364195126038024</v>
      </c>
      <c r="B1235" s="178"/>
      <c r="D1235" s="14"/>
      <c r="E1235" s="159">
        <v>21001</v>
      </c>
      <c r="F1235" s="160" t="s">
        <v>2442</v>
      </c>
      <c r="G1235" s="161">
        <v>364195126038</v>
      </c>
      <c r="H1235" s="159">
        <v>24</v>
      </c>
      <c r="I1235" s="162" t="s">
        <v>1719</v>
      </c>
      <c r="J1235" s="152"/>
      <c r="K1235" s="163" t="s">
        <v>2443</v>
      </c>
      <c r="L1235" s="163" t="s">
        <v>1696</v>
      </c>
      <c r="M1235" s="163" t="s">
        <v>1713</v>
      </c>
      <c r="N1235" s="163" t="s">
        <v>1673</v>
      </c>
      <c r="O1235" s="152"/>
      <c r="P1235" s="150" t="s">
        <v>2444</v>
      </c>
      <c r="Q1235" s="144">
        <v>597.41</v>
      </c>
      <c r="R1235" s="145">
        <v>0.6</v>
      </c>
      <c r="S1235" s="146">
        <v>1.0707</v>
      </c>
      <c r="T1235" s="147" t="s">
        <v>1716</v>
      </c>
      <c r="U1235" s="148">
        <v>622.75</v>
      </c>
      <c r="V1235" s="149">
        <v>0.214</v>
      </c>
      <c r="W1235" s="150">
        <v>0.02</v>
      </c>
      <c r="X1235" s="150" t="s">
        <v>1723</v>
      </c>
      <c r="Y1235" s="150" t="s">
        <v>1765</v>
      </c>
      <c r="Z1235" s="150" t="s">
        <v>1717</v>
      </c>
      <c r="AA1235" s="150">
        <v>0</v>
      </c>
      <c r="AB1235" s="164">
        <v>1</v>
      </c>
      <c r="AC1235" s="152"/>
      <c r="AD1235" s="152"/>
    </row>
    <row r="1236" spans="1:30" x14ac:dyDescent="0.35">
      <c r="A1236" t="str">
        <f t="shared" si="19"/>
        <v>370813229018024</v>
      </c>
      <c r="B1236" s="178"/>
      <c r="D1236" s="14"/>
      <c r="E1236" s="159">
        <v>21001</v>
      </c>
      <c r="F1236" s="160" t="s">
        <v>2442</v>
      </c>
      <c r="G1236" s="161">
        <v>370813229018</v>
      </c>
      <c r="H1236" s="159">
        <v>24</v>
      </c>
      <c r="I1236" s="162" t="s">
        <v>1719</v>
      </c>
      <c r="J1236" s="152"/>
      <c r="K1236" s="163" t="s">
        <v>2443</v>
      </c>
      <c r="L1236" s="163" t="s">
        <v>1696</v>
      </c>
      <c r="M1236" s="163" t="s">
        <v>1713</v>
      </c>
      <c r="N1236" s="163" t="s">
        <v>1673</v>
      </c>
      <c r="O1236" s="152"/>
      <c r="P1236" s="150" t="s">
        <v>2444</v>
      </c>
      <c r="Q1236" s="144">
        <v>597.41</v>
      </c>
      <c r="R1236" s="145">
        <v>0.6</v>
      </c>
      <c r="S1236" s="146">
        <v>1.0707</v>
      </c>
      <c r="T1236" s="147" t="s">
        <v>1716</v>
      </c>
      <c r="U1236" s="148">
        <v>622.75</v>
      </c>
      <c r="V1236" s="149">
        <v>0.214</v>
      </c>
      <c r="W1236" s="150">
        <v>0.02</v>
      </c>
      <c r="X1236" s="150" t="s">
        <v>1723</v>
      </c>
      <c r="Y1236" s="150" t="s">
        <v>1765</v>
      </c>
      <c r="Z1236" s="150" t="s">
        <v>1717</v>
      </c>
      <c r="AA1236" s="150">
        <v>0</v>
      </c>
      <c r="AB1236" s="164">
        <v>1</v>
      </c>
      <c r="AC1236" s="152"/>
      <c r="AD1236" s="152"/>
    </row>
    <row r="1237" spans="1:30" x14ac:dyDescent="0.35">
      <c r="A1237" t="str">
        <f t="shared" si="19"/>
        <v>364195126038027</v>
      </c>
      <c r="B1237" s="178"/>
      <c r="D1237" s="14"/>
      <c r="E1237" s="159">
        <v>21001</v>
      </c>
      <c r="F1237" s="160" t="s">
        <v>2442</v>
      </c>
      <c r="G1237" s="161">
        <v>364195126038</v>
      </c>
      <c r="H1237" s="159">
        <v>27</v>
      </c>
      <c r="I1237" s="162" t="s">
        <v>1733</v>
      </c>
      <c r="J1237" s="152"/>
      <c r="K1237" s="163" t="s">
        <v>2443</v>
      </c>
      <c r="L1237" s="163" t="s">
        <v>1696</v>
      </c>
      <c r="M1237" s="163" t="s">
        <v>1713</v>
      </c>
      <c r="N1237" s="163" t="s">
        <v>1673</v>
      </c>
      <c r="O1237" s="152"/>
      <c r="P1237" s="150" t="s">
        <v>2444</v>
      </c>
      <c r="Q1237" s="144">
        <v>359.63</v>
      </c>
      <c r="R1237" s="145">
        <v>0.6</v>
      </c>
      <c r="S1237" s="146">
        <v>1.0707</v>
      </c>
      <c r="T1237" s="147" t="s">
        <v>1716</v>
      </c>
      <c r="U1237" s="148">
        <v>374.89</v>
      </c>
      <c r="V1237" s="149">
        <v>0.214</v>
      </c>
      <c r="W1237" s="150">
        <v>0.02</v>
      </c>
      <c r="X1237" s="150" t="s">
        <v>1723</v>
      </c>
      <c r="Y1237" s="150" t="s">
        <v>1765</v>
      </c>
      <c r="Z1237" s="150" t="s">
        <v>1717</v>
      </c>
      <c r="AA1237" s="150">
        <v>0</v>
      </c>
      <c r="AB1237" s="164">
        <v>1</v>
      </c>
      <c r="AC1237" s="152"/>
      <c r="AD1237" s="152"/>
    </row>
    <row r="1238" spans="1:30" x14ac:dyDescent="0.35">
      <c r="A1238" t="str">
        <f t="shared" si="19"/>
        <v>364195126048027</v>
      </c>
      <c r="B1238" s="178"/>
      <c r="D1238" s="14"/>
      <c r="E1238" s="159">
        <v>21001</v>
      </c>
      <c r="F1238" s="160" t="s">
        <v>2442</v>
      </c>
      <c r="G1238" s="161">
        <v>364195126048</v>
      </c>
      <c r="H1238" s="159">
        <v>27</v>
      </c>
      <c r="I1238" s="162" t="s">
        <v>1733</v>
      </c>
      <c r="J1238" s="152"/>
      <c r="K1238" s="163" t="s">
        <v>2443</v>
      </c>
      <c r="L1238" s="163" t="s">
        <v>1696</v>
      </c>
      <c r="M1238" s="163" t="s">
        <v>1713</v>
      </c>
      <c r="N1238" s="163" t="s">
        <v>1673</v>
      </c>
      <c r="O1238" s="152"/>
      <c r="P1238" s="150" t="s">
        <v>2444</v>
      </c>
      <c r="Q1238" s="144">
        <v>359.63</v>
      </c>
      <c r="R1238" s="145">
        <v>0.6</v>
      </c>
      <c r="S1238" s="146">
        <v>1.0707</v>
      </c>
      <c r="T1238" s="147" t="s">
        <v>1716</v>
      </c>
      <c r="U1238" s="148">
        <v>374.89</v>
      </c>
      <c r="V1238" s="149">
        <v>0.214</v>
      </c>
      <c r="W1238" s="150">
        <v>0.02</v>
      </c>
      <c r="X1238" s="150" t="s">
        <v>1723</v>
      </c>
      <c r="Y1238" s="150" t="s">
        <v>1765</v>
      </c>
      <c r="Z1238" s="150" t="s">
        <v>1717</v>
      </c>
      <c r="AA1238" s="150">
        <v>0</v>
      </c>
      <c r="AB1238" s="164">
        <v>1</v>
      </c>
      <c r="AC1238" s="152"/>
      <c r="AD1238" s="152"/>
    </row>
    <row r="1239" spans="1:30" x14ac:dyDescent="0.35">
      <c r="A1239" t="str">
        <f t="shared" si="19"/>
        <v>364195126038028</v>
      </c>
      <c r="B1239" s="178"/>
      <c r="D1239" s="14"/>
      <c r="E1239" s="159">
        <v>21001</v>
      </c>
      <c r="F1239" s="160" t="s">
        <v>2442</v>
      </c>
      <c r="G1239" s="161">
        <v>364195126038</v>
      </c>
      <c r="H1239" s="159">
        <v>28</v>
      </c>
      <c r="I1239" s="162" t="s">
        <v>1733</v>
      </c>
      <c r="J1239" s="152"/>
      <c r="K1239" s="163" t="s">
        <v>2443</v>
      </c>
      <c r="L1239" s="163" t="s">
        <v>1696</v>
      </c>
      <c r="M1239" s="163" t="s">
        <v>1713</v>
      </c>
      <c r="N1239" s="163" t="s">
        <v>1673</v>
      </c>
      <c r="O1239" s="152"/>
      <c r="P1239" s="150" t="s">
        <v>2444</v>
      </c>
      <c r="Q1239" s="144">
        <v>359.63</v>
      </c>
      <c r="R1239" s="145">
        <v>0.6</v>
      </c>
      <c r="S1239" s="146">
        <v>1.0707</v>
      </c>
      <c r="T1239" s="147" t="s">
        <v>1716</v>
      </c>
      <c r="U1239" s="148">
        <v>374.89</v>
      </c>
      <c r="V1239" s="149">
        <v>0.214</v>
      </c>
      <c r="W1239" s="150">
        <v>0.02</v>
      </c>
      <c r="X1239" s="150" t="s">
        <v>1723</v>
      </c>
      <c r="Y1239" s="150" t="s">
        <v>1765</v>
      </c>
      <c r="Z1239" s="150" t="s">
        <v>1717</v>
      </c>
      <c r="AA1239" s="150">
        <v>0</v>
      </c>
      <c r="AB1239" s="164">
        <v>1</v>
      </c>
      <c r="AC1239" s="152"/>
      <c r="AD1239" s="152"/>
    </row>
    <row r="1240" spans="1:30" x14ac:dyDescent="0.35">
      <c r="A1240" t="str">
        <f t="shared" si="19"/>
        <v>364195126048028</v>
      </c>
      <c r="B1240" s="178"/>
      <c r="D1240" s="14"/>
      <c r="E1240" s="159">
        <v>21001</v>
      </c>
      <c r="F1240" s="160" t="s">
        <v>2442</v>
      </c>
      <c r="G1240" s="161">
        <v>364195126048</v>
      </c>
      <c r="H1240" s="159">
        <v>28</v>
      </c>
      <c r="I1240" s="162" t="s">
        <v>1733</v>
      </c>
      <c r="J1240" s="152"/>
      <c r="K1240" s="163" t="s">
        <v>2443</v>
      </c>
      <c r="L1240" s="163" t="s">
        <v>1696</v>
      </c>
      <c r="M1240" s="163" t="s">
        <v>1713</v>
      </c>
      <c r="N1240" s="163" t="s">
        <v>1673</v>
      </c>
      <c r="O1240" s="152"/>
      <c r="P1240" s="150" t="s">
        <v>2444</v>
      </c>
      <c r="Q1240" s="144">
        <v>359.63</v>
      </c>
      <c r="R1240" s="145">
        <v>0.6</v>
      </c>
      <c r="S1240" s="146">
        <v>1.0707</v>
      </c>
      <c r="T1240" s="147" t="s">
        <v>1716</v>
      </c>
      <c r="U1240" s="148">
        <v>374.89</v>
      </c>
      <c r="V1240" s="149">
        <v>0.214</v>
      </c>
      <c r="W1240" s="150">
        <v>0.02</v>
      </c>
      <c r="X1240" s="150" t="s">
        <v>1723</v>
      </c>
      <c r="Y1240" s="150" t="s">
        <v>1765</v>
      </c>
      <c r="Z1240" s="150" t="s">
        <v>1717</v>
      </c>
      <c r="AA1240" s="150">
        <v>0</v>
      </c>
      <c r="AB1240" s="164">
        <v>1</v>
      </c>
      <c r="AC1240" s="152"/>
      <c r="AD1240" s="152"/>
    </row>
    <row r="1241" spans="1:30" x14ac:dyDescent="0.35">
      <c r="A1241" t="str">
        <f t="shared" si="19"/>
        <v>370813229018029</v>
      </c>
      <c r="B1241" s="178"/>
      <c r="D1241" s="14"/>
      <c r="E1241" s="159">
        <v>21001</v>
      </c>
      <c r="F1241" s="160" t="s">
        <v>2442</v>
      </c>
      <c r="G1241" s="161">
        <v>370813229018</v>
      </c>
      <c r="H1241" s="159">
        <v>29</v>
      </c>
      <c r="I1241" s="162" t="s">
        <v>1745</v>
      </c>
      <c r="J1241" s="152"/>
      <c r="K1241" s="163" t="s">
        <v>2443</v>
      </c>
      <c r="L1241" s="163" t="s">
        <v>1696</v>
      </c>
      <c r="M1241" s="163" t="s">
        <v>1713</v>
      </c>
      <c r="N1241" s="163" t="s">
        <v>1673</v>
      </c>
      <c r="O1241" s="152"/>
      <c r="P1241" s="150" t="s">
        <v>2444</v>
      </c>
      <c r="Q1241" s="186">
        <v>1442.57</v>
      </c>
      <c r="R1241" s="145">
        <v>0.6</v>
      </c>
      <c r="S1241" s="146">
        <v>1.0707</v>
      </c>
      <c r="T1241" s="147" t="s">
        <v>1716</v>
      </c>
      <c r="U1241" s="148">
        <v>1503.76</v>
      </c>
      <c r="V1241" s="149">
        <v>0.214</v>
      </c>
      <c r="W1241" s="150">
        <v>0.02</v>
      </c>
      <c r="X1241" s="150" t="s">
        <v>1723</v>
      </c>
      <c r="Y1241" s="150" t="s">
        <v>1765</v>
      </c>
      <c r="Z1241" s="150" t="s">
        <v>1717</v>
      </c>
      <c r="AA1241" s="150">
        <v>0</v>
      </c>
      <c r="AB1241" s="164">
        <v>1</v>
      </c>
      <c r="AC1241" s="152"/>
      <c r="AD1241" s="152" t="s">
        <v>2866</v>
      </c>
    </row>
    <row r="1242" spans="1:30" x14ac:dyDescent="0.35">
      <c r="A1242" t="str">
        <f t="shared" si="19"/>
        <v>371119538001020</v>
      </c>
      <c r="B1242" s="178"/>
      <c r="D1242" s="14"/>
      <c r="E1242" s="159">
        <v>21002</v>
      </c>
      <c r="F1242" s="160" t="s">
        <v>2445</v>
      </c>
      <c r="G1242" s="161">
        <v>371119538001</v>
      </c>
      <c r="H1242" s="159">
        <v>20</v>
      </c>
      <c r="I1242" s="162" t="s">
        <v>1711</v>
      </c>
      <c r="J1242" s="152"/>
      <c r="K1242" s="163" t="s">
        <v>2446</v>
      </c>
      <c r="L1242" s="163" t="s">
        <v>1696</v>
      </c>
      <c r="M1242" s="163" t="s">
        <v>1713</v>
      </c>
      <c r="N1242" s="163" t="s">
        <v>1673</v>
      </c>
      <c r="O1242" s="152"/>
      <c r="P1242" s="150" t="s">
        <v>2447</v>
      </c>
      <c r="Q1242" s="144">
        <v>3967.73</v>
      </c>
      <c r="R1242" s="145">
        <v>0.67600000000000005</v>
      </c>
      <c r="S1242" s="146">
        <v>1.0707</v>
      </c>
      <c r="T1242" s="147">
        <v>5.8799999999999998E-3</v>
      </c>
      <c r="U1242" s="148">
        <v>4181.8100000000004</v>
      </c>
      <c r="V1242" s="149">
        <v>0.219</v>
      </c>
      <c r="W1242" s="150">
        <v>6.0000000000000001E-3</v>
      </c>
      <c r="X1242" s="150" t="s">
        <v>1712</v>
      </c>
      <c r="Y1242" s="150" t="s">
        <v>1715</v>
      </c>
      <c r="Z1242" s="150" t="s">
        <v>1716</v>
      </c>
      <c r="AA1242" s="150">
        <v>0</v>
      </c>
      <c r="AB1242" s="164">
        <v>1</v>
      </c>
      <c r="AC1242" s="152"/>
      <c r="AD1242" s="152"/>
    </row>
    <row r="1243" spans="1:30" x14ac:dyDescent="0.35">
      <c r="A1243" t="str">
        <f t="shared" si="19"/>
        <v>371119538027022</v>
      </c>
      <c r="B1243" s="178"/>
      <c r="D1243" s="14"/>
      <c r="E1243" s="159">
        <v>21002</v>
      </c>
      <c r="F1243" s="160" t="s">
        <v>2445</v>
      </c>
      <c r="G1243" s="161">
        <v>371119538027</v>
      </c>
      <c r="H1243" s="159">
        <v>22</v>
      </c>
      <c r="I1243" s="162" t="s">
        <v>1718</v>
      </c>
      <c r="J1243" s="152"/>
      <c r="K1243" s="163" t="s">
        <v>2446</v>
      </c>
      <c r="L1243" s="163" t="s">
        <v>1696</v>
      </c>
      <c r="M1243" s="163" t="s">
        <v>1713</v>
      </c>
      <c r="N1243" s="163" t="s">
        <v>1673</v>
      </c>
      <c r="O1243" s="152"/>
      <c r="P1243" s="150" t="s">
        <v>2447</v>
      </c>
      <c r="Q1243" s="144" t="s">
        <v>1716</v>
      </c>
      <c r="R1243" s="145" t="s">
        <v>1716</v>
      </c>
      <c r="S1243" s="146" t="s">
        <v>1716</v>
      </c>
      <c r="T1243" s="147" t="s">
        <v>1716</v>
      </c>
      <c r="U1243" s="148">
        <v>773.26700000000005</v>
      </c>
      <c r="V1243" s="149" t="s">
        <v>1716</v>
      </c>
      <c r="W1243" s="150" t="s">
        <v>1716</v>
      </c>
      <c r="X1243" s="150" t="s">
        <v>1712</v>
      </c>
      <c r="Y1243" s="150" t="s">
        <v>1715</v>
      </c>
      <c r="Z1243" s="150" t="s">
        <v>1716</v>
      </c>
      <c r="AA1243" s="150">
        <v>0</v>
      </c>
      <c r="AB1243" s="164">
        <v>1</v>
      </c>
      <c r="AC1243" s="152"/>
      <c r="AD1243" s="152"/>
    </row>
    <row r="1244" spans="1:30" x14ac:dyDescent="0.35">
      <c r="A1244" t="str">
        <f t="shared" si="19"/>
        <v>371119538001024</v>
      </c>
      <c r="B1244" s="178"/>
      <c r="D1244" s="14"/>
      <c r="E1244" s="159">
        <v>21002</v>
      </c>
      <c r="F1244" s="160" t="s">
        <v>2445</v>
      </c>
      <c r="G1244" s="161">
        <v>371119538001</v>
      </c>
      <c r="H1244" s="159">
        <v>24</v>
      </c>
      <c r="I1244" s="162" t="s">
        <v>1719</v>
      </c>
      <c r="J1244" s="152"/>
      <c r="K1244" s="163" t="s">
        <v>2446</v>
      </c>
      <c r="L1244" s="163" t="s">
        <v>1696</v>
      </c>
      <c r="M1244" s="163" t="s">
        <v>1713</v>
      </c>
      <c r="N1244" s="163" t="s">
        <v>1673</v>
      </c>
      <c r="O1244" s="152"/>
      <c r="P1244" s="150" t="s">
        <v>2447</v>
      </c>
      <c r="Q1244" s="144">
        <v>597.41</v>
      </c>
      <c r="R1244" s="145">
        <v>0.6</v>
      </c>
      <c r="S1244" s="146">
        <v>1.0707</v>
      </c>
      <c r="T1244" s="147" t="s">
        <v>1716</v>
      </c>
      <c r="U1244" s="148">
        <v>901.81</v>
      </c>
      <c r="V1244" s="149">
        <v>0.219</v>
      </c>
      <c r="W1244" s="150">
        <v>6.0000000000000001E-3</v>
      </c>
      <c r="X1244" s="150" t="s">
        <v>1712</v>
      </c>
      <c r="Y1244" s="150" t="s">
        <v>1715</v>
      </c>
      <c r="Z1244" s="150" t="s">
        <v>1752</v>
      </c>
      <c r="AA1244" s="150">
        <v>0.4481</v>
      </c>
      <c r="AB1244" s="164">
        <v>1</v>
      </c>
      <c r="AC1244" s="152"/>
      <c r="AD1244" s="152"/>
    </row>
    <row r="1245" spans="1:30" x14ac:dyDescent="0.35">
      <c r="A1245" t="str">
        <f t="shared" si="19"/>
        <v>371119538027029</v>
      </c>
      <c r="B1245" s="178"/>
      <c r="D1245" s="14"/>
      <c r="E1245" s="159">
        <v>21002</v>
      </c>
      <c r="F1245" s="160" t="s">
        <v>2445</v>
      </c>
      <c r="G1245" s="161">
        <v>371119538027</v>
      </c>
      <c r="H1245" s="159">
        <v>29</v>
      </c>
      <c r="I1245" s="162" t="s">
        <v>1745</v>
      </c>
      <c r="J1245" s="152"/>
      <c r="K1245" s="163" t="s">
        <v>2446</v>
      </c>
      <c r="L1245" s="163" t="s">
        <v>1696</v>
      </c>
      <c r="M1245" s="163" t="s">
        <v>1713</v>
      </c>
      <c r="N1245" s="163" t="s">
        <v>1673</v>
      </c>
      <c r="O1245" s="152"/>
      <c r="P1245" s="150" t="s">
        <v>2447</v>
      </c>
      <c r="Q1245" s="144">
        <v>1442.57</v>
      </c>
      <c r="R1245" s="145">
        <v>0.6</v>
      </c>
      <c r="S1245" s="146">
        <v>1.0707</v>
      </c>
      <c r="T1245" s="147" t="s">
        <v>1716</v>
      </c>
      <c r="U1245" s="148">
        <v>1987.68</v>
      </c>
      <c r="V1245" s="149">
        <v>0.219</v>
      </c>
      <c r="W1245" s="150">
        <v>6.0000000000000001E-3</v>
      </c>
      <c r="X1245" s="150" t="s">
        <v>1712</v>
      </c>
      <c r="Y1245" s="150" t="s">
        <v>1715</v>
      </c>
      <c r="Z1245" s="150" t="s">
        <v>1752</v>
      </c>
      <c r="AA1245" s="150">
        <v>0.32179999999999997</v>
      </c>
      <c r="AB1245" s="164">
        <v>1</v>
      </c>
      <c r="AC1245" s="152"/>
      <c r="AD1245" s="152"/>
    </row>
    <row r="1246" spans="1:30" x14ac:dyDescent="0.35">
      <c r="A1246" t="str">
        <f t="shared" si="19"/>
        <v>376012895001020</v>
      </c>
      <c r="B1246" s="178"/>
      <c r="D1246" s="14"/>
      <c r="E1246" s="159">
        <v>22002</v>
      </c>
      <c r="F1246" s="160" t="s">
        <v>2448</v>
      </c>
      <c r="G1246" s="161">
        <v>376012895001</v>
      </c>
      <c r="H1246" s="159">
        <v>20</v>
      </c>
      <c r="I1246" s="162" t="s">
        <v>1711</v>
      </c>
      <c r="J1246" s="152"/>
      <c r="K1246" s="163" t="s">
        <v>2449</v>
      </c>
      <c r="L1246" s="163" t="s">
        <v>1696</v>
      </c>
      <c r="M1246" s="163" t="s">
        <v>1726</v>
      </c>
      <c r="N1246" s="163" t="s">
        <v>1673</v>
      </c>
      <c r="O1246" s="152"/>
      <c r="P1246" s="150" t="s">
        <v>2450</v>
      </c>
      <c r="Q1246" s="144">
        <v>3967.73</v>
      </c>
      <c r="R1246" s="145">
        <v>0.67600000000000005</v>
      </c>
      <c r="S1246" s="146">
        <v>1.0707</v>
      </c>
      <c r="T1246" s="147">
        <v>0</v>
      </c>
      <c r="U1246" s="148">
        <v>4157.3599999999997</v>
      </c>
      <c r="V1246" s="149">
        <v>0.22900000000000001</v>
      </c>
      <c r="W1246" s="150">
        <v>1.7000000000000001E-2</v>
      </c>
      <c r="X1246" s="150" t="s">
        <v>1723</v>
      </c>
      <c r="Y1246" s="150">
        <v>0</v>
      </c>
      <c r="Z1246" s="150" t="s">
        <v>1716</v>
      </c>
      <c r="AA1246" s="150">
        <v>0</v>
      </c>
      <c r="AB1246" s="164">
        <v>1</v>
      </c>
      <c r="AC1246" s="152"/>
      <c r="AD1246" s="152"/>
    </row>
    <row r="1247" spans="1:30" x14ac:dyDescent="0.35">
      <c r="A1247" t="str">
        <f t="shared" si="19"/>
        <v>376012895001024</v>
      </c>
      <c r="B1247" s="178"/>
      <c r="D1247" s="14"/>
      <c r="E1247" s="159">
        <v>22002</v>
      </c>
      <c r="F1247" s="160" t="s">
        <v>2448</v>
      </c>
      <c r="G1247" s="161">
        <v>376012895001</v>
      </c>
      <c r="H1247" s="159">
        <v>24</v>
      </c>
      <c r="I1247" s="162" t="s">
        <v>1719</v>
      </c>
      <c r="J1247" s="152"/>
      <c r="K1247" s="163" t="s">
        <v>2449</v>
      </c>
      <c r="L1247" s="163" t="s">
        <v>1696</v>
      </c>
      <c r="M1247" s="163" t="s">
        <v>1726</v>
      </c>
      <c r="N1247" s="163" t="s">
        <v>1673</v>
      </c>
      <c r="O1247" s="152"/>
      <c r="P1247" s="150" t="s">
        <v>2450</v>
      </c>
      <c r="Q1247" s="144">
        <v>976.67</v>
      </c>
      <c r="R1247" s="145">
        <v>0.6</v>
      </c>
      <c r="S1247" s="146">
        <v>1</v>
      </c>
      <c r="T1247" s="147" t="s">
        <v>1716</v>
      </c>
      <c r="U1247" s="148">
        <v>1414.32</v>
      </c>
      <c r="V1247" s="149">
        <v>0.22900000000000001</v>
      </c>
      <c r="W1247" s="150">
        <v>1.7000000000000001E-2</v>
      </c>
      <c r="X1247" s="150" t="s">
        <v>1723</v>
      </c>
      <c r="Y1247" s="150">
        <v>0</v>
      </c>
      <c r="Z1247" s="150" t="s">
        <v>1752</v>
      </c>
      <c r="AA1247" s="150">
        <v>0.4481</v>
      </c>
      <c r="AB1247" s="164">
        <v>1</v>
      </c>
      <c r="AC1247" s="152"/>
      <c r="AD1247" s="152"/>
    </row>
    <row r="1248" spans="1:30" x14ac:dyDescent="0.35">
      <c r="A1248" t="str">
        <f t="shared" si="19"/>
        <v>370673512001020</v>
      </c>
      <c r="B1248" s="178"/>
      <c r="D1248" s="14"/>
      <c r="E1248" s="159">
        <v>23001</v>
      </c>
      <c r="F1248" s="160" t="s">
        <v>2451</v>
      </c>
      <c r="G1248" s="161">
        <v>370673512001</v>
      </c>
      <c r="H1248" s="159">
        <v>20</v>
      </c>
      <c r="I1248" s="162" t="s">
        <v>1711</v>
      </c>
      <c r="J1248" s="152"/>
      <c r="K1248" s="163" t="s">
        <v>2452</v>
      </c>
      <c r="L1248" s="163" t="s">
        <v>1696</v>
      </c>
      <c r="M1248" s="163" t="s">
        <v>1726</v>
      </c>
      <c r="N1248" s="163" t="s">
        <v>1673</v>
      </c>
      <c r="O1248" s="152"/>
      <c r="P1248" s="150" t="s">
        <v>2862</v>
      </c>
      <c r="Q1248" s="144">
        <v>3967.73</v>
      </c>
      <c r="R1248" s="145">
        <v>0.67600000000000005</v>
      </c>
      <c r="S1248" s="146">
        <v>1.0707</v>
      </c>
      <c r="T1248" s="147">
        <v>0</v>
      </c>
      <c r="U1248" s="148">
        <v>4157.3599999999997</v>
      </c>
      <c r="V1248" s="149">
        <v>0.22900000000000001</v>
      </c>
      <c r="W1248" s="150">
        <v>1.7000000000000001E-2</v>
      </c>
      <c r="X1248" s="150" t="s">
        <v>1723</v>
      </c>
      <c r="Y1248" s="150">
        <v>0</v>
      </c>
      <c r="Z1248" s="150" t="s">
        <v>1716</v>
      </c>
      <c r="AA1248" s="150">
        <v>0</v>
      </c>
      <c r="AB1248" s="164">
        <v>1</v>
      </c>
      <c r="AC1248" s="152"/>
      <c r="AD1248" s="152"/>
    </row>
    <row r="1249" spans="1:30" x14ac:dyDescent="0.35">
      <c r="A1249" t="str">
        <f t="shared" si="19"/>
        <v>370673512001024</v>
      </c>
      <c r="B1249" s="178"/>
      <c r="D1249" s="14"/>
      <c r="E1249" s="159">
        <v>23001</v>
      </c>
      <c r="F1249" s="160" t="s">
        <v>2451</v>
      </c>
      <c r="G1249" s="161">
        <v>370673512001</v>
      </c>
      <c r="H1249" s="159">
        <v>24</v>
      </c>
      <c r="I1249" s="162" t="s">
        <v>1719</v>
      </c>
      <c r="J1249" s="152"/>
      <c r="K1249" s="163" t="s">
        <v>2452</v>
      </c>
      <c r="L1249" s="163" t="s">
        <v>1696</v>
      </c>
      <c r="M1249" s="163" t="s">
        <v>1726</v>
      </c>
      <c r="N1249" s="163" t="s">
        <v>1673</v>
      </c>
      <c r="O1249" s="152"/>
      <c r="P1249" s="150" t="s">
        <v>2862</v>
      </c>
      <c r="Q1249" s="144">
        <v>1634.2</v>
      </c>
      <c r="R1249" s="145">
        <v>0.6</v>
      </c>
      <c r="S1249" s="146">
        <v>1</v>
      </c>
      <c r="T1249" s="147" t="s">
        <v>1716</v>
      </c>
      <c r="U1249" s="148">
        <v>1634.2</v>
      </c>
      <c r="V1249" s="149">
        <v>0.22900000000000001</v>
      </c>
      <c r="W1249" s="150">
        <v>1.7000000000000001E-2</v>
      </c>
      <c r="X1249" s="150" t="s">
        <v>1723</v>
      </c>
      <c r="Y1249" s="150">
        <v>0</v>
      </c>
      <c r="Z1249" s="150" t="s">
        <v>1717</v>
      </c>
      <c r="AA1249" s="150">
        <v>0</v>
      </c>
      <c r="AB1249" s="164">
        <v>1</v>
      </c>
      <c r="AC1249" s="152"/>
      <c r="AD1249" s="152" t="s">
        <v>2863</v>
      </c>
    </row>
    <row r="1250" spans="1:30" x14ac:dyDescent="0.35">
      <c r="A1250" t="str">
        <f t="shared" si="19"/>
        <v>465500908001020</v>
      </c>
      <c r="B1250" s="178"/>
      <c r="D1250" s="14"/>
      <c r="E1250" s="159">
        <v>23002</v>
      </c>
      <c r="F1250" s="160" t="s">
        <v>2453</v>
      </c>
      <c r="G1250" s="161">
        <v>465500908001</v>
      </c>
      <c r="H1250" s="159">
        <v>20</v>
      </c>
      <c r="I1250" s="162" t="s">
        <v>1711</v>
      </c>
      <c r="J1250" s="152"/>
      <c r="K1250" s="163" t="s">
        <v>2454</v>
      </c>
      <c r="L1250" s="163" t="s">
        <v>1696</v>
      </c>
      <c r="M1250" s="163" t="s">
        <v>1784</v>
      </c>
      <c r="N1250" s="163" t="s">
        <v>1673</v>
      </c>
      <c r="O1250" s="152"/>
      <c r="P1250" s="150" t="s">
        <v>2537</v>
      </c>
      <c r="Q1250" s="144">
        <v>3967.73</v>
      </c>
      <c r="R1250" s="145">
        <v>0.67600000000000005</v>
      </c>
      <c r="S1250" s="146">
        <v>1.0707</v>
      </c>
      <c r="T1250" s="147">
        <v>0</v>
      </c>
      <c r="U1250" s="144">
        <v>4157.3599999999997</v>
      </c>
      <c r="V1250" s="149">
        <v>0.22900000000000001</v>
      </c>
      <c r="W1250" s="150">
        <v>1.7000000000000001E-2</v>
      </c>
      <c r="X1250" s="150" t="s">
        <v>1723</v>
      </c>
      <c r="Y1250" s="150">
        <v>0</v>
      </c>
      <c r="Z1250" s="150" t="s">
        <v>1716</v>
      </c>
      <c r="AA1250" s="150">
        <v>0</v>
      </c>
      <c r="AB1250" s="164">
        <v>1</v>
      </c>
      <c r="AC1250" s="152"/>
      <c r="AD1250" s="152"/>
    </row>
    <row r="1251" spans="1:30" x14ac:dyDescent="0.35">
      <c r="A1251" t="str">
        <f t="shared" si="19"/>
        <v>465500908001021</v>
      </c>
      <c r="B1251" s="178"/>
      <c r="D1251" s="14"/>
      <c r="E1251" s="159">
        <v>23002</v>
      </c>
      <c r="F1251" s="160" t="s">
        <v>2453</v>
      </c>
      <c r="G1251" s="161">
        <v>465500908001</v>
      </c>
      <c r="H1251" s="159">
        <v>21</v>
      </c>
      <c r="I1251" s="162" t="s">
        <v>1732</v>
      </c>
      <c r="J1251" s="152"/>
      <c r="K1251" s="163" t="s">
        <v>2454</v>
      </c>
      <c r="L1251" s="163" t="s">
        <v>1696</v>
      </c>
      <c r="M1251" s="163" t="s">
        <v>1784</v>
      </c>
      <c r="N1251" s="163" t="s">
        <v>1673</v>
      </c>
      <c r="O1251" s="152"/>
      <c r="P1251" s="150" t="s">
        <v>2537</v>
      </c>
      <c r="Q1251" s="144" t="s">
        <v>1716</v>
      </c>
      <c r="R1251" s="145" t="s">
        <v>1716</v>
      </c>
      <c r="S1251" s="146" t="s">
        <v>1716</v>
      </c>
      <c r="T1251" s="147" t="s">
        <v>1716</v>
      </c>
      <c r="U1251" s="148">
        <v>623.70000000000005</v>
      </c>
      <c r="V1251" s="149" t="s">
        <v>1716</v>
      </c>
      <c r="W1251" s="150" t="s">
        <v>1716</v>
      </c>
      <c r="X1251" s="150" t="s">
        <v>1723</v>
      </c>
      <c r="Y1251" s="150">
        <v>0</v>
      </c>
      <c r="Z1251" s="150" t="s">
        <v>1716</v>
      </c>
      <c r="AA1251" s="150">
        <v>0</v>
      </c>
      <c r="AB1251" s="164">
        <v>1</v>
      </c>
      <c r="AC1251" s="152"/>
      <c r="AD1251" s="152"/>
    </row>
    <row r="1252" spans="1:30" x14ac:dyDescent="0.35">
      <c r="A1252" t="str">
        <f t="shared" si="19"/>
        <v>465500908001024</v>
      </c>
      <c r="B1252" s="178"/>
      <c r="D1252" s="14"/>
      <c r="E1252" s="159">
        <v>23002</v>
      </c>
      <c r="F1252" s="160" t="s">
        <v>2453</v>
      </c>
      <c r="G1252" s="161">
        <v>465500908001</v>
      </c>
      <c r="H1252" s="159">
        <v>24</v>
      </c>
      <c r="I1252" s="162" t="s">
        <v>1719</v>
      </c>
      <c r="J1252" s="152"/>
      <c r="K1252" s="163" t="s">
        <v>2454</v>
      </c>
      <c r="L1252" s="163" t="s">
        <v>1696</v>
      </c>
      <c r="M1252" s="163" t="s">
        <v>1784</v>
      </c>
      <c r="N1252" s="163" t="s">
        <v>1673</v>
      </c>
      <c r="O1252" s="152"/>
      <c r="P1252" s="150" t="s">
        <v>2537</v>
      </c>
      <c r="Q1252" s="144">
        <v>597.41</v>
      </c>
      <c r="R1252" s="145">
        <v>0.6</v>
      </c>
      <c r="S1252" s="146">
        <v>1.0707</v>
      </c>
      <c r="T1252" s="147" t="s">
        <v>1716</v>
      </c>
      <c r="U1252" s="148">
        <v>622.75</v>
      </c>
      <c r="V1252" s="149">
        <v>0.22900000000000001</v>
      </c>
      <c r="W1252" s="150">
        <v>1.7000000000000001E-2</v>
      </c>
      <c r="X1252" s="150" t="s">
        <v>1723</v>
      </c>
      <c r="Y1252" s="150">
        <v>0</v>
      </c>
      <c r="Z1252" s="150" t="s">
        <v>1717</v>
      </c>
      <c r="AA1252" s="150">
        <v>0</v>
      </c>
      <c r="AB1252" s="164">
        <v>1</v>
      </c>
      <c r="AC1252" s="152"/>
      <c r="AD1252" s="152"/>
    </row>
    <row r="1253" spans="1:30" x14ac:dyDescent="0.35">
      <c r="A1253" t="str">
        <f t="shared" si="19"/>
        <v>465500908001027</v>
      </c>
      <c r="B1253" s="178"/>
      <c r="D1253" s="14"/>
      <c r="E1253" s="159">
        <v>23002</v>
      </c>
      <c r="F1253" s="160" t="s">
        <v>2453</v>
      </c>
      <c r="G1253" s="161">
        <v>465500908001</v>
      </c>
      <c r="H1253" s="159">
        <v>27</v>
      </c>
      <c r="I1253" s="162" t="s">
        <v>1733</v>
      </c>
      <c r="J1253" s="152"/>
      <c r="K1253" s="163" t="s">
        <v>2454</v>
      </c>
      <c r="L1253" s="163" t="s">
        <v>1696</v>
      </c>
      <c r="M1253" s="163" t="s">
        <v>1784</v>
      </c>
      <c r="N1253" s="163" t="s">
        <v>1673</v>
      </c>
      <c r="O1253" s="152"/>
      <c r="P1253" s="150" t="s">
        <v>2537</v>
      </c>
      <c r="Q1253" s="144">
        <v>359.63</v>
      </c>
      <c r="R1253" s="145">
        <v>0.6</v>
      </c>
      <c r="S1253" s="146">
        <v>1.0707</v>
      </c>
      <c r="T1253" s="147" t="s">
        <v>1716</v>
      </c>
      <c r="U1253" s="148">
        <v>374.89</v>
      </c>
      <c r="V1253" s="149">
        <v>0.22900000000000001</v>
      </c>
      <c r="W1253" s="150">
        <v>1.7000000000000001E-2</v>
      </c>
      <c r="X1253" s="150" t="s">
        <v>1723</v>
      </c>
      <c r="Y1253" s="150">
        <v>0</v>
      </c>
      <c r="Z1253" s="150" t="s">
        <v>1717</v>
      </c>
      <c r="AA1253" s="150">
        <v>0</v>
      </c>
      <c r="AB1253" s="164">
        <v>1</v>
      </c>
      <c r="AC1253" s="152"/>
      <c r="AD1253" s="152"/>
    </row>
    <row r="1254" spans="1:30" x14ac:dyDescent="0.35">
      <c r="A1254" t="str">
        <f t="shared" si="19"/>
        <v>465500908001028</v>
      </c>
      <c r="B1254" s="178"/>
      <c r="D1254" s="14"/>
      <c r="E1254" s="159">
        <v>23002</v>
      </c>
      <c r="F1254" s="160" t="s">
        <v>2453</v>
      </c>
      <c r="G1254" s="161">
        <v>465500908001</v>
      </c>
      <c r="H1254" s="159">
        <v>28</v>
      </c>
      <c r="I1254" s="162" t="s">
        <v>1733</v>
      </c>
      <c r="J1254" s="152"/>
      <c r="K1254" s="163" t="s">
        <v>2454</v>
      </c>
      <c r="L1254" s="163" t="s">
        <v>1696</v>
      </c>
      <c r="M1254" s="163" t="s">
        <v>1784</v>
      </c>
      <c r="N1254" s="163" t="s">
        <v>1673</v>
      </c>
      <c r="O1254" s="152"/>
      <c r="P1254" s="150" t="s">
        <v>2537</v>
      </c>
      <c r="Q1254" s="144">
        <v>359.63</v>
      </c>
      <c r="R1254" s="145">
        <v>0.6</v>
      </c>
      <c r="S1254" s="146">
        <v>1.0707</v>
      </c>
      <c r="T1254" s="147" t="s">
        <v>1716</v>
      </c>
      <c r="U1254" s="148">
        <v>374.89</v>
      </c>
      <c r="V1254" s="149">
        <v>0.22900000000000001</v>
      </c>
      <c r="W1254" s="150">
        <v>1.7000000000000001E-2</v>
      </c>
      <c r="X1254" s="150" t="s">
        <v>1723</v>
      </c>
      <c r="Y1254" s="150">
        <v>0</v>
      </c>
      <c r="Z1254" s="150" t="s">
        <v>1717</v>
      </c>
      <c r="AA1254" s="150">
        <v>0</v>
      </c>
      <c r="AB1254" s="164">
        <v>1</v>
      </c>
      <c r="AC1254" s="152"/>
      <c r="AD1254" s="152"/>
    </row>
    <row r="1255" spans="1:30" x14ac:dyDescent="0.35">
      <c r="A1255" t="str">
        <f t="shared" si="19"/>
        <v>203978521002020</v>
      </c>
      <c r="B1255" s="178"/>
      <c r="D1255" s="14"/>
      <c r="E1255" s="159">
        <v>23003</v>
      </c>
      <c r="F1255" s="160" t="s">
        <v>2455</v>
      </c>
      <c r="G1255" s="161">
        <v>203978521002</v>
      </c>
      <c r="H1255" s="159">
        <v>20</v>
      </c>
      <c r="I1255" s="162" t="s">
        <v>1711</v>
      </c>
      <c r="J1255" s="152"/>
      <c r="K1255" s="163" t="s">
        <v>2456</v>
      </c>
      <c r="L1255" s="163" t="s">
        <v>1696</v>
      </c>
      <c r="M1255" s="163" t="s">
        <v>1713</v>
      </c>
      <c r="N1255" s="163" t="s">
        <v>1673</v>
      </c>
      <c r="O1255" s="152"/>
      <c r="P1255" s="150" t="s">
        <v>2457</v>
      </c>
      <c r="Q1255" s="144">
        <v>3967.73</v>
      </c>
      <c r="R1255" s="145">
        <v>0.67600000000000005</v>
      </c>
      <c r="S1255" s="146">
        <v>1.0835999999999999</v>
      </c>
      <c r="T1255" s="147">
        <v>0</v>
      </c>
      <c r="U1255" s="148">
        <v>4191.96</v>
      </c>
      <c r="V1255" s="149">
        <v>0.13200000000000001</v>
      </c>
      <c r="W1255" s="150">
        <v>0.01</v>
      </c>
      <c r="X1255" s="150" t="s">
        <v>1744</v>
      </c>
      <c r="Y1255" s="150" t="s">
        <v>1731</v>
      </c>
      <c r="Z1255" s="150" t="s">
        <v>1716</v>
      </c>
      <c r="AA1255" s="150">
        <v>0</v>
      </c>
      <c r="AB1255" s="164">
        <v>1</v>
      </c>
      <c r="AC1255" s="152"/>
      <c r="AD1255" s="152"/>
    </row>
    <row r="1256" spans="1:30" x14ac:dyDescent="0.35">
      <c r="A1256" t="str">
        <f t="shared" si="19"/>
        <v>203978521002021</v>
      </c>
      <c r="B1256" s="178"/>
      <c r="D1256" s="14"/>
      <c r="E1256" s="159">
        <v>23003</v>
      </c>
      <c r="F1256" s="160" t="s">
        <v>2455</v>
      </c>
      <c r="G1256" s="161">
        <v>203978521002</v>
      </c>
      <c r="H1256" s="159">
        <v>21</v>
      </c>
      <c r="I1256" s="162" t="s">
        <v>1732</v>
      </c>
      <c r="J1256" s="152"/>
      <c r="K1256" s="163" t="s">
        <v>2456</v>
      </c>
      <c r="L1256" s="163" t="s">
        <v>1696</v>
      </c>
      <c r="M1256" s="163" t="s">
        <v>1713</v>
      </c>
      <c r="N1256" s="163" t="s">
        <v>1673</v>
      </c>
      <c r="O1256" s="152"/>
      <c r="P1256" s="150" t="s">
        <v>2457</v>
      </c>
      <c r="Q1256" s="144" t="s">
        <v>1716</v>
      </c>
      <c r="R1256" s="145" t="s">
        <v>1716</v>
      </c>
      <c r="S1256" s="146" t="s">
        <v>1716</v>
      </c>
      <c r="T1256" s="147" t="s">
        <v>1716</v>
      </c>
      <c r="U1256" s="148">
        <v>623.70000000000005</v>
      </c>
      <c r="V1256" s="149" t="s">
        <v>1716</v>
      </c>
      <c r="W1256" s="150" t="s">
        <v>1716</v>
      </c>
      <c r="X1256" s="150" t="s">
        <v>1744</v>
      </c>
      <c r="Y1256" s="150" t="s">
        <v>1731</v>
      </c>
      <c r="Z1256" s="150" t="s">
        <v>1716</v>
      </c>
      <c r="AA1256" s="150">
        <v>0</v>
      </c>
      <c r="AB1256" s="164">
        <v>1</v>
      </c>
      <c r="AC1256" s="152"/>
      <c r="AD1256" s="152"/>
    </row>
    <row r="1257" spans="1:30" x14ac:dyDescent="0.35">
      <c r="A1257" t="str">
        <f t="shared" si="19"/>
        <v>203978521002022</v>
      </c>
      <c r="B1257" s="178"/>
      <c r="D1257" s="14"/>
      <c r="E1257" s="159">
        <v>23003</v>
      </c>
      <c r="F1257" s="160" t="s">
        <v>2455</v>
      </c>
      <c r="G1257" s="161">
        <v>203978521002</v>
      </c>
      <c r="H1257" s="159">
        <v>22</v>
      </c>
      <c r="I1257" s="162" t="s">
        <v>1718</v>
      </c>
      <c r="J1257" s="152"/>
      <c r="K1257" s="163" t="s">
        <v>2456</v>
      </c>
      <c r="L1257" s="163" t="s">
        <v>1696</v>
      </c>
      <c r="M1257" s="163" t="s">
        <v>1713</v>
      </c>
      <c r="N1257" s="163" t="s">
        <v>1673</v>
      </c>
      <c r="O1257" s="152"/>
      <c r="P1257" s="150" t="s">
        <v>2457</v>
      </c>
      <c r="Q1257" s="144" t="s">
        <v>1716</v>
      </c>
      <c r="R1257" s="145" t="s">
        <v>1716</v>
      </c>
      <c r="S1257" s="146" t="s">
        <v>1716</v>
      </c>
      <c r="T1257" s="147" t="s">
        <v>1716</v>
      </c>
      <c r="U1257" s="148">
        <v>593.25</v>
      </c>
      <c r="V1257" s="149" t="s">
        <v>1716</v>
      </c>
      <c r="W1257" s="150" t="s">
        <v>1716</v>
      </c>
      <c r="X1257" s="150" t="s">
        <v>1744</v>
      </c>
      <c r="Y1257" s="150" t="s">
        <v>1731</v>
      </c>
      <c r="Z1257" s="150" t="s">
        <v>1716</v>
      </c>
      <c r="AA1257" s="150">
        <v>0</v>
      </c>
      <c r="AB1257" s="164">
        <v>1</v>
      </c>
      <c r="AC1257" s="152"/>
      <c r="AD1257" s="152"/>
    </row>
    <row r="1258" spans="1:30" x14ac:dyDescent="0.35">
      <c r="A1258" t="str">
        <f t="shared" si="19"/>
        <v>203978521002024</v>
      </c>
      <c r="B1258" s="178"/>
      <c r="D1258" s="14"/>
      <c r="E1258" s="159">
        <v>23003</v>
      </c>
      <c r="F1258" s="160" t="s">
        <v>2455</v>
      </c>
      <c r="G1258" s="161">
        <v>203978521002</v>
      </c>
      <c r="H1258" s="159">
        <v>24</v>
      </c>
      <c r="I1258" s="162" t="s">
        <v>1719</v>
      </c>
      <c r="J1258" s="152"/>
      <c r="K1258" s="163" t="s">
        <v>2456</v>
      </c>
      <c r="L1258" s="163" t="s">
        <v>1696</v>
      </c>
      <c r="M1258" s="163" t="s">
        <v>1713</v>
      </c>
      <c r="N1258" s="163" t="s">
        <v>1673</v>
      </c>
      <c r="O1258" s="152"/>
      <c r="P1258" s="150" t="s">
        <v>2457</v>
      </c>
      <c r="Q1258" s="144">
        <v>597.41</v>
      </c>
      <c r="R1258" s="145">
        <v>0.6</v>
      </c>
      <c r="S1258" s="146">
        <v>1.0835999999999999</v>
      </c>
      <c r="T1258" s="147" t="s">
        <v>1716</v>
      </c>
      <c r="U1258" s="148">
        <v>627.38</v>
      </c>
      <c r="V1258" s="149">
        <v>0.13200000000000001</v>
      </c>
      <c r="W1258" s="150">
        <v>0.01</v>
      </c>
      <c r="X1258" s="150" t="s">
        <v>1744</v>
      </c>
      <c r="Y1258" s="150" t="s">
        <v>1731</v>
      </c>
      <c r="Z1258" s="150" t="s">
        <v>1717</v>
      </c>
      <c r="AA1258" s="150">
        <v>0</v>
      </c>
      <c r="AB1258" s="164">
        <v>1</v>
      </c>
      <c r="AC1258" s="152"/>
      <c r="AD1258" s="152"/>
    </row>
    <row r="1259" spans="1:30" x14ac:dyDescent="0.35">
      <c r="A1259" t="str">
        <f t="shared" si="19"/>
        <v>203978521002027</v>
      </c>
      <c r="B1259" s="178"/>
      <c r="D1259" s="14"/>
      <c r="E1259" s="165">
        <v>23003</v>
      </c>
      <c r="F1259" s="166" t="s">
        <v>2455</v>
      </c>
      <c r="G1259" s="167">
        <v>203978521002</v>
      </c>
      <c r="H1259" s="159">
        <v>27</v>
      </c>
      <c r="I1259" s="162" t="s">
        <v>1733</v>
      </c>
      <c r="J1259" s="152"/>
      <c r="K1259" s="163" t="s">
        <v>2456</v>
      </c>
      <c r="L1259" s="163" t="s">
        <v>1696</v>
      </c>
      <c r="M1259" s="163" t="s">
        <v>1713</v>
      </c>
      <c r="N1259" s="163" t="s">
        <v>1673</v>
      </c>
      <c r="O1259" s="152"/>
      <c r="P1259" s="150" t="s">
        <v>2457</v>
      </c>
      <c r="Q1259" s="170">
        <v>359.63</v>
      </c>
      <c r="R1259" s="171">
        <v>0.6</v>
      </c>
      <c r="S1259" s="146">
        <v>1.0835999999999999</v>
      </c>
      <c r="T1259" s="147" t="s">
        <v>1716</v>
      </c>
      <c r="U1259" s="176">
        <v>377.67</v>
      </c>
      <c r="V1259" s="149">
        <v>0.13200000000000001</v>
      </c>
      <c r="W1259" s="150">
        <v>0.01</v>
      </c>
      <c r="X1259" s="150" t="s">
        <v>1744</v>
      </c>
      <c r="Y1259" s="150" t="s">
        <v>1731</v>
      </c>
      <c r="Z1259" s="150" t="s">
        <v>1717</v>
      </c>
      <c r="AA1259" s="150">
        <v>0</v>
      </c>
      <c r="AB1259" s="164">
        <v>1</v>
      </c>
      <c r="AC1259" s="152"/>
      <c r="AD1259" s="152"/>
    </row>
    <row r="1260" spans="1:30" x14ac:dyDescent="0.35">
      <c r="A1260" t="str">
        <f t="shared" si="19"/>
        <v>203978521002028</v>
      </c>
      <c r="B1260" s="178"/>
      <c r="D1260" s="14"/>
      <c r="E1260" s="159">
        <v>23003</v>
      </c>
      <c r="F1260" s="160" t="s">
        <v>2455</v>
      </c>
      <c r="G1260" s="161">
        <v>203978521002</v>
      </c>
      <c r="H1260" s="159">
        <v>28</v>
      </c>
      <c r="I1260" s="162" t="s">
        <v>1733</v>
      </c>
      <c r="J1260" s="152"/>
      <c r="K1260" s="163" t="s">
        <v>2456</v>
      </c>
      <c r="L1260" s="163" t="s">
        <v>1696</v>
      </c>
      <c r="M1260" s="163" t="s">
        <v>1713</v>
      </c>
      <c r="N1260" s="163" t="s">
        <v>1673</v>
      </c>
      <c r="O1260" s="152"/>
      <c r="P1260" s="150" t="s">
        <v>2457</v>
      </c>
      <c r="Q1260" s="144">
        <v>359.63</v>
      </c>
      <c r="R1260" s="145">
        <v>0.6</v>
      </c>
      <c r="S1260" s="146">
        <v>1.0835999999999999</v>
      </c>
      <c r="T1260" s="147" t="s">
        <v>1716</v>
      </c>
      <c r="U1260" s="148">
        <v>377.67</v>
      </c>
      <c r="V1260" s="149">
        <v>0.13200000000000001</v>
      </c>
      <c r="W1260" s="150">
        <v>0.01</v>
      </c>
      <c r="X1260" s="150" t="s">
        <v>1744</v>
      </c>
      <c r="Y1260" s="150" t="s">
        <v>1731</v>
      </c>
      <c r="Z1260" s="150" t="s">
        <v>1717</v>
      </c>
      <c r="AA1260" s="150">
        <v>0</v>
      </c>
      <c r="AB1260" s="164">
        <v>1</v>
      </c>
      <c r="AC1260" s="152"/>
      <c r="AD1260" s="152"/>
    </row>
    <row r="1261" spans="1:30" x14ac:dyDescent="0.35">
      <c r="A1261" t="str">
        <f t="shared" si="19"/>
        <v>203978521002029</v>
      </c>
      <c r="B1261" s="178"/>
      <c r="D1261" s="14"/>
      <c r="E1261" s="159">
        <v>23003</v>
      </c>
      <c r="F1261" s="160" t="s">
        <v>2455</v>
      </c>
      <c r="G1261" s="161">
        <v>203978521002</v>
      </c>
      <c r="H1261" s="159">
        <v>29</v>
      </c>
      <c r="I1261" s="162" t="s">
        <v>1745</v>
      </c>
      <c r="J1261" s="152"/>
      <c r="K1261" s="163" t="s">
        <v>2456</v>
      </c>
      <c r="L1261" s="163" t="s">
        <v>1696</v>
      </c>
      <c r="M1261" s="163" t="s">
        <v>1713</v>
      </c>
      <c r="N1261" s="163" t="s">
        <v>1673</v>
      </c>
      <c r="O1261" s="152"/>
      <c r="P1261" s="150" t="s">
        <v>2457</v>
      </c>
      <c r="Q1261" s="144">
        <v>1442.57</v>
      </c>
      <c r="R1261" s="145">
        <v>0.6</v>
      </c>
      <c r="S1261" s="146">
        <v>1.0835999999999999</v>
      </c>
      <c r="T1261" s="147" t="s">
        <v>1716</v>
      </c>
      <c r="U1261" s="148">
        <v>1514.93</v>
      </c>
      <c r="V1261" s="149">
        <v>0.13200000000000001</v>
      </c>
      <c r="W1261" s="150">
        <v>0.01</v>
      </c>
      <c r="X1261" s="150" t="s">
        <v>1744</v>
      </c>
      <c r="Y1261" s="150" t="s">
        <v>1731</v>
      </c>
      <c r="Z1261" s="150" t="s">
        <v>1717</v>
      </c>
      <c r="AA1261" s="150">
        <v>0</v>
      </c>
      <c r="AB1261" s="164">
        <v>1</v>
      </c>
      <c r="AC1261" s="152"/>
      <c r="AD1261" s="152"/>
    </row>
    <row r="1262" spans="1:30" x14ac:dyDescent="0.35">
      <c r="A1262" t="str">
        <f t="shared" si="19"/>
        <v>362179764001020</v>
      </c>
      <c r="B1262" s="178"/>
      <c r="D1262" s="14"/>
      <c r="E1262" s="165">
        <v>23007</v>
      </c>
      <c r="F1262" s="166" t="s">
        <v>2458</v>
      </c>
      <c r="G1262" s="167">
        <v>362179764001</v>
      </c>
      <c r="H1262" s="159">
        <v>20</v>
      </c>
      <c r="I1262" s="162" t="s">
        <v>1711</v>
      </c>
      <c r="J1262" s="152"/>
      <c r="K1262" s="163" t="s">
        <v>2459</v>
      </c>
      <c r="L1262" s="163" t="s">
        <v>1696</v>
      </c>
      <c r="M1262" s="163" t="s">
        <v>1713</v>
      </c>
      <c r="N1262" s="163" t="s">
        <v>1673</v>
      </c>
      <c r="O1262" s="152"/>
      <c r="P1262" s="150" t="s">
        <v>2460</v>
      </c>
      <c r="Q1262" s="170">
        <v>3967.73</v>
      </c>
      <c r="R1262" s="171">
        <v>0.67600000000000005</v>
      </c>
      <c r="S1262" s="146">
        <v>1.0707</v>
      </c>
      <c r="T1262" s="147">
        <v>0</v>
      </c>
      <c r="U1262" s="176">
        <v>4157.3599999999997</v>
      </c>
      <c r="V1262" s="149">
        <v>0.22900000000000001</v>
      </c>
      <c r="W1262" s="150">
        <v>1.7000000000000001E-2</v>
      </c>
      <c r="X1262" s="150" t="s">
        <v>1744</v>
      </c>
      <c r="Y1262" s="150" t="s">
        <v>1731</v>
      </c>
      <c r="Z1262" s="150" t="s">
        <v>1716</v>
      </c>
      <c r="AA1262" s="150">
        <v>0</v>
      </c>
      <c r="AB1262" s="164">
        <v>1</v>
      </c>
      <c r="AC1262" s="152"/>
      <c r="AD1262" s="152"/>
    </row>
    <row r="1263" spans="1:30" x14ac:dyDescent="0.35">
      <c r="A1263" t="str">
        <f t="shared" si="19"/>
        <v>362179764001021</v>
      </c>
      <c r="B1263" s="178"/>
      <c r="D1263" s="14"/>
      <c r="E1263" s="159">
        <v>23007</v>
      </c>
      <c r="F1263" s="160" t="s">
        <v>2458</v>
      </c>
      <c r="G1263" s="161">
        <v>362179764001</v>
      </c>
      <c r="H1263" s="159">
        <v>21</v>
      </c>
      <c r="I1263" s="162" t="s">
        <v>1732</v>
      </c>
      <c r="J1263" s="152"/>
      <c r="K1263" s="163" t="s">
        <v>2459</v>
      </c>
      <c r="L1263" s="163" t="s">
        <v>1696</v>
      </c>
      <c r="M1263" s="163" t="s">
        <v>1713</v>
      </c>
      <c r="N1263" s="163" t="s">
        <v>1673</v>
      </c>
      <c r="O1263" s="152"/>
      <c r="P1263" s="150" t="s">
        <v>2460</v>
      </c>
      <c r="Q1263" s="144" t="s">
        <v>1716</v>
      </c>
      <c r="R1263" s="145" t="s">
        <v>1716</v>
      </c>
      <c r="S1263" s="146" t="s">
        <v>1716</v>
      </c>
      <c r="T1263" s="147" t="s">
        <v>1716</v>
      </c>
      <c r="U1263" s="148">
        <v>623.70000000000005</v>
      </c>
      <c r="V1263" s="149" t="s">
        <v>1716</v>
      </c>
      <c r="W1263" s="150" t="s">
        <v>1716</v>
      </c>
      <c r="X1263" s="150" t="s">
        <v>1744</v>
      </c>
      <c r="Y1263" s="150" t="s">
        <v>1731</v>
      </c>
      <c r="Z1263" s="150" t="s">
        <v>1716</v>
      </c>
      <c r="AA1263" s="150">
        <v>0</v>
      </c>
      <c r="AB1263" s="164">
        <v>1</v>
      </c>
      <c r="AC1263" s="152"/>
      <c r="AD1263" s="152"/>
    </row>
    <row r="1264" spans="1:30" x14ac:dyDescent="0.35">
      <c r="A1264" t="str">
        <f t="shared" si="19"/>
        <v>362179764007021</v>
      </c>
      <c r="B1264" s="178"/>
      <c r="D1264" s="14"/>
      <c r="E1264" s="159">
        <v>23007</v>
      </c>
      <c r="F1264" s="160" t="s">
        <v>2458</v>
      </c>
      <c r="G1264" s="161">
        <v>362179764007</v>
      </c>
      <c r="H1264" s="159">
        <v>21</v>
      </c>
      <c r="I1264" s="162" t="s">
        <v>1732</v>
      </c>
      <c r="J1264" s="152"/>
      <c r="K1264" s="163" t="s">
        <v>2459</v>
      </c>
      <c r="L1264" s="163" t="s">
        <v>1696</v>
      </c>
      <c r="M1264" s="163" t="s">
        <v>1713</v>
      </c>
      <c r="N1264" s="163" t="s">
        <v>1673</v>
      </c>
      <c r="O1264" s="152"/>
      <c r="P1264" s="150" t="s">
        <v>2460</v>
      </c>
      <c r="Q1264" s="144" t="s">
        <v>1716</v>
      </c>
      <c r="R1264" s="145" t="s">
        <v>1716</v>
      </c>
      <c r="S1264" s="146" t="s">
        <v>1716</v>
      </c>
      <c r="T1264" s="147" t="s">
        <v>1716</v>
      </c>
      <c r="U1264" s="148">
        <v>623.70000000000005</v>
      </c>
      <c r="V1264" s="149" t="s">
        <v>1716</v>
      </c>
      <c r="W1264" s="150" t="s">
        <v>1716</v>
      </c>
      <c r="X1264" s="150" t="s">
        <v>1744</v>
      </c>
      <c r="Y1264" s="150" t="s">
        <v>1731</v>
      </c>
      <c r="Z1264" s="150" t="s">
        <v>1716</v>
      </c>
      <c r="AA1264" s="150">
        <v>0</v>
      </c>
      <c r="AB1264" s="164">
        <v>1</v>
      </c>
      <c r="AC1264" s="152"/>
      <c r="AD1264" s="152"/>
    </row>
    <row r="1265" spans="1:30" x14ac:dyDescent="0.35">
      <c r="A1265" t="str">
        <f t="shared" si="19"/>
        <v>362179764001024</v>
      </c>
      <c r="B1265" s="178"/>
      <c r="D1265" s="14"/>
      <c r="E1265" s="159">
        <v>23007</v>
      </c>
      <c r="F1265" s="160" t="s">
        <v>2458</v>
      </c>
      <c r="G1265" s="161">
        <v>362179764001</v>
      </c>
      <c r="H1265" s="159">
        <v>24</v>
      </c>
      <c r="I1265" s="162" t="s">
        <v>1719</v>
      </c>
      <c r="J1265" s="152"/>
      <c r="K1265" s="163" t="s">
        <v>2459</v>
      </c>
      <c r="L1265" s="163" t="s">
        <v>1696</v>
      </c>
      <c r="M1265" s="163" t="s">
        <v>1713</v>
      </c>
      <c r="N1265" s="163" t="s">
        <v>1673</v>
      </c>
      <c r="O1265" s="152"/>
      <c r="P1265" s="150" t="s">
        <v>2460</v>
      </c>
      <c r="Q1265" s="144">
        <v>597.41</v>
      </c>
      <c r="R1265" s="145">
        <v>0.6</v>
      </c>
      <c r="S1265" s="146">
        <v>1.0707</v>
      </c>
      <c r="T1265" s="147" t="s">
        <v>1716</v>
      </c>
      <c r="U1265" s="148">
        <v>622.75</v>
      </c>
      <c r="V1265" s="149">
        <v>0.22900000000000001</v>
      </c>
      <c r="W1265" s="150">
        <v>1.7000000000000001E-2</v>
      </c>
      <c r="X1265" s="150" t="s">
        <v>1744</v>
      </c>
      <c r="Y1265" s="150" t="s">
        <v>1731</v>
      </c>
      <c r="Z1265" s="150" t="s">
        <v>1717</v>
      </c>
      <c r="AA1265" s="150">
        <v>0</v>
      </c>
      <c r="AB1265" s="164">
        <v>1</v>
      </c>
      <c r="AC1265" s="152"/>
      <c r="AD1265" s="152"/>
    </row>
    <row r="1266" spans="1:30" x14ac:dyDescent="0.35">
      <c r="A1266" t="str">
        <f t="shared" si="19"/>
        <v>362179764001027</v>
      </c>
      <c r="B1266" s="178"/>
      <c r="D1266" s="14"/>
      <c r="E1266" s="159">
        <v>23007</v>
      </c>
      <c r="F1266" s="160" t="s">
        <v>2458</v>
      </c>
      <c r="G1266" s="161">
        <v>362179764001</v>
      </c>
      <c r="H1266" s="159">
        <v>27</v>
      </c>
      <c r="I1266" s="162" t="s">
        <v>1733</v>
      </c>
      <c r="J1266" s="152"/>
      <c r="K1266" s="163" t="s">
        <v>2459</v>
      </c>
      <c r="L1266" s="163" t="s">
        <v>1696</v>
      </c>
      <c r="M1266" s="163" t="s">
        <v>1713</v>
      </c>
      <c r="N1266" s="163" t="s">
        <v>1673</v>
      </c>
      <c r="O1266" s="152"/>
      <c r="P1266" s="150" t="s">
        <v>2460</v>
      </c>
      <c r="Q1266" s="144">
        <v>359.63</v>
      </c>
      <c r="R1266" s="145">
        <v>0.6</v>
      </c>
      <c r="S1266" s="146">
        <v>1.0707</v>
      </c>
      <c r="T1266" s="147" t="s">
        <v>1716</v>
      </c>
      <c r="U1266" s="148">
        <v>374.89</v>
      </c>
      <c r="V1266" s="149">
        <v>0.22900000000000001</v>
      </c>
      <c r="W1266" s="150">
        <v>1.7000000000000001E-2</v>
      </c>
      <c r="X1266" s="150" t="s">
        <v>1744</v>
      </c>
      <c r="Y1266" s="150" t="s">
        <v>1731</v>
      </c>
      <c r="Z1266" s="150" t="s">
        <v>1717</v>
      </c>
      <c r="AA1266" s="150">
        <v>0</v>
      </c>
      <c r="AB1266" s="164">
        <v>1</v>
      </c>
      <c r="AC1266" s="152"/>
      <c r="AD1266" s="152"/>
    </row>
    <row r="1267" spans="1:30" x14ac:dyDescent="0.35">
      <c r="A1267" t="str">
        <f t="shared" si="19"/>
        <v>362179764007027</v>
      </c>
      <c r="B1267" s="178"/>
      <c r="D1267" s="14"/>
      <c r="E1267" s="159">
        <v>23007</v>
      </c>
      <c r="F1267" s="160" t="s">
        <v>2458</v>
      </c>
      <c r="G1267" s="161">
        <v>362179764007</v>
      </c>
      <c r="H1267" s="159">
        <v>27</v>
      </c>
      <c r="I1267" s="162" t="s">
        <v>1733</v>
      </c>
      <c r="J1267" s="152"/>
      <c r="K1267" s="163" t="s">
        <v>2459</v>
      </c>
      <c r="L1267" s="163" t="s">
        <v>1696</v>
      </c>
      <c r="M1267" s="163" t="s">
        <v>1713</v>
      </c>
      <c r="N1267" s="163" t="s">
        <v>1673</v>
      </c>
      <c r="O1267" s="152"/>
      <c r="P1267" s="150" t="s">
        <v>2460</v>
      </c>
      <c r="Q1267" s="144">
        <v>359.63</v>
      </c>
      <c r="R1267" s="145">
        <v>0.6</v>
      </c>
      <c r="S1267" s="146">
        <v>1.0707</v>
      </c>
      <c r="T1267" s="147" t="s">
        <v>1716</v>
      </c>
      <c r="U1267" s="148">
        <v>374.89</v>
      </c>
      <c r="V1267" s="149">
        <v>0.22900000000000001</v>
      </c>
      <c r="W1267" s="150">
        <v>1.7000000000000001E-2</v>
      </c>
      <c r="X1267" s="150" t="s">
        <v>1744</v>
      </c>
      <c r="Y1267" s="150" t="s">
        <v>1731</v>
      </c>
      <c r="Z1267" s="150" t="s">
        <v>1717</v>
      </c>
      <c r="AA1267" s="150">
        <v>0</v>
      </c>
      <c r="AB1267" s="164">
        <v>1</v>
      </c>
      <c r="AC1267" s="152"/>
      <c r="AD1267" s="152"/>
    </row>
    <row r="1268" spans="1:30" s="178" customFormat="1" x14ac:dyDescent="0.35">
      <c r="A1268" s="178" t="str">
        <f t="shared" si="19"/>
        <v>362179764001028</v>
      </c>
      <c r="D1268" s="14"/>
      <c r="E1268" s="159">
        <v>23007</v>
      </c>
      <c r="F1268" s="160" t="s">
        <v>2458</v>
      </c>
      <c r="G1268" s="161">
        <v>362179764001</v>
      </c>
      <c r="H1268" s="159">
        <v>28</v>
      </c>
      <c r="I1268" s="162" t="s">
        <v>1733</v>
      </c>
      <c r="J1268" s="152"/>
      <c r="K1268" s="163" t="s">
        <v>2459</v>
      </c>
      <c r="L1268" s="163" t="s">
        <v>1696</v>
      </c>
      <c r="M1268" s="163" t="s">
        <v>1713</v>
      </c>
      <c r="N1268" s="163" t="s">
        <v>1673</v>
      </c>
      <c r="O1268" s="152"/>
      <c r="P1268" s="150" t="s">
        <v>2460</v>
      </c>
      <c r="Q1268" s="144">
        <v>359.63</v>
      </c>
      <c r="R1268" s="145">
        <v>0.6</v>
      </c>
      <c r="S1268" s="146">
        <v>1.0707</v>
      </c>
      <c r="T1268" s="147" t="s">
        <v>1716</v>
      </c>
      <c r="U1268" s="148">
        <v>374.89</v>
      </c>
      <c r="V1268" s="149">
        <v>0.22900000000000001</v>
      </c>
      <c r="W1268" s="150">
        <v>1.7000000000000001E-2</v>
      </c>
      <c r="X1268" s="150" t="s">
        <v>1744</v>
      </c>
      <c r="Y1268" s="150" t="s">
        <v>1731</v>
      </c>
      <c r="Z1268" s="150" t="s">
        <v>1717</v>
      </c>
      <c r="AA1268" s="150">
        <v>0</v>
      </c>
      <c r="AB1268" s="164">
        <v>1</v>
      </c>
      <c r="AC1268" s="152"/>
      <c r="AD1268" s="152"/>
    </row>
    <row r="1269" spans="1:30" s="178" customFormat="1" x14ac:dyDescent="0.35">
      <c r="A1269" s="178" t="str">
        <f t="shared" si="19"/>
        <v>362179764007028</v>
      </c>
      <c r="D1269" s="14"/>
      <c r="E1269" s="159">
        <v>23007</v>
      </c>
      <c r="F1269" s="160" t="s">
        <v>2458</v>
      </c>
      <c r="G1269" s="161">
        <v>362179764007</v>
      </c>
      <c r="H1269" s="159">
        <v>28</v>
      </c>
      <c r="I1269" s="162" t="s">
        <v>1733</v>
      </c>
      <c r="J1269" s="152"/>
      <c r="K1269" s="163" t="s">
        <v>2459</v>
      </c>
      <c r="L1269" s="163" t="s">
        <v>1696</v>
      </c>
      <c r="M1269" s="163" t="s">
        <v>1713</v>
      </c>
      <c r="N1269" s="163" t="s">
        <v>1673</v>
      </c>
      <c r="O1269" s="152"/>
      <c r="P1269" s="150" t="s">
        <v>2460</v>
      </c>
      <c r="Q1269" s="144">
        <v>359.63</v>
      </c>
      <c r="R1269" s="145">
        <v>0.6</v>
      </c>
      <c r="S1269" s="146">
        <v>1.0707</v>
      </c>
      <c r="T1269" s="147" t="s">
        <v>1716</v>
      </c>
      <c r="U1269" s="148">
        <v>374.89</v>
      </c>
      <c r="V1269" s="149">
        <v>0.22900000000000001</v>
      </c>
      <c r="W1269" s="150">
        <v>1.7000000000000001E-2</v>
      </c>
      <c r="X1269" s="150" t="s">
        <v>1744</v>
      </c>
      <c r="Y1269" s="150" t="s">
        <v>1731</v>
      </c>
      <c r="Z1269" s="150" t="s">
        <v>1717</v>
      </c>
      <c r="AA1269" s="150">
        <v>0</v>
      </c>
      <c r="AB1269" s="164">
        <v>1</v>
      </c>
      <c r="AC1269" s="152"/>
      <c r="AD1269" s="152"/>
    </row>
    <row r="1270" spans="1:30" s="178" customFormat="1" x14ac:dyDescent="0.35">
      <c r="A1270" s="178" t="str">
        <f t="shared" si="19"/>
        <v>362513909001020</v>
      </c>
      <c r="D1270" s="14"/>
      <c r="E1270" s="159">
        <v>23008</v>
      </c>
      <c r="F1270" s="160" t="s">
        <v>2461</v>
      </c>
      <c r="G1270" s="161">
        <v>362513909001</v>
      </c>
      <c r="H1270" s="159">
        <v>20</v>
      </c>
      <c r="I1270" s="162" t="s">
        <v>1711</v>
      </c>
      <c r="J1270" s="152"/>
      <c r="K1270" s="163" t="s">
        <v>2462</v>
      </c>
      <c r="L1270" s="163" t="s">
        <v>1696</v>
      </c>
      <c r="M1270" s="163" t="s">
        <v>1713</v>
      </c>
      <c r="N1270" s="163" t="s">
        <v>1673</v>
      </c>
      <c r="O1270" s="152"/>
      <c r="P1270" s="150" t="s">
        <v>2463</v>
      </c>
      <c r="Q1270" s="144">
        <v>3967.73</v>
      </c>
      <c r="R1270" s="145">
        <v>0.67600000000000005</v>
      </c>
      <c r="S1270" s="146">
        <v>1.0707</v>
      </c>
      <c r="T1270" s="147">
        <v>0</v>
      </c>
      <c r="U1270" s="148">
        <v>4157.3599999999997</v>
      </c>
      <c r="V1270" s="149">
        <v>0.14799999999999999</v>
      </c>
      <c r="W1270" s="150">
        <v>1.4E-2</v>
      </c>
      <c r="X1270" s="150" t="s">
        <v>1744</v>
      </c>
      <c r="Y1270" s="150" t="s">
        <v>1715</v>
      </c>
      <c r="Z1270" s="150" t="s">
        <v>1716</v>
      </c>
      <c r="AA1270" s="150">
        <v>0</v>
      </c>
      <c r="AB1270" s="164">
        <v>1</v>
      </c>
      <c r="AC1270" s="152"/>
      <c r="AD1270" s="152"/>
    </row>
    <row r="1271" spans="1:30" s="178" customFormat="1" x14ac:dyDescent="0.35">
      <c r="A1271" s="178" t="str">
        <f t="shared" si="19"/>
        <v>362513909003020</v>
      </c>
      <c r="D1271" s="14"/>
      <c r="E1271" s="159">
        <v>23008</v>
      </c>
      <c r="F1271" s="160" t="s">
        <v>2461</v>
      </c>
      <c r="G1271" s="161">
        <v>362513909003</v>
      </c>
      <c r="H1271" s="159">
        <v>20</v>
      </c>
      <c r="I1271" s="162" t="s">
        <v>1711</v>
      </c>
      <c r="J1271" s="152"/>
      <c r="K1271" s="163" t="s">
        <v>2462</v>
      </c>
      <c r="L1271" s="163" t="s">
        <v>1696</v>
      </c>
      <c r="M1271" s="163" t="s">
        <v>1713</v>
      </c>
      <c r="N1271" s="163" t="s">
        <v>1673</v>
      </c>
      <c r="O1271" s="152"/>
      <c r="P1271" s="150" t="s">
        <v>2463</v>
      </c>
      <c r="Q1271" s="144">
        <v>3967.73</v>
      </c>
      <c r="R1271" s="145">
        <v>0.67600000000000005</v>
      </c>
      <c r="S1271" s="146">
        <v>1.0707</v>
      </c>
      <c r="T1271" s="147">
        <v>0</v>
      </c>
      <c r="U1271" s="148">
        <v>4157.3599999999997</v>
      </c>
      <c r="V1271" s="149">
        <v>0.14799999999999999</v>
      </c>
      <c r="W1271" s="150">
        <v>1.4E-2</v>
      </c>
      <c r="X1271" s="150" t="s">
        <v>1744</v>
      </c>
      <c r="Y1271" s="150" t="s">
        <v>1715</v>
      </c>
      <c r="Z1271" s="150" t="s">
        <v>1716</v>
      </c>
      <c r="AA1271" s="150">
        <v>0</v>
      </c>
      <c r="AB1271" s="164">
        <v>1</v>
      </c>
      <c r="AC1271" s="152"/>
      <c r="AD1271" s="152"/>
    </row>
    <row r="1272" spans="1:30" s="178" customFormat="1" x14ac:dyDescent="0.35">
      <c r="A1272" s="178" t="str">
        <f t="shared" si="19"/>
        <v>362513909003021</v>
      </c>
      <c r="D1272" s="14"/>
      <c r="E1272" s="159">
        <v>23008</v>
      </c>
      <c r="F1272" s="160" t="s">
        <v>2461</v>
      </c>
      <c r="G1272" s="161">
        <v>362513909003</v>
      </c>
      <c r="H1272" s="159">
        <v>21</v>
      </c>
      <c r="I1272" s="162" t="s">
        <v>1732</v>
      </c>
      <c r="J1272" s="152"/>
      <c r="K1272" s="163" t="s">
        <v>2462</v>
      </c>
      <c r="L1272" s="163" t="s">
        <v>1696</v>
      </c>
      <c r="M1272" s="163" t="s">
        <v>1713</v>
      </c>
      <c r="N1272" s="163" t="s">
        <v>1673</v>
      </c>
      <c r="O1272" s="152"/>
      <c r="P1272" s="150" t="s">
        <v>2463</v>
      </c>
      <c r="Q1272" s="144" t="s">
        <v>1716</v>
      </c>
      <c r="R1272" s="145" t="s">
        <v>1716</v>
      </c>
      <c r="S1272" s="146" t="s">
        <v>1716</v>
      </c>
      <c r="T1272" s="147" t="s">
        <v>1716</v>
      </c>
      <c r="U1272" s="148">
        <v>623.70000000000005</v>
      </c>
      <c r="V1272" s="149" t="s">
        <v>1716</v>
      </c>
      <c r="W1272" s="150" t="s">
        <v>1716</v>
      </c>
      <c r="X1272" s="150" t="s">
        <v>1744</v>
      </c>
      <c r="Y1272" s="150" t="s">
        <v>1715</v>
      </c>
      <c r="Z1272" s="150" t="s">
        <v>1716</v>
      </c>
      <c r="AA1272" s="150">
        <v>0</v>
      </c>
      <c r="AB1272" s="164">
        <v>1</v>
      </c>
      <c r="AC1272" s="152"/>
      <c r="AD1272" s="152"/>
    </row>
    <row r="1273" spans="1:30" s="178" customFormat="1" x14ac:dyDescent="0.35">
      <c r="A1273" s="178" t="str">
        <f t="shared" si="19"/>
        <v>362513909001024</v>
      </c>
      <c r="D1273" s="14"/>
      <c r="E1273" s="159">
        <v>23008</v>
      </c>
      <c r="F1273" s="160" t="s">
        <v>2461</v>
      </c>
      <c r="G1273" s="161">
        <v>362513909001</v>
      </c>
      <c r="H1273" s="159">
        <v>24</v>
      </c>
      <c r="I1273" s="162" t="s">
        <v>1719</v>
      </c>
      <c r="J1273" s="152"/>
      <c r="K1273" s="163" t="s">
        <v>2462</v>
      </c>
      <c r="L1273" s="163" t="s">
        <v>1696</v>
      </c>
      <c r="M1273" s="163" t="s">
        <v>1713</v>
      </c>
      <c r="N1273" s="163" t="s">
        <v>1673</v>
      </c>
      <c r="O1273" s="152"/>
      <c r="P1273" s="150" t="s">
        <v>2463</v>
      </c>
      <c r="Q1273" s="144">
        <v>597.41</v>
      </c>
      <c r="R1273" s="145">
        <v>0.6</v>
      </c>
      <c r="S1273" s="146">
        <v>1.0707</v>
      </c>
      <c r="T1273" s="147" t="s">
        <v>1716</v>
      </c>
      <c r="U1273" s="148">
        <v>901.81</v>
      </c>
      <c r="V1273" s="149">
        <v>0.14799999999999999</v>
      </c>
      <c r="W1273" s="150">
        <v>1.4E-2</v>
      </c>
      <c r="X1273" s="150" t="s">
        <v>1744</v>
      </c>
      <c r="Y1273" s="150" t="s">
        <v>1715</v>
      </c>
      <c r="Z1273" s="150" t="s">
        <v>1752</v>
      </c>
      <c r="AA1273" s="150">
        <v>0.4481</v>
      </c>
      <c r="AB1273" s="164">
        <v>1</v>
      </c>
      <c r="AC1273" s="152"/>
      <c r="AD1273" s="152"/>
    </row>
    <row r="1274" spans="1:30" s="178" customFormat="1" x14ac:dyDescent="0.35">
      <c r="A1274" s="178" t="str">
        <f t="shared" si="19"/>
        <v>362513909003024</v>
      </c>
      <c r="D1274" s="14"/>
      <c r="E1274" s="159">
        <v>23008</v>
      </c>
      <c r="F1274" s="160" t="s">
        <v>2461</v>
      </c>
      <c r="G1274" s="161">
        <v>362513909003</v>
      </c>
      <c r="H1274" s="159">
        <v>24</v>
      </c>
      <c r="I1274" s="162" t="s">
        <v>1719</v>
      </c>
      <c r="J1274" s="152"/>
      <c r="K1274" s="163" t="s">
        <v>2462</v>
      </c>
      <c r="L1274" s="163" t="s">
        <v>1696</v>
      </c>
      <c r="M1274" s="163" t="s">
        <v>1713</v>
      </c>
      <c r="N1274" s="163" t="s">
        <v>1673</v>
      </c>
      <c r="O1274" s="152"/>
      <c r="P1274" s="150" t="s">
        <v>2463</v>
      </c>
      <c r="Q1274" s="144">
        <v>597.41</v>
      </c>
      <c r="R1274" s="145">
        <v>0.6</v>
      </c>
      <c r="S1274" s="146">
        <v>1.0707</v>
      </c>
      <c r="T1274" s="147" t="s">
        <v>1716</v>
      </c>
      <c r="U1274" s="148">
        <v>901.81</v>
      </c>
      <c r="V1274" s="149">
        <v>0.14799999999999999</v>
      </c>
      <c r="W1274" s="150">
        <v>1.4E-2</v>
      </c>
      <c r="X1274" s="150" t="s">
        <v>1744</v>
      </c>
      <c r="Y1274" s="150" t="s">
        <v>1715</v>
      </c>
      <c r="Z1274" s="150" t="s">
        <v>1752</v>
      </c>
      <c r="AA1274" s="150">
        <v>0.4481</v>
      </c>
      <c r="AB1274" s="164">
        <v>1</v>
      </c>
      <c r="AC1274" s="152"/>
      <c r="AD1274" s="152"/>
    </row>
    <row r="1275" spans="1:30" s="178" customFormat="1" x14ac:dyDescent="0.35">
      <c r="A1275" s="178" t="str">
        <f t="shared" si="19"/>
        <v>362513909003027</v>
      </c>
      <c r="D1275" s="14"/>
      <c r="E1275" s="159">
        <v>23008</v>
      </c>
      <c r="F1275" s="160" t="s">
        <v>2461</v>
      </c>
      <c r="G1275" s="161">
        <v>362513909003</v>
      </c>
      <c r="H1275" s="159">
        <v>27</v>
      </c>
      <c r="I1275" s="162" t="s">
        <v>1733</v>
      </c>
      <c r="J1275" s="152"/>
      <c r="K1275" s="163" t="s">
        <v>2462</v>
      </c>
      <c r="L1275" s="163" t="s">
        <v>1696</v>
      </c>
      <c r="M1275" s="163" t="s">
        <v>1713</v>
      </c>
      <c r="N1275" s="163" t="s">
        <v>1673</v>
      </c>
      <c r="O1275" s="152"/>
      <c r="P1275" s="150" t="s">
        <v>2463</v>
      </c>
      <c r="Q1275" s="144">
        <v>359.63</v>
      </c>
      <c r="R1275" s="145">
        <v>0.6</v>
      </c>
      <c r="S1275" s="146">
        <v>1.0707</v>
      </c>
      <c r="T1275" s="147" t="s">
        <v>1716</v>
      </c>
      <c r="U1275" s="148">
        <v>495.52</v>
      </c>
      <c r="V1275" s="149">
        <v>0.14799999999999999</v>
      </c>
      <c r="W1275" s="150">
        <v>1.4E-2</v>
      </c>
      <c r="X1275" s="150" t="s">
        <v>1744</v>
      </c>
      <c r="Y1275" s="150" t="s">
        <v>1715</v>
      </c>
      <c r="Z1275" s="150" t="s">
        <v>1752</v>
      </c>
      <c r="AA1275" s="150">
        <v>0.32179999999999997</v>
      </c>
      <c r="AB1275" s="164">
        <v>1</v>
      </c>
      <c r="AC1275" s="152"/>
      <c r="AD1275" s="152"/>
    </row>
    <row r="1276" spans="1:30" s="178" customFormat="1" x14ac:dyDescent="0.35">
      <c r="A1276" s="178" t="str">
        <f t="shared" si="19"/>
        <v>362513909003028</v>
      </c>
      <c r="D1276" s="14"/>
      <c r="E1276" s="159">
        <v>23008</v>
      </c>
      <c r="F1276" s="160" t="s">
        <v>2461</v>
      </c>
      <c r="G1276" s="161">
        <v>362513909003</v>
      </c>
      <c r="H1276" s="159">
        <v>28</v>
      </c>
      <c r="I1276" s="162" t="s">
        <v>1733</v>
      </c>
      <c r="J1276" s="152"/>
      <c r="K1276" s="163" t="s">
        <v>2462</v>
      </c>
      <c r="L1276" s="163" t="s">
        <v>1696</v>
      </c>
      <c r="M1276" s="163" t="s">
        <v>1713</v>
      </c>
      <c r="N1276" s="163" t="s">
        <v>1673</v>
      </c>
      <c r="O1276" s="152"/>
      <c r="P1276" s="150" t="s">
        <v>2463</v>
      </c>
      <c r="Q1276" s="144">
        <v>359.63</v>
      </c>
      <c r="R1276" s="145">
        <v>0.6</v>
      </c>
      <c r="S1276" s="146">
        <v>1.0707</v>
      </c>
      <c r="T1276" s="147" t="s">
        <v>1716</v>
      </c>
      <c r="U1276" s="148">
        <v>495.52</v>
      </c>
      <c r="V1276" s="149">
        <v>0.14799999999999999</v>
      </c>
      <c r="W1276" s="150">
        <v>1.4E-2</v>
      </c>
      <c r="X1276" s="150" t="s">
        <v>1744</v>
      </c>
      <c r="Y1276" s="150" t="s">
        <v>1715</v>
      </c>
      <c r="Z1276" s="150" t="s">
        <v>1752</v>
      </c>
      <c r="AA1276" s="150">
        <v>0.32179999999999997</v>
      </c>
      <c r="AB1276" s="164">
        <v>1</v>
      </c>
      <c r="AC1276" s="152"/>
      <c r="AD1276" s="152"/>
    </row>
    <row r="1277" spans="1:30" s="178" customFormat="1" x14ac:dyDescent="0.35">
      <c r="A1277" s="178" t="str">
        <f t="shared" si="19"/>
        <v>364037237001022</v>
      </c>
      <c r="D1277" s="14"/>
      <c r="E1277" s="159">
        <v>23009</v>
      </c>
      <c r="F1277" s="160" t="s">
        <v>2464</v>
      </c>
      <c r="G1277" s="161">
        <v>364037237001</v>
      </c>
      <c r="H1277" s="159">
        <v>22</v>
      </c>
      <c r="I1277" s="162" t="s">
        <v>1718</v>
      </c>
      <c r="J1277" s="152"/>
      <c r="K1277" s="163" t="s">
        <v>2465</v>
      </c>
      <c r="L1277" s="163" t="s">
        <v>1777</v>
      </c>
      <c r="M1277" s="163" t="s">
        <v>1821</v>
      </c>
      <c r="N1277" s="163" t="s">
        <v>1674</v>
      </c>
      <c r="O1277" s="152"/>
      <c r="P1277" s="150" t="s">
        <v>2466</v>
      </c>
      <c r="Q1277" s="144" t="s">
        <v>1716</v>
      </c>
      <c r="R1277" s="145" t="s">
        <v>1716</v>
      </c>
      <c r="S1277" s="146" t="s">
        <v>1716</v>
      </c>
      <c r="T1277" s="147" t="s">
        <v>1716</v>
      </c>
      <c r="U1277" s="148">
        <v>664.41100000000006</v>
      </c>
      <c r="V1277" s="149" t="s">
        <v>1716</v>
      </c>
      <c r="W1277" s="150" t="s">
        <v>1716</v>
      </c>
      <c r="X1277" s="150" t="s">
        <v>1723</v>
      </c>
      <c r="Y1277" s="150">
        <v>0</v>
      </c>
      <c r="Z1277" s="150" t="s">
        <v>1716</v>
      </c>
      <c r="AA1277" s="150">
        <v>0</v>
      </c>
      <c r="AB1277" s="164">
        <v>1</v>
      </c>
      <c r="AC1277" s="152"/>
      <c r="AD1277" s="152"/>
    </row>
    <row r="1278" spans="1:30" s="178" customFormat="1" x14ac:dyDescent="0.35">
      <c r="A1278" s="178" t="str">
        <f t="shared" si="19"/>
        <v>364037237001029</v>
      </c>
      <c r="D1278" s="14"/>
      <c r="E1278" s="159">
        <v>23009</v>
      </c>
      <c r="F1278" s="160" t="s">
        <v>2464</v>
      </c>
      <c r="G1278" s="161">
        <v>364037237001</v>
      </c>
      <c r="H1278" s="159">
        <v>29</v>
      </c>
      <c r="I1278" s="162" t="s">
        <v>1745</v>
      </c>
      <c r="J1278" s="152"/>
      <c r="K1278" s="163" t="s">
        <v>2465</v>
      </c>
      <c r="L1278" s="163" t="s">
        <v>1777</v>
      </c>
      <c r="M1278" s="163" t="s">
        <v>1821</v>
      </c>
      <c r="N1278" s="163" t="s">
        <v>1674</v>
      </c>
      <c r="O1278" s="152"/>
      <c r="P1278" s="150" t="s">
        <v>2466</v>
      </c>
      <c r="Q1278" s="144">
        <v>93.31</v>
      </c>
      <c r="R1278" s="145">
        <v>0.6</v>
      </c>
      <c r="S1278" s="146">
        <v>1.0269999999999999</v>
      </c>
      <c r="T1278" s="147" t="s">
        <v>1716</v>
      </c>
      <c r="U1278" s="185">
        <v>94.82</v>
      </c>
      <c r="V1278" s="149" t="s">
        <v>1716</v>
      </c>
      <c r="W1278" s="150" t="s">
        <v>1716</v>
      </c>
      <c r="X1278" s="150" t="s">
        <v>1723</v>
      </c>
      <c r="Y1278" s="150">
        <v>0</v>
      </c>
      <c r="Z1278" s="150" t="s">
        <v>1717</v>
      </c>
      <c r="AA1278" s="150">
        <v>0</v>
      </c>
      <c r="AB1278" s="164">
        <v>1</v>
      </c>
      <c r="AC1278" s="152"/>
      <c r="AD1278" s="152"/>
    </row>
    <row r="1279" spans="1:30" s="178" customFormat="1" x14ac:dyDescent="0.35">
      <c r="A1279" s="178" t="str">
        <f t="shared" si="19"/>
        <v>362680776001022</v>
      </c>
      <c r="D1279" s="14"/>
      <c r="E1279" s="159">
        <v>23010</v>
      </c>
      <c r="F1279" s="160" t="s">
        <v>2467</v>
      </c>
      <c r="G1279" s="161">
        <v>362680776001</v>
      </c>
      <c r="H1279" s="159">
        <v>22</v>
      </c>
      <c r="I1279" s="162" t="s">
        <v>1718</v>
      </c>
      <c r="J1279" s="152"/>
      <c r="K1279" s="163" t="s">
        <v>2468</v>
      </c>
      <c r="L1279" s="163" t="s">
        <v>1696</v>
      </c>
      <c r="M1279" s="163" t="s">
        <v>1903</v>
      </c>
      <c r="N1279" s="163" t="s">
        <v>1673</v>
      </c>
      <c r="O1279" s="152"/>
      <c r="P1279" s="150" t="s">
        <v>2469</v>
      </c>
      <c r="Q1279" s="144" t="s">
        <v>1716</v>
      </c>
      <c r="R1279" s="145" t="s">
        <v>1716</v>
      </c>
      <c r="S1279" s="146" t="s">
        <v>1716</v>
      </c>
      <c r="T1279" s="147" t="s">
        <v>1716</v>
      </c>
      <c r="U1279" s="185">
        <v>1106.2700000000002</v>
      </c>
      <c r="V1279" s="149" t="s">
        <v>1716</v>
      </c>
      <c r="W1279" s="150" t="s">
        <v>1716</v>
      </c>
      <c r="X1279" s="150" t="s">
        <v>1723</v>
      </c>
      <c r="Y1279" s="150">
        <v>0</v>
      </c>
      <c r="Z1279" s="150" t="s">
        <v>1716</v>
      </c>
      <c r="AA1279" s="150">
        <v>0</v>
      </c>
      <c r="AB1279" s="164">
        <v>1</v>
      </c>
      <c r="AC1279" s="152"/>
      <c r="AD1279" s="152"/>
    </row>
    <row r="1280" spans="1:30" s="178" customFormat="1" x14ac:dyDescent="0.35">
      <c r="A1280" s="178" t="str">
        <f t="shared" si="19"/>
        <v>362680776001029</v>
      </c>
      <c r="D1280" s="14"/>
      <c r="E1280" s="159">
        <v>23010</v>
      </c>
      <c r="F1280" s="160" t="s">
        <v>2467</v>
      </c>
      <c r="G1280" s="161">
        <v>362680776001</v>
      </c>
      <c r="H1280" s="159">
        <v>29</v>
      </c>
      <c r="I1280" s="162" t="s">
        <v>1745</v>
      </c>
      <c r="J1280" s="152"/>
      <c r="K1280" s="163" t="s">
        <v>2468</v>
      </c>
      <c r="L1280" s="163" t="s">
        <v>1696</v>
      </c>
      <c r="M1280" s="163" t="s">
        <v>1903</v>
      </c>
      <c r="N1280" s="163" t="s">
        <v>1673</v>
      </c>
      <c r="O1280" s="152"/>
      <c r="P1280" s="150" t="s">
        <v>2469</v>
      </c>
      <c r="Q1280" s="144">
        <v>1442.57</v>
      </c>
      <c r="R1280" s="145">
        <v>0.6</v>
      </c>
      <c r="S1280" s="146">
        <v>1.0707</v>
      </c>
      <c r="T1280" s="147" t="s">
        <v>1716</v>
      </c>
      <c r="U1280" s="185">
        <v>1503.76</v>
      </c>
      <c r="V1280" s="149">
        <v>0.22900000000000001</v>
      </c>
      <c r="W1280" s="150">
        <v>1.7000000000000001E-2</v>
      </c>
      <c r="X1280" s="150" t="s">
        <v>1723</v>
      </c>
      <c r="Y1280" s="150">
        <v>0</v>
      </c>
      <c r="Z1280" s="150" t="s">
        <v>1717</v>
      </c>
      <c r="AA1280" s="150">
        <v>0</v>
      </c>
      <c r="AB1280" s="164">
        <v>1</v>
      </c>
      <c r="AC1280" s="152"/>
      <c r="AD1280" s="152"/>
    </row>
    <row r="1281" spans="1:30" s="178" customFormat="1" x14ac:dyDescent="0.35">
      <c r="A1281" s="178" t="str">
        <f t="shared" si="19"/>
        <v>362510771001020</v>
      </c>
      <c r="D1281" s="14"/>
      <c r="E1281" s="159">
        <v>24001</v>
      </c>
      <c r="F1281" s="160" t="s">
        <v>2470</v>
      </c>
      <c r="G1281" s="161">
        <v>362510771001</v>
      </c>
      <c r="H1281" s="159">
        <v>20</v>
      </c>
      <c r="I1281" s="162" t="s">
        <v>1711</v>
      </c>
      <c r="J1281" s="152"/>
      <c r="K1281" s="163" t="s">
        <v>2471</v>
      </c>
      <c r="L1281" s="163" t="s">
        <v>1696</v>
      </c>
      <c r="M1281" s="163" t="s">
        <v>1713</v>
      </c>
      <c r="N1281" s="163" t="s">
        <v>1673</v>
      </c>
      <c r="O1281" s="152"/>
      <c r="P1281" s="150" t="s">
        <v>2472</v>
      </c>
      <c r="Q1281" s="144">
        <v>3967.73</v>
      </c>
      <c r="R1281" s="145">
        <v>0.67600000000000005</v>
      </c>
      <c r="S1281" s="146">
        <v>1.0835999999999999</v>
      </c>
      <c r="T1281" s="147">
        <v>0</v>
      </c>
      <c r="U1281" s="148">
        <v>4191.96</v>
      </c>
      <c r="V1281" s="149">
        <v>0.27200000000000002</v>
      </c>
      <c r="W1281" s="150">
        <v>6.6000000000000003E-2</v>
      </c>
      <c r="X1281" s="150" t="s">
        <v>1723</v>
      </c>
      <c r="Y1281" s="150">
        <v>0</v>
      </c>
      <c r="Z1281" s="150" t="s">
        <v>1716</v>
      </c>
      <c r="AA1281" s="150">
        <v>0</v>
      </c>
      <c r="AB1281" s="164">
        <v>1</v>
      </c>
      <c r="AC1281" s="152"/>
      <c r="AD1281" s="152"/>
    </row>
    <row r="1282" spans="1:30" s="178" customFormat="1" x14ac:dyDescent="0.35">
      <c r="A1282" s="178" t="str">
        <f t="shared" si="19"/>
        <v>362510771001024</v>
      </c>
      <c r="D1282" s="14"/>
      <c r="E1282" s="159">
        <v>24001</v>
      </c>
      <c r="F1282" s="160" t="s">
        <v>2470</v>
      </c>
      <c r="G1282" s="161">
        <v>362510771001</v>
      </c>
      <c r="H1282" s="159">
        <v>24</v>
      </c>
      <c r="I1282" s="162" t="s">
        <v>1719</v>
      </c>
      <c r="J1282" s="152"/>
      <c r="K1282" s="163" t="s">
        <v>2471</v>
      </c>
      <c r="L1282" s="163" t="s">
        <v>1696</v>
      </c>
      <c r="M1282" s="163" t="s">
        <v>1713</v>
      </c>
      <c r="N1282" s="163" t="s">
        <v>1673</v>
      </c>
      <c r="O1282" s="152"/>
      <c r="P1282" s="150" t="s">
        <v>2472</v>
      </c>
      <c r="Q1282" s="144">
        <v>597.41</v>
      </c>
      <c r="R1282" s="145">
        <v>0.6</v>
      </c>
      <c r="S1282" s="146">
        <v>1.0835999999999999</v>
      </c>
      <c r="T1282" s="147" t="s">
        <v>1716</v>
      </c>
      <c r="U1282" s="148">
        <v>627.38</v>
      </c>
      <c r="V1282" s="149">
        <v>0.27200000000000002</v>
      </c>
      <c r="W1282" s="150">
        <v>6.6000000000000003E-2</v>
      </c>
      <c r="X1282" s="150" t="s">
        <v>1723</v>
      </c>
      <c r="Y1282" s="150">
        <v>0</v>
      </c>
      <c r="Z1282" s="150" t="s">
        <v>1717</v>
      </c>
      <c r="AA1282" s="150">
        <v>0</v>
      </c>
      <c r="AB1282" s="164">
        <v>1</v>
      </c>
      <c r="AC1282" s="152"/>
      <c r="AD1282" s="152"/>
    </row>
    <row r="1283" spans="1:30" s="178" customFormat="1" x14ac:dyDescent="0.35">
      <c r="A1283" s="178" t="str">
        <f t="shared" si="19"/>
        <v>362167869011020</v>
      </c>
      <c r="D1283" s="14"/>
      <c r="E1283" s="159">
        <v>31000</v>
      </c>
      <c r="F1283" s="160" t="s">
        <v>2473</v>
      </c>
      <c r="G1283" s="161">
        <v>362167869011</v>
      </c>
      <c r="H1283" s="159">
        <v>20</v>
      </c>
      <c r="I1283" s="162" t="s">
        <v>1711</v>
      </c>
      <c r="J1283" s="152"/>
      <c r="K1283" s="163" t="s">
        <v>2474</v>
      </c>
      <c r="L1283" s="163" t="s">
        <v>1696</v>
      </c>
      <c r="M1283" s="163" t="s">
        <v>1713</v>
      </c>
      <c r="N1283" s="163" t="s">
        <v>1673</v>
      </c>
      <c r="O1283" s="152"/>
      <c r="P1283" s="150" t="s">
        <v>2475</v>
      </c>
      <c r="Q1283" s="144">
        <v>3967.73</v>
      </c>
      <c r="R1283" s="145">
        <v>0.67600000000000005</v>
      </c>
      <c r="S1283" s="146">
        <v>1.0707</v>
      </c>
      <c r="T1283" s="147">
        <v>0</v>
      </c>
      <c r="U1283" s="148">
        <v>4157.3599999999997</v>
      </c>
      <c r="V1283" s="149">
        <v>0.26300000000000001</v>
      </c>
      <c r="W1283" s="150">
        <v>2E-3</v>
      </c>
      <c r="X1283" s="150" t="s">
        <v>1723</v>
      </c>
      <c r="Y1283" s="150" t="s">
        <v>1765</v>
      </c>
      <c r="Z1283" s="150" t="s">
        <v>1716</v>
      </c>
      <c r="AA1283" s="150">
        <v>0</v>
      </c>
      <c r="AB1283" s="164">
        <v>1</v>
      </c>
      <c r="AC1283" s="152"/>
      <c r="AD1283" s="152"/>
    </row>
    <row r="1284" spans="1:30" s="178" customFormat="1" x14ac:dyDescent="0.35">
      <c r="A1284" s="178" t="str">
        <f t="shared" si="19"/>
        <v>362167869013022</v>
      </c>
      <c r="D1284" s="14"/>
      <c r="E1284" s="159">
        <v>31000</v>
      </c>
      <c r="F1284" s="160" t="s">
        <v>2473</v>
      </c>
      <c r="G1284" s="161">
        <v>362167869013</v>
      </c>
      <c r="H1284" s="159">
        <v>22</v>
      </c>
      <c r="I1284" s="162" t="s">
        <v>1718</v>
      </c>
      <c r="J1284" s="152"/>
      <c r="K1284" s="163" t="s">
        <v>2474</v>
      </c>
      <c r="L1284" s="163" t="s">
        <v>1696</v>
      </c>
      <c r="M1284" s="163" t="s">
        <v>1713</v>
      </c>
      <c r="N1284" s="163" t="s">
        <v>1673</v>
      </c>
      <c r="O1284" s="152"/>
      <c r="P1284" s="150" t="s">
        <v>2475</v>
      </c>
      <c r="Q1284" s="144" t="s">
        <v>1716</v>
      </c>
      <c r="R1284" s="145" t="s">
        <v>1716</v>
      </c>
      <c r="S1284" s="146" t="s">
        <v>1716</v>
      </c>
      <c r="T1284" s="147" t="s">
        <v>1716</v>
      </c>
      <c r="U1284" s="148">
        <v>832.95300000000009</v>
      </c>
      <c r="V1284" s="149" t="s">
        <v>1716</v>
      </c>
      <c r="W1284" s="150" t="s">
        <v>1716</v>
      </c>
      <c r="X1284" s="150" t="s">
        <v>1723</v>
      </c>
      <c r="Y1284" s="150" t="s">
        <v>1765</v>
      </c>
      <c r="Z1284" s="150" t="s">
        <v>1716</v>
      </c>
      <c r="AA1284" s="150">
        <v>0</v>
      </c>
      <c r="AB1284" s="164">
        <v>1</v>
      </c>
      <c r="AC1284" s="152"/>
      <c r="AD1284" s="152"/>
    </row>
    <row r="1285" spans="1:30" s="178" customFormat="1" x14ac:dyDescent="0.35">
      <c r="A1285" s="178" t="str">
        <f t="shared" si="19"/>
        <v>362167869011024</v>
      </c>
      <c r="D1285" s="14"/>
      <c r="E1285" s="159">
        <v>31000</v>
      </c>
      <c r="F1285" s="160" t="s">
        <v>2473</v>
      </c>
      <c r="G1285" s="161">
        <v>362167869011</v>
      </c>
      <c r="H1285" s="159">
        <v>24</v>
      </c>
      <c r="I1285" s="162" t="s">
        <v>1719</v>
      </c>
      <c r="J1285" s="152"/>
      <c r="K1285" s="163" t="s">
        <v>2474</v>
      </c>
      <c r="L1285" s="163" t="s">
        <v>1696</v>
      </c>
      <c r="M1285" s="163" t="s">
        <v>1713</v>
      </c>
      <c r="N1285" s="163" t="s">
        <v>1673</v>
      </c>
      <c r="O1285" s="152"/>
      <c r="P1285" s="150" t="s">
        <v>2475</v>
      </c>
      <c r="Q1285" s="144">
        <v>597.41</v>
      </c>
      <c r="R1285" s="145">
        <v>0.6</v>
      </c>
      <c r="S1285" s="146">
        <v>1.0707</v>
      </c>
      <c r="T1285" s="147" t="s">
        <v>1716</v>
      </c>
      <c r="U1285" s="148">
        <v>901.81</v>
      </c>
      <c r="V1285" s="149">
        <v>0.26300000000000001</v>
      </c>
      <c r="W1285" s="150">
        <v>2E-3</v>
      </c>
      <c r="X1285" s="150" t="s">
        <v>1723</v>
      </c>
      <c r="Y1285" s="150" t="s">
        <v>1765</v>
      </c>
      <c r="Z1285" s="150" t="s">
        <v>1752</v>
      </c>
      <c r="AA1285" s="150">
        <v>0.4481</v>
      </c>
      <c r="AB1285" s="164">
        <v>1</v>
      </c>
      <c r="AC1285" s="152"/>
      <c r="AD1285" s="152" t="s">
        <v>2876</v>
      </c>
    </row>
    <row r="1286" spans="1:30" s="178" customFormat="1" x14ac:dyDescent="0.35">
      <c r="A1286" s="178" t="str">
        <f t="shared" ref="A1286:A1292" si="20">G1286&amp;"0"&amp;H1286</f>
        <v>362167869013029</v>
      </c>
      <c r="D1286" s="14"/>
      <c r="E1286" s="159">
        <v>31000</v>
      </c>
      <c r="F1286" s="160" t="s">
        <v>2473</v>
      </c>
      <c r="G1286" s="161">
        <v>362167869013</v>
      </c>
      <c r="H1286" s="159">
        <v>29</v>
      </c>
      <c r="I1286" s="162" t="s">
        <v>1745</v>
      </c>
      <c r="J1286" s="152"/>
      <c r="K1286" s="163" t="s">
        <v>2474</v>
      </c>
      <c r="L1286" s="163" t="s">
        <v>1696</v>
      </c>
      <c r="M1286" s="163" t="s">
        <v>1713</v>
      </c>
      <c r="N1286" s="163" t="s">
        <v>1673</v>
      </c>
      <c r="O1286" s="152"/>
      <c r="P1286" s="150" t="s">
        <v>2475</v>
      </c>
      <c r="Q1286" s="144">
        <v>1442.57</v>
      </c>
      <c r="R1286" s="145">
        <v>0.6</v>
      </c>
      <c r="S1286" s="146">
        <v>1.0707</v>
      </c>
      <c r="T1286" s="147" t="s">
        <v>1716</v>
      </c>
      <c r="U1286" s="148">
        <v>1987.68</v>
      </c>
      <c r="V1286" s="149">
        <v>0.26300000000000001</v>
      </c>
      <c r="W1286" s="150">
        <v>2E-3</v>
      </c>
      <c r="X1286" s="150" t="s">
        <v>1723</v>
      </c>
      <c r="Y1286" s="150" t="s">
        <v>1765</v>
      </c>
      <c r="Z1286" s="150" t="s">
        <v>1752</v>
      </c>
      <c r="AA1286" s="150">
        <v>0.32179999999999997</v>
      </c>
      <c r="AB1286" s="164">
        <v>1</v>
      </c>
      <c r="AC1286" s="152"/>
      <c r="AD1286" s="152" t="s">
        <v>2876</v>
      </c>
    </row>
    <row r="1287" spans="1:30" s="178" customFormat="1" x14ac:dyDescent="0.35">
      <c r="A1287" s="178" t="str">
        <f t="shared" si="20"/>
        <v>999999020</v>
      </c>
      <c r="D1287" s="14"/>
      <c r="E1287" s="159">
        <v>999999</v>
      </c>
      <c r="F1287" s="160" t="s">
        <v>2476</v>
      </c>
      <c r="G1287" s="161">
        <v>999999</v>
      </c>
      <c r="H1287" s="159">
        <v>20</v>
      </c>
      <c r="I1287" s="162" t="s">
        <v>1711</v>
      </c>
      <c r="J1287" s="152"/>
      <c r="K1287" s="163" t="s">
        <v>2477</v>
      </c>
      <c r="L1287" s="163" t="s">
        <v>2478</v>
      </c>
      <c r="M1287" s="163" t="s">
        <v>1713</v>
      </c>
      <c r="N1287" s="163" t="s">
        <v>1674</v>
      </c>
      <c r="O1287" s="152"/>
      <c r="P1287" s="150" t="s">
        <v>1716</v>
      </c>
      <c r="Q1287" s="144" t="s">
        <v>1716</v>
      </c>
      <c r="R1287" s="145" t="s">
        <v>1716</v>
      </c>
      <c r="S1287" s="146" t="s">
        <v>1716</v>
      </c>
      <c r="T1287" s="147" t="s">
        <v>1716</v>
      </c>
      <c r="U1287" s="148">
        <v>672.24</v>
      </c>
      <c r="V1287" s="149" t="s">
        <v>1716</v>
      </c>
      <c r="W1287" s="150" t="s">
        <v>1716</v>
      </c>
      <c r="X1287" s="150" t="s">
        <v>1723</v>
      </c>
      <c r="Y1287" s="150">
        <v>0</v>
      </c>
      <c r="Z1287" s="150" t="s">
        <v>1716</v>
      </c>
      <c r="AA1287" s="150">
        <v>0</v>
      </c>
      <c r="AB1287" s="164">
        <v>1</v>
      </c>
      <c r="AC1287" s="152"/>
      <c r="AD1287" s="152"/>
    </row>
    <row r="1288" spans="1:30" s="178" customFormat="1" x14ac:dyDescent="0.35">
      <c r="A1288" s="178" t="str">
        <f t="shared" si="20"/>
        <v>999999021</v>
      </c>
      <c r="D1288" s="14"/>
      <c r="E1288" s="159">
        <v>999999</v>
      </c>
      <c r="F1288" s="160" t="s">
        <v>2476</v>
      </c>
      <c r="G1288" s="161">
        <v>999999</v>
      </c>
      <c r="H1288" s="159">
        <v>21</v>
      </c>
      <c r="I1288" s="162" t="s">
        <v>1732</v>
      </c>
      <c r="J1288" s="152"/>
      <c r="K1288" s="163" t="s">
        <v>2477</v>
      </c>
      <c r="L1288" s="163" t="s">
        <v>2478</v>
      </c>
      <c r="M1288" s="163" t="s">
        <v>1713</v>
      </c>
      <c r="N1288" s="163" t="s">
        <v>1674</v>
      </c>
      <c r="O1288" s="152"/>
      <c r="P1288" s="150" t="s">
        <v>1716</v>
      </c>
      <c r="Q1288" s="144" t="s">
        <v>1716</v>
      </c>
      <c r="R1288" s="145" t="s">
        <v>1716</v>
      </c>
      <c r="S1288" s="146" t="s">
        <v>1716</v>
      </c>
      <c r="T1288" s="147" t="s">
        <v>1716</v>
      </c>
      <c r="U1288" s="148">
        <v>371.82</v>
      </c>
      <c r="V1288" s="149" t="s">
        <v>1716</v>
      </c>
      <c r="W1288" s="150" t="s">
        <v>1716</v>
      </c>
      <c r="X1288" s="150" t="s">
        <v>1723</v>
      </c>
      <c r="Y1288" s="150">
        <v>0</v>
      </c>
      <c r="Z1288" s="150" t="s">
        <v>1716</v>
      </c>
      <c r="AA1288" s="150">
        <v>0</v>
      </c>
      <c r="AB1288" s="164">
        <v>1</v>
      </c>
      <c r="AC1288" s="152"/>
      <c r="AD1288" s="152"/>
    </row>
    <row r="1289" spans="1:30" s="178" customFormat="1" x14ac:dyDescent="0.35">
      <c r="A1289" s="178" t="str">
        <f t="shared" si="20"/>
        <v>999999022</v>
      </c>
      <c r="D1289" s="14"/>
      <c r="E1289" s="159">
        <v>999999</v>
      </c>
      <c r="F1289" s="160" t="s">
        <v>2476</v>
      </c>
      <c r="G1289" s="161">
        <v>999999</v>
      </c>
      <c r="H1289" s="159">
        <v>22</v>
      </c>
      <c r="I1289" s="162" t="s">
        <v>1718</v>
      </c>
      <c r="J1289" s="152"/>
      <c r="K1289" s="163" t="s">
        <v>2477</v>
      </c>
      <c r="L1289" s="163" t="s">
        <v>2478</v>
      </c>
      <c r="M1289" s="163" t="s">
        <v>1713</v>
      </c>
      <c r="N1289" s="163" t="s">
        <v>1674</v>
      </c>
      <c r="O1289" s="152"/>
      <c r="P1289" s="150" t="s">
        <v>1716</v>
      </c>
      <c r="Q1289" s="144" t="s">
        <v>1716</v>
      </c>
      <c r="R1289" s="145" t="s">
        <v>1716</v>
      </c>
      <c r="S1289" s="146" t="s">
        <v>1716</v>
      </c>
      <c r="T1289" s="147" t="s">
        <v>1716</v>
      </c>
      <c r="U1289" s="148">
        <v>443.32</v>
      </c>
      <c r="V1289" s="149" t="s">
        <v>1716</v>
      </c>
      <c r="W1289" s="150" t="s">
        <v>1716</v>
      </c>
      <c r="X1289" s="150" t="s">
        <v>1723</v>
      </c>
      <c r="Y1289" s="150">
        <v>0</v>
      </c>
      <c r="Z1289" s="150" t="s">
        <v>1716</v>
      </c>
      <c r="AA1289" s="150">
        <v>0</v>
      </c>
      <c r="AB1289" s="164">
        <v>1</v>
      </c>
      <c r="AC1289" s="152"/>
      <c r="AD1289" s="152"/>
    </row>
    <row r="1290" spans="1:30" x14ac:dyDescent="0.35">
      <c r="A1290" s="178" t="str">
        <f t="shared" si="20"/>
        <v>999999024</v>
      </c>
      <c r="B1290" s="178"/>
      <c r="C1290" s="178"/>
      <c r="D1290" s="14"/>
      <c r="E1290" s="159">
        <v>999999</v>
      </c>
      <c r="F1290" s="160" t="s">
        <v>2476</v>
      </c>
      <c r="G1290" s="161">
        <v>999999</v>
      </c>
      <c r="H1290" s="159">
        <v>24</v>
      </c>
      <c r="I1290" s="162" t="s">
        <v>1719</v>
      </c>
      <c r="J1290" s="152"/>
      <c r="K1290" s="163" t="s">
        <v>2477</v>
      </c>
      <c r="L1290" s="163" t="s">
        <v>2478</v>
      </c>
      <c r="M1290" s="163" t="s">
        <v>1713</v>
      </c>
      <c r="N1290" s="163" t="s">
        <v>1674</v>
      </c>
      <c r="O1290" s="152"/>
      <c r="P1290" s="150" t="s">
        <v>1716</v>
      </c>
      <c r="Q1290" s="144">
        <v>461.4</v>
      </c>
      <c r="R1290" s="145">
        <v>0.6</v>
      </c>
      <c r="S1290" s="146">
        <v>1</v>
      </c>
      <c r="T1290" s="147" t="s">
        <v>1716</v>
      </c>
      <c r="U1290" s="148">
        <v>461.4</v>
      </c>
      <c r="V1290" s="149" t="s">
        <v>1716</v>
      </c>
      <c r="W1290" s="150" t="s">
        <v>1716</v>
      </c>
      <c r="X1290" s="150" t="s">
        <v>1723</v>
      </c>
      <c r="Y1290" s="150">
        <v>0</v>
      </c>
      <c r="Z1290" s="150" t="s">
        <v>1717</v>
      </c>
      <c r="AA1290" s="150">
        <v>0</v>
      </c>
      <c r="AB1290" s="164">
        <v>1</v>
      </c>
      <c r="AC1290" s="152"/>
      <c r="AD1290" s="152"/>
    </row>
    <row r="1291" spans="1:30" x14ac:dyDescent="0.35">
      <c r="A1291" s="178" t="str">
        <f t="shared" si="20"/>
        <v>999999027</v>
      </c>
      <c r="B1291" s="178"/>
      <c r="C1291" s="178"/>
      <c r="D1291" s="14"/>
      <c r="E1291" s="159">
        <v>999999</v>
      </c>
      <c r="F1291" s="160" t="s">
        <v>2476</v>
      </c>
      <c r="G1291" s="161">
        <v>999999</v>
      </c>
      <c r="H1291" s="159">
        <v>27</v>
      </c>
      <c r="I1291" s="162" t="s">
        <v>1733</v>
      </c>
      <c r="J1291" s="152"/>
      <c r="K1291" s="163" t="s">
        <v>2477</v>
      </c>
      <c r="L1291" s="163" t="s">
        <v>2478</v>
      </c>
      <c r="M1291" s="163" t="s">
        <v>1713</v>
      </c>
      <c r="N1291" s="163" t="s">
        <v>1674</v>
      </c>
      <c r="O1291" s="152"/>
      <c r="P1291" s="150" t="s">
        <v>1716</v>
      </c>
      <c r="Q1291" s="144">
        <v>203.9</v>
      </c>
      <c r="R1291" s="145">
        <v>0.6</v>
      </c>
      <c r="S1291" s="146">
        <v>1</v>
      </c>
      <c r="T1291" s="147" t="s">
        <v>1716</v>
      </c>
      <c r="U1291" s="148">
        <v>203.9</v>
      </c>
      <c r="V1291" s="149" t="s">
        <v>1716</v>
      </c>
      <c r="W1291" s="150" t="s">
        <v>1716</v>
      </c>
      <c r="X1291" s="150" t="s">
        <v>1723</v>
      </c>
      <c r="Y1291" s="150">
        <v>0</v>
      </c>
      <c r="Z1291" s="150" t="s">
        <v>1717</v>
      </c>
      <c r="AA1291" s="150">
        <v>0</v>
      </c>
      <c r="AB1291" s="164">
        <v>1</v>
      </c>
      <c r="AC1291" s="152"/>
      <c r="AD1291" s="152"/>
    </row>
    <row r="1292" spans="1:30" x14ac:dyDescent="0.35">
      <c r="A1292" s="178" t="str">
        <f t="shared" si="20"/>
        <v>999999029</v>
      </c>
      <c r="B1292" s="178"/>
      <c r="C1292" s="178"/>
      <c r="D1292" s="14"/>
      <c r="E1292" s="159">
        <v>999999</v>
      </c>
      <c r="F1292" s="160" t="s">
        <v>2476</v>
      </c>
      <c r="G1292" s="161">
        <v>999999</v>
      </c>
      <c r="H1292" s="159">
        <v>29</v>
      </c>
      <c r="I1292" s="162" t="s">
        <v>1745</v>
      </c>
      <c r="J1292" s="152"/>
      <c r="K1292" s="163" t="s">
        <v>2477</v>
      </c>
      <c r="L1292" s="163" t="s">
        <v>2478</v>
      </c>
      <c r="M1292" s="163" t="s">
        <v>1713</v>
      </c>
      <c r="N1292" s="163" t="s">
        <v>1674</v>
      </c>
      <c r="O1292" s="152"/>
      <c r="P1292" s="150" t="s">
        <v>1716</v>
      </c>
      <c r="Q1292" s="144">
        <v>93.31</v>
      </c>
      <c r="R1292" s="145">
        <v>0.6</v>
      </c>
      <c r="S1292" s="146">
        <v>1</v>
      </c>
      <c r="T1292" s="147" t="s">
        <v>1716</v>
      </c>
      <c r="U1292" s="148">
        <v>93.31</v>
      </c>
      <c r="V1292" s="149" t="s">
        <v>1716</v>
      </c>
      <c r="W1292" s="150" t="s">
        <v>1716</v>
      </c>
      <c r="X1292" s="150" t="s">
        <v>1723</v>
      </c>
      <c r="Y1292" s="150">
        <v>0</v>
      </c>
      <c r="Z1292" s="150" t="s">
        <v>1717</v>
      </c>
      <c r="AA1292" s="150">
        <v>0</v>
      </c>
      <c r="AB1292" s="164">
        <v>1</v>
      </c>
      <c r="AC1292" s="152"/>
      <c r="AD1292" s="152"/>
    </row>
  </sheetData>
  <sheetProtection algorithmName="SHA-512" hashValue="B2CvMgxk6cr5lsLQCeT7qc4Y1dAY5Mzg7S6bbmJxvCoU+VbsdzpjPzPyn7Hwb9YqLz7Npo9bgN9a+dTBD7K0Ww==" saltValue="dTyChaB3eLLRlnOLVQbJdw==" spinCount="100000" sheet="1" objects="1" scenarios="1" selectLockedCells="1" selectUnlockedCells="1"/>
  <autoFilter ref="A1:AD1292"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O12"/>
  <sheetViews>
    <sheetView workbookViewId="0"/>
  </sheetViews>
  <sheetFormatPr defaultRowHeight="14.5" x14ac:dyDescent="0.35"/>
  <cols>
    <col min="1" max="1" width="21" bestFit="1" customWidth="1"/>
    <col min="2" max="2" width="35.6328125" bestFit="1" customWidth="1"/>
    <col min="3" max="3" width="13.453125" bestFit="1" customWidth="1"/>
    <col min="4" max="4" width="17.6328125" bestFit="1" customWidth="1"/>
    <col min="5" max="5" width="33.36328125" bestFit="1" customWidth="1"/>
    <col min="6" max="8" width="11.453125" bestFit="1" customWidth="1"/>
    <col min="9" max="9" width="10.6328125" bestFit="1" customWidth="1"/>
    <col min="10" max="10" width="14" bestFit="1" customWidth="1"/>
    <col min="11" max="11" width="14.36328125" bestFit="1" customWidth="1"/>
    <col min="12" max="12" width="14.6328125" bestFit="1" customWidth="1"/>
    <col min="13" max="13" width="12.36328125" style="109" bestFit="1" customWidth="1"/>
    <col min="14" max="14" width="15.36328125" style="109" bestFit="1" customWidth="1"/>
    <col min="15" max="15" width="100.6328125" style="111" customWidth="1"/>
  </cols>
  <sheetData>
    <row r="3" spans="1:15" x14ac:dyDescent="0.35">
      <c r="A3" t="s">
        <v>2486</v>
      </c>
      <c r="C3" t="s">
        <v>2489</v>
      </c>
      <c r="E3" t="s">
        <v>2492</v>
      </c>
      <c r="F3" t="s">
        <v>2494</v>
      </c>
      <c r="G3" t="s">
        <v>2494</v>
      </c>
      <c r="H3" t="s">
        <v>2494</v>
      </c>
      <c r="J3" t="s">
        <v>2494</v>
      </c>
      <c r="K3" t="s">
        <v>2500</v>
      </c>
      <c r="L3" t="s">
        <v>2502</v>
      </c>
      <c r="M3" s="109" t="s">
        <v>2504</v>
      </c>
      <c r="N3" s="109" t="s">
        <v>2506</v>
      </c>
      <c r="O3" s="111" t="s">
        <v>2508</v>
      </c>
    </row>
    <row r="4" spans="1:15" x14ac:dyDescent="0.35">
      <c r="A4" t="s">
        <v>2485</v>
      </c>
      <c r="B4" t="s">
        <v>2487</v>
      </c>
      <c r="C4" t="s">
        <v>2488</v>
      </c>
      <c r="D4" t="s">
        <v>2490</v>
      </c>
      <c r="E4" t="s">
        <v>2491</v>
      </c>
      <c r="F4" t="s">
        <v>2493</v>
      </c>
      <c r="G4" t="s">
        <v>2495</v>
      </c>
      <c r="H4" t="s">
        <v>2496</v>
      </c>
      <c r="I4" t="s">
        <v>2497</v>
      </c>
      <c r="J4" t="s">
        <v>2498</v>
      </c>
      <c r="K4" t="s">
        <v>2499</v>
      </c>
      <c r="L4" t="s">
        <v>2501</v>
      </c>
      <c r="M4" s="109" t="s">
        <v>2503</v>
      </c>
      <c r="N4" s="109" t="s">
        <v>2505</v>
      </c>
      <c r="O4" s="111" t="s">
        <v>2507</v>
      </c>
    </row>
    <row r="5" spans="1:15" x14ac:dyDescent="0.35">
      <c r="A5" t="s">
        <v>2509</v>
      </c>
      <c r="B5" t="s">
        <v>2510</v>
      </c>
      <c r="C5" t="b">
        <v>0</v>
      </c>
      <c r="F5" t="b">
        <v>1</v>
      </c>
      <c r="L5">
        <v>1</v>
      </c>
    </row>
    <row r="6" spans="1:15" ht="58" x14ac:dyDescent="0.35">
      <c r="A6" t="s">
        <v>2512</v>
      </c>
      <c r="B6" s="110" t="s">
        <v>54</v>
      </c>
      <c r="C6" t="b">
        <v>1</v>
      </c>
      <c r="D6" t="s">
        <v>2511</v>
      </c>
      <c r="E6">
        <v>0</v>
      </c>
      <c r="G6" t="b">
        <v>0</v>
      </c>
      <c r="H6" t="b">
        <v>1</v>
      </c>
      <c r="J6" t="b">
        <v>1</v>
      </c>
      <c r="K6" t="s">
        <v>2521</v>
      </c>
      <c r="O6" s="111" t="s">
        <v>2522</v>
      </c>
    </row>
    <row r="7" spans="1:15" ht="58" x14ac:dyDescent="0.35">
      <c r="A7" t="s">
        <v>2512</v>
      </c>
      <c r="B7" s="110" t="s">
        <v>56</v>
      </c>
      <c r="C7" t="b">
        <v>0</v>
      </c>
      <c r="E7">
        <v>-1</v>
      </c>
      <c r="G7" t="b">
        <v>0</v>
      </c>
      <c r="H7" t="b">
        <v>1</v>
      </c>
      <c r="J7" t="b">
        <v>1</v>
      </c>
      <c r="K7" t="s">
        <v>2513</v>
      </c>
      <c r="O7" s="111" t="s">
        <v>2518</v>
      </c>
    </row>
    <row r="8" spans="1:15" ht="58" x14ac:dyDescent="0.35">
      <c r="A8" t="s">
        <v>2512</v>
      </c>
      <c r="B8" s="110" t="s">
        <v>60</v>
      </c>
      <c r="C8" t="b">
        <v>0</v>
      </c>
      <c r="E8">
        <v>-1</v>
      </c>
      <c r="G8" t="b">
        <v>0</v>
      </c>
      <c r="H8" t="b">
        <v>1</v>
      </c>
      <c r="J8" t="b">
        <v>1</v>
      </c>
      <c r="K8" t="s">
        <v>2519</v>
      </c>
      <c r="O8" s="111" t="s">
        <v>2520</v>
      </c>
    </row>
    <row r="9" spans="1:15" ht="58" x14ac:dyDescent="0.35">
      <c r="A9" t="s">
        <v>2512</v>
      </c>
      <c r="B9" s="110" t="s">
        <v>58</v>
      </c>
      <c r="C9" t="b">
        <v>0</v>
      </c>
      <c r="E9">
        <v>-1</v>
      </c>
      <c r="G9" t="b">
        <v>0</v>
      </c>
      <c r="H9" t="b">
        <v>1</v>
      </c>
      <c r="J9" t="b">
        <v>1</v>
      </c>
      <c r="K9" t="s">
        <v>2514</v>
      </c>
      <c r="O9" s="111" t="s">
        <v>2518</v>
      </c>
    </row>
    <row r="10" spans="1:15" ht="58" x14ac:dyDescent="0.35">
      <c r="A10" t="s">
        <v>2512</v>
      </c>
      <c r="B10" s="110" t="s">
        <v>62</v>
      </c>
      <c r="C10" t="b">
        <v>0</v>
      </c>
      <c r="E10">
        <v>-1</v>
      </c>
      <c r="G10" t="b">
        <v>1</v>
      </c>
      <c r="H10" t="b">
        <v>1</v>
      </c>
      <c r="J10" t="b">
        <v>1</v>
      </c>
      <c r="K10" t="s">
        <v>2515</v>
      </c>
      <c r="O10" s="111" t="s">
        <v>2518</v>
      </c>
    </row>
    <row r="11" spans="1:15" ht="58" x14ac:dyDescent="0.35">
      <c r="A11" t="s">
        <v>2512</v>
      </c>
      <c r="B11" s="110" t="s">
        <v>64</v>
      </c>
      <c r="C11" t="b">
        <v>0</v>
      </c>
      <c r="E11">
        <v>-1</v>
      </c>
      <c r="G11" t="b">
        <v>1</v>
      </c>
      <c r="H11" t="b">
        <v>1</v>
      </c>
      <c r="J11" t="b">
        <v>1</v>
      </c>
      <c r="K11" t="s">
        <v>2516</v>
      </c>
      <c r="O11" s="111" t="s">
        <v>2520</v>
      </c>
    </row>
    <row r="12" spans="1:15" ht="58" x14ac:dyDescent="0.35">
      <c r="A12" t="s">
        <v>2512</v>
      </c>
      <c r="B12" s="110" t="s">
        <v>2517</v>
      </c>
      <c r="C12" t="b">
        <v>0</v>
      </c>
      <c r="E12">
        <v>-1</v>
      </c>
      <c r="G12" t="b">
        <v>0</v>
      </c>
      <c r="H12" t="b">
        <v>1</v>
      </c>
      <c r="J12" t="b">
        <v>1</v>
      </c>
      <c r="K12" t="s">
        <v>2521</v>
      </c>
      <c r="O12" s="111" t="s">
        <v>2520</v>
      </c>
    </row>
  </sheetData>
  <hyperlinks>
    <hyperlink ref="B6" location="'Cover'!$E$1:$AD$1291" display="'Cover'!$E$1:$AD$1291" xr:uid="{00000000-0004-0000-0700-000000000000}"/>
    <hyperlink ref="B7" location="'Structure'!$A$8:$D$8" display="'Structure'!$A$8:$D$8" xr:uid="{00000000-0004-0000-0700-000001000000}"/>
    <hyperlink ref="B8" location="'Interactive Calculator'!$E$22" display="'Interactive Calculator'!$E$22" xr:uid="{00000000-0004-0000-0700-000002000000}"/>
    <hyperlink ref="B9" location="'Calculator Instructions'!$A$9:$C$9" display="'Calculator Instructions'!$A$9:$C$9" xr:uid="{00000000-0004-0000-0700-000003000000}"/>
    <hyperlink ref="B10" location="'DRG Table'!$F$5" display="'DRG Table'!$F$5" xr:uid="{00000000-0004-0000-0700-000004000000}"/>
    <hyperlink ref="B11" location="'Valid Values'!$A$36" display="'Valid Values'!$A$36" xr:uid="{00000000-0004-0000-0700-000005000000}"/>
    <hyperlink ref="B12" location="'MMIS_Rate Table'!$E$1:$AD$1291" display="'MMIS_Rate Table'!$E$1:$AD$1291" xr:uid="{00000000-0004-0000-07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Structure</vt:lpstr>
      <vt:lpstr>Interactive Calculator</vt:lpstr>
      <vt:lpstr>Calculator Instructions</vt:lpstr>
      <vt:lpstr>DRG Table</vt:lpstr>
      <vt:lpstr>Valid Values</vt:lpstr>
      <vt:lpstr>MMIS_Rate Table</vt:lpstr>
      <vt:lpstr>Effective_Date</vt:lpstr>
      <vt:lpstr>'Calculator Instructions'!Print_Titles</vt:lpstr>
      <vt:lpstr>Cover!Print_Titles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Gamis</dc:creator>
  <cp:lastModifiedBy>Grieser, Jonathon</cp:lastModifiedBy>
  <cp:lastPrinted>2022-06-25T20:15:08Z</cp:lastPrinted>
  <dcterms:created xsi:type="dcterms:W3CDTF">2022-06-25T18:50:07Z</dcterms:created>
  <dcterms:modified xsi:type="dcterms:W3CDTF">2025-04-18T22:27:35Z</dcterms:modified>
</cp:coreProperties>
</file>