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lc.com\corp\Indianapolis\IL HFS Rate Setting\HFS NF Rate Design\8. Rate Setting Implementation\Quarterly Staff-MCAID Util Files\"/>
    </mc:Choice>
  </mc:AlternateContent>
  <bookViews>
    <workbookView xWindow="0" yWindow="0" windowWidth="28800" windowHeight="10800"/>
  </bookViews>
  <sheets>
    <sheet name="Staffing Incentive" sheetId="1" r:id="rId1"/>
    <sheet name="Medicaid Utilization %" sheetId="2" r:id="rId2"/>
  </sheets>
  <externalReferences>
    <externalReference r:id="rId3"/>
    <externalReference r:id="rId4"/>
  </externalReference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%'!$A$7:$N$665</definedName>
    <definedName name="_xlnm._FilterDatabase" localSheetId="0" hidden="1">'Staffing Incentive'!$A$7:$Y$665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'[2]rate calculation'!#REF!</definedName>
    <definedName name="moveable4000CFA">#REF!</definedName>
    <definedName name="new_fac">'[2]rate calculation'!#REF!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%'!$1:$7</definedName>
    <definedName name="_xlnm.Print_Titles" localSheetId="0">'Staffing Incentive'!$1:$7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5" i="2" l="1"/>
  <c r="K665" i="2" s="1"/>
  <c r="I664" i="2"/>
  <c r="K664" i="2" s="1"/>
  <c r="I659" i="2"/>
  <c r="K659" i="2" s="1"/>
  <c r="I657" i="2"/>
  <c r="K657" i="2" s="1"/>
  <c r="I653" i="2"/>
  <c r="K653" i="2" s="1"/>
  <c r="I652" i="2"/>
  <c r="K652" i="2" s="1"/>
  <c r="I645" i="2"/>
  <c r="K645" i="2" s="1"/>
  <c r="I641" i="2"/>
  <c r="K641" i="2" s="1"/>
  <c r="I640" i="2"/>
  <c r="K640" i="2" s="1"/>
  <c r="I635" i="2"/>
  <c r="K635" i="2" s="1"/>
  <c r="I633" i="2"/>
  <c r="K633" i="2" s="1"/>
  <c r="I630" i="2"/>
  <c r="K630" i="2" s="1"/>
  <c r="I629" i="2"/>
  <c r="K629" i="2" s="1"/>
  <c r="I621" i="2"/>
  <c r="K621" i="2" s="1"/>
  <c r="I617" i="2"/>
  <c r="K617" i="2" s="1"/>
  <c r="I616" i="2"/>
  <c r="K616" i="2" s="1"/>
  <c r="I609" i="2"/>
  <c r="K609" i="2" s="1"/>
  <c r="I605" i="2"/>
  <c r="K605" i="2" s="1"/>
  <c r="I604" i="2"/>
  <c r="K604" i="2" s="1"/>
  <c r="I597" i="2"/>
  <c r="K597" i="2" s="1"/>
  <c r="I594" i="2"/>
  <c r="K594" i="2" s="1"/>
  <c r="I593" i="2"/>
  <c r="K593" i="2" s="1"/>
  <c r="I585" i="2"/>
  <c r="K585" i="2" s="1"/>
  <c r="I581" i="2"/>
  <c r="K581" i="2" s="1"/>
  <c r="I580" i="2"/>
  <c r="K580" i="2" s="1"/>
  <c r="I575" i="2"/>
  <c r="K575" i="2" s="1"/>
  <c r="K573" i="2"/>
  <c r="I573" i="2"/>
  <c r="I569" i="2"/>
  <c r="K569" i="2" s="1"/>
  <c r="K568" i="2"/>
  <c r="I568" i="2"/>
  <c r="K561" i="2"/>
  <c r="I561" i="2"/>
  <c r="I557" i="2"/>
  <c r="K557" i="2" s="1"/>
  <c r="I549" i="2"/>
  <c r="K549" i="2" s="1"/>
  <c r="I547" i="2"/>
  <c r="K547" i="2" s="1"/>
  <c r="I544" i="2"/>
  <c r="K544" i="2" s="1"/>
  <c r="I539" i="2"/>
  <c r="K539" i="2" s="1"/>
  <c r="I537" i="2"/>
  <c r="K537" i="2" s="1"/>
  <c r="K535" i="2"/>
  <c r="I535" i="2"/>
  <c r="I532" i="2"/>
  <c r="K532" i="2" s="1"/>
  <c r="I527" i="2"/>
  <c r="K527" i="2" s="1"/>
  <c r="I525" i="2"/>
  <c r="K525" i="2" s="1"/>
  <c r="I522" i="2"/>
  <c r="K522" i="2" s="1"/>
  <c r="I520" i="2"/>
  <c r="K520" i="2" s="1"/>
  <c r="I517" i="2"/>
  <c r="K517" i="2" s="1"/>
  <c r="I515" i="2"/>
  <c r="K515" i="2" s="1"/>
  <c r="K513" i="2"/>
  <c r="I513" i="2"/>
  <c r="I510" i="2"/>
  <c r="K510" i="2" s="1"/>
  <c r="K508" i="2"/>
  <c r="I508" i="2"/>
  <c r="I505" i="2"/>
  <c r="K505" i="2" s="1"/>
  <c r="I503" i="2"/>
  <c r="K503" i="2" s="1"/>
  <c r="K501" i="2"/>
  <c r="I501" i="2"/>
  <c r="I499" i="2"/>
  <c r="K499" i="2" s="1"/>
  <c r="K497" i="2"/>
  <c r="I497" i="2"/>
  <c r="I496" i="2"/>
  <c r="K496" i="2" s="1"/>
  <c r="K495" i="2"/>
  <c r="I495" i="2"/>
  <c r="I494" i="2"/>
  <c r="K494" i="2" s="1"/>
  <c r="K493" i="2"/>
  <c r="I493" i="2"/>
  <c r="I492" i="2"/>
  <c r="K492" i="2" s="1"/>
  <c r="I491" i="2"/>
  <c r="K491" i="2" s="1"/>
  <c r="I490" i="2"/>
  <c r="K490" i="2" s="1"/>
  <c r="I489" i="2"/>
  <c r="K489" i="2" s="1"/>
  <c r="I488" i="2"/>
  <c r="K488" i="2" s="1"/>
  <c r="I487" i="2"/>
  <c r="K487" i="2" s="1"/>
  <c r="I486" i="2"/>
  <c r="I485" i="2"/>
  <c r="K485" i="2" s="1"/>
  <c r="I484" i="2"/>
  <c r="I482" i="2"/>
  <c r="I481" i="2"/>
  <c r="K481" i="2" s="1"/>
  <c r="I480" i="2"/>
  <c r="I479" i="2"/>
  <c r="K479" i="2" s="1"/>
  <c r="I478" i="2"/>
  <c r="K478" i="2" s="1"/>
  <c r="K477" i="2"/>
  <c r="I477" i="2"/>
  <c r="I476" i="2"/>
  <c r="K476" i="2" s="1"/>
  <c r="I475" i="2"/>
  <c r="K475" i="2" s="1"/>
  <c r="K473" i="2"/>
  <c r="I473" i="2"/>
  <c r="I472" i="2"/>
  <c r="K472" i="2" s="1"/>
  <c r="K471" i="2"/>
  <c r="I471" i="2"/>
  <c r="I470" i="2"/>
  <c r="K470" i="2" s="1"/>
  <c r="I469" i="2"/>
  <c r="K469" i="2" s="1"/>
  <c r="I468" i="2"/>
  <c r="K468" i="2" s="1"/>
  <c r="K467" i="2"/>
  <c r="I467" i="2"/>
  <c r="I466" i="2"/>
  <c r="K466" i="2" s="1"/>
  <c r="I465" i="2"/>
  <c r="I464" i="2"/>
  <c r="K464" i="2" s="1"/>
  <c r="I462" i="2"/>
  <c r="I461" i="2"/>
  <c r="K461" i="2" s="1"/>
  <c r="I460" i="2"/>
  <c r="I458" i="2"/>
  <c r="I457" i="2"/>
  <c r="K457" i="2" s="1"/>
  <c r="I456" i="2"/>
  <c r="K456" i="2" s="1"/>
  <c r="I455" i="2"/>
  <c r="K455" i="2" s="1"/>
  <c r="I454" i="2"/>
  <c r="K454" i="2" s="1"/>
  <c r="K453" i="2"/>
  <c r="I453" i="2"/>
  <c r="I452" i="2"/>
  <c r="I451" i="2"/>
  <c r="K451" i="2" s="1"/>
  <c r="I450" i="2"/>
  <c r="K450" i="2" s="1"/>
  <c r="K449" i="2"/>
  <c r="I449" i="2"/>
  <c r="I448" i="2"/>
  <c r="K448" i="2" s="1"/>
  <c r="K447" i="2"/>
  <c r="I447" i="2"/>
  <c r="I446" i="2"/>
  <c r="K446" i="2" s="1"/>
  <c r="I445" i="2"/>
  <c r="K445" i="2" s="1"/>
  <c r="I444" i="2"/>
  <c r="K444" i="2" s="1"/>
  <c r="I443" i="2"/>
  <c r="K443" i="2" s="1"/>
  <c r="I442" i="2"/>
  <c r="K442" i="2" s="1"/>
  <c r="I441" i="2"/>
  <c r="K441" i="2" s="1"/>
  <c r="I440" i="2"/>
  <c r="K440" i="2" s="1"/>
  <c r="I439" i="2"/>
  <c r="K439" i="2" s="1"/>
  <c r="I438" i="2"/>
  <c r="I437" i="2"/>
  <c r="K437" i="2" s="1"/>
  <c r="I436" i="2"/>
  <c r="I434" i="2"/>
  <c r="K434" i="2" s="1"/>
  <c r="I433" i="2"/>
  <c r="K433" i="2" s="1"/>
  <c r="I432" i="2"/>
  <c r="K432" i="2" s="1"/>
  <c r="I431" i="2"/>
  <c r="K431" i="2" s="1"/>
  <c r="I430" i="2"/>
  <c r="K430" i="2" s="1"/>
  <c r="K429" i="2"/>
  <c r="I429" i="2"/>
  <c r="I428" i="2"/>
  <c r="K428" i="2" s="1"/>
  <c r="K427" i="2"/>
  <c r="I427" i="2"/>
  <c r="I426" i="2"/>
  <c r="K426" i="2" s="1"/>
  <c r="K425" i="2"/>
  <c r="I425" i="2"/>
  <c r="I424" i="2"/>
  <c r="K424" i="2" s="1"/>
  <c r="I423" i="2"/>
  <c r="K423" i="2" s="1"/>
  <c r="I422" i="2"/>
  <c r="K422" i="2" s="1"/>
  <c r="K421" i="2"/>
  <c r="I421" i="2"/>
  <c r="I420" i="2"/>
  <c r="K420" i="2" s="1"/>
  <c r="I419" i="2"/>
  <c r="K419" i="2" s="1"/>
  <c r="I418" i="2"/>
  <c r="K418" i="2" s="1"/>
  <c r="I417" i="2"/>
  <c r="K417" i="2" s="1"/>
  <c r="I416" i="2"/>
  <c r="K416" i="2" s="1"/>
  <c r="I415" i="2"/>
  <c r="K415" i="2" s="1"/>
  <c r="I414" i="2"/>
  <c r="K414" i="2" s="1"/>
  <c r="I413" i="2"/>
  <c r="K413" i="2" s="1"/>
  <c r="I412" i="2"/>
  <c r="K412" i="2" s="1"/>
  <c r="I411" i="2"/>
  <c r="K411" i="2" s="1"/>
  <c r="I410" i="2"/>
  <c r="K410" i="2" s="1"/>
  <c r="I409" i="2"/>
  <c r="K409" i="2" s="1"/>
  <c r="I408" i="2"/>
  <c r="I407" i="2"/>
  <c r="K407" i="2" s="1"/>
  <c r="I406" i="2"/>
  <c r="K406" i="2" s="1"/>
  <c r="K405" i="2"/>
  <c r="I405" i="2"/>
  <c r="K403" i="2"/>
  <c r="I403" i="2"/>
  <c r="I402" i="2"/>
  <c r="K402" i="2" s="1"/>
  <c r="I401" i="2"/>
  <c r="K401" i="2" s="1"/>
  <c r="I400" i="2"/>
  <c r="K400" i="2" s="1"/>
  <c r="I399" i="2"/>
  <c r="K399" i="2" s="1"/>
  <c r="I398" i="2"/>
  <c r="K398" i="2" s="1"/>
  <c r="I397" i="2"/>
  <c r="K397" i="2" s="1"/>
  <c r="I396" i="2"/>
  <c r="I395" i="2"/>
  <c r="K395" i="2" s="1"/>
  <c r="I394" i="2"/>
  <c r="K394" i="2" s="1"/>
  <c r="I393" i="2"/>
  <c r="K393" i="2" s="1"/>
  <c r="I392" i="2"/>
  <c r="K392" i="2" s="1"/>
  <c r="I391" i="2"/>
  <c r="K391" i="2" s="1"/>
  <c r="I390" i="2"/>
  <c r="K390" i="2" s="1"/>
  <c r="I389" i="2"/>
  <c r="K389" i="2" s="1"/>
  <c r="I388" i="2"/>
  <c r="K388" i="2" s="1"/>
  <c r="I386" i="2"/>
  <c r="K386" i="2" s="1"/>
  <c r="I385" i="2"/>
  <c r="K385" i="2" s="1"/>
  <c r="I384" i="2"/>
  <c r="K384" i="2" s="1"/>
  <c r="I383" i="2"/>
  <c r="K383" i="2" s="1"/>
  <c r="K381" i="2"/>
  <c r="I381" i="2"/>
  <c r="I380" i="2"/>
  <c r="K380" i="2" s="1"/>
  <c r="K379" i="2"/>
  <c r="I379" i="2"/>
  <c r="I378" i="2"/>
  <c r="K378" i="2" s="1"/>
  <c r="K377" i="2"/>
  <c r="I377" i="2"/>
  <c r="I376" i="2"/>
  <c r="K376" i="2" s="1"/>
  <c r="K375" i="2"/>
  <c r="I375" i="2"/>
  <c r="I374" i="2"/>
  <c r="K374" i="2" s="1"/>
  <c r="I373" i="2"/>
  <c r="K373" i="2" s="1"/>
  <c r="I372" i="2"/>
  <c r="K372" i="2" s="1"/>
  <c r="I371" i="2"/>
  <c r="K371" i="2" s="1"/>
  <c r="I370" i="2"/>
  <c r="K370" i="2" s="1"/>
  <c r="I369" i="2"/>
  <c r="K369" i="2" s="1"/>
  <c r="I368" i="2"/>
  <c r="K368" i="2" s="1"/>
  <c r="I367" i="2"/>
  <c r="K367" i="2" s="1"/>
  <c r="I366" i="2"/>
  <c r="I365" i="2"/>
  <c r="K365" i="2" s="1"/>
  <c r="I364" i="2"/>
  <c r="K364" i="2" s="1"/>
  <c r="I363" i="2"/>
  <c r="K363" i="2" s="1"/>
  <c r="I362" i="2"/>
  <c r="K362" i="2" s="1"/>
  <c r="I361" i="2"/>
  <c r="K361" i="2" s="1"/>
  <c r="I360" i="2"/>
  <c r="K360" i="2" s="1"/>
  <c r="I359" i="2"/>
  <c r="K359" i="2" s="1"/>
  <c r="I357" i="2"/>
  <c r="K357" i="2" s="1"/>
  <c r="I356" i="2"/>
  <c r="K356" i="2" s="1"/>
  <c r="I355" i="2"/>
  <c r="K355" i="2" s="1"/>
  <c r="I354" i="2"/>
  <c r="K354" i="2" s="1"/>
  <c r="K353" i="2"/>
  <c r="I353" i="2"/>
  <c r="I352" i="2"/>
  <c r="K352" i="2" s="1"/>
  <c r="K351" i="2"/>
  <c r="I351" i="2"/>
  <c r="I350" i="2"/>
  <c r="K350" i="2" s="1"/>
  <c r="I349" i="2"/>
  <c r="K349" i="2" s="1"/>
  <c r="I348" i="2"/>
  <c r="K348" i="2" s="1"/>
  <c r="I347" i="2"/>
  <c r="K347" i="2" s="1"/>
  <c r="I346" i="2"/>
  <c r="K346" i="2" s="1"/>
  <c r="I345" i="2"/>
  <c r="K345" i="2" s="1"/>
  <c r="I344" i="2"/>
  <c r="K344" i="2" s="1"/>
  <c r="I343" i="2"/>
  <c r="K343" i="2" s="1"/>
  <c r="I342" i="2"/>
  <c r="I341" i="2"/>
  <c r="K341" i="2" s="1"/>
  <c r="I340" i="2"/>
  <c r="K340" i="2" s="1"/>
  <c r="I339" i="2"/>
  <c r="K339" i="2" s="1"/>
  <c r="I338" i="2"/>
  <c r="K338" i="2" s="1"/>
  <c r="I337" i="2"/>
  <c r="K337" i="2" s="1"/>
  <c r="I336" i="2"/>
  <c r="K336" i="2" s="1"/>
  <c r="I335" i="2"/>
  <c r="K335" i="2" s="1"/>
  <c r="I333" i="2"/>
  <c r="K333" i="2" s="1"/>
  <c r="I332" i="2"/>
  <c r="K332" i="2" s="1"/>
  <c r="K331" i="2"/>
  <c r="I331" i="2"/>
  <c r="I330" i="2"/>
  <c r="K330" i="2" s="1"/>
  <c r="K329" i="2"/>
  <c r="I329" i="2"/>
  <c r="I328" i="2"/>
  <c r="K328" i="2" s="1"/>
  <c r="K327" i="2"/>
  <c r="I327" i="2"/>
  <c r="I326" i="2"/>
  <c r="K326" i="2" s="1"/>
  <c r="I325" i="2"/>
  <c r="K325" i="2" s="1"/>
  <c r="I324" i="2"/>
  <c r="K324" i="2" s="1"/>
  <c r="I323" i="2"/>
  <c r="K323" i="2" s="1"/>
  <c r="I322" i="2"/>
  <c r="K322" i="2" s="1"/>
  <c r="I320" i="2"/>
  <c r="K320" i="2" s="1"/>
  <c r="I319" i="2"/>
  <c r="K319" i="2" s="1"/>
  <c r="I318" i="2"/>
  <c r="I317" i="2"/>
  <c r="K317" i="2" s="1"/>
  <c r="I316" i="2"/>
  <c r="I315" i="2"/>
  <c r="K315" i="2" s="1"/>
  <c r="I314" i="2"/>
  <c r="K314" i="2" s="1"/>
  <c r="I313" i="2"/>
  <c r="K313" i="2" s="1"/>
  <c r="I312" i="2"/>
  <c r="K312" i="2" s="1"/>
  <c r="I311" i="2"/>
  <c r="K311" i="2" s="1"/>
  <c r="I310" i="2"/>
  <c r="K310" i="2" s="1"/>
  <c r="I309" i="2"/>
  <c r="K309" i="2" s="1"/>
  <c r="I308" i="2"/>
  <c r="K308" i="2" s="1"/>
  <c r="K307" i="2"/>
  <c r="I307" i="2"/>
  <c r="I306" i="2"/>
  <c r="K306" i="2" s="1"/>
  <c r="K305" i="2"/>
  <c r="I305" i="2"/>
  <c r="I304" i="2"/>
  <c r="K304" i="2" s="1"/>
  <c r="I303" i="2"/>
  <c r="K303" i="2" s="1"/>
  <c r="I302" i="2"/>
  <c r="K302" i="2" s="1"/>
  <c r="I301" i="2"/>
  <c r="K301" i="2" s="1"/>
  <c r="I300" i="2"/>
  <c r="K300" i="2" s="1"/>
  <c r="I299" i="2"/>
  <c r="K299" i="2" s="1"/>
  <c r="I298" i="2"/>
  <c r="K298" i="2" s="1"/>
  <c r="I296" i="2"/>
  <c r="K296" i="2" s="1"/>
  <c r="I294" i="2"/>
  <c r="I293" i="2"/>
  <c r="K293" i="2" s="1"/>
  <c r="I292" i="2"/>
  <c r="I291" i="2"/>
  <c r="K291" i="2" s="1"/>
  <c r="I290" i="2"/>
  <c r="K290" i="2" s="1"/>
  <c r="I289" i="2"/>
  <c r="K289" i="2" s="1"/>
  <c r="I288" i="2"/>
  <c r="K288" i="2" s="1"/>
  <c r="I287" i="2"/>
  <c r="K287" i="2" s="1"/>
  <c r="I285" i="2"/>
  <c r="K285" i="2" s="1"/>
  <c r="I283" i="2"/>
  <c r="K283" i="2" s="1"/>
  <c r="I282" i="2"/>
  <c r="K282" i="2" s="1"/>
  <c r="K281" i="2"/>
  <c r="I281" i="2"/>
  <c r="I280" i="2"/>
  <c r="K280" i="2" s="1"/>
  <c r="I279" i="2"/>
  <c r="K279" i="2" s="1"/>
  <c r="I278" i="2"/>
  <c r="K278" i="2" s="1"/>
  <c r="I277" i="2"/>
  <c r="K277" i="2" s="1"/>
  <c r="I276" i="2"/>
  <c r="K276" i="2" s="1"/>
  <c r="I275" i="2"/>
  <c r="K275" i="2" s="1"/>
  <c r="I274" i="2"/>
  <c r="K274" i="2" s="1"/>
  <c r="I272" i="2"/>
  <c r="K272" i="2" s="1"/>
  <c r="I270" i="2"/>
  <c r="I269" i="2"/>
  <c r="K269" i="2" s="1"/>
  <c r="I268" i="2"/>
  <c r="K268" i="2" s="1"/>
  <c r="I267" i="2"/>
  <c r="K267" i="2" s="1"/>
  <c r="I266" i="2"/>
  <c r="K266" i="2" s="1"/>
  <c r="I265" i="2"/>
  <c r="K265" i="2" s="1"/>
  <c r="I264" i="2"/>
  <c r="K264" i="2" s="1"/>
  <c r="I263" i="2"/>
  <c r="K263" i="2" s="1"/>
  <c r="I261" i="2"/>
  <c r="K261" i="2" s="1"/>
  <c r="I259" i="2"/>
  <c r="K259" i="2" s="1"/>
  <c r="I258" i="2"/>
  <c r="K258" i="2" s="1"/>
  <c r="K257" i="2"/>
  <c r="I257" i="2"/>
  <c r="I256" i="2"/>
  <c r="K256" i="2" s="1"/>
  <c r="I255" i="2"/>
  <c r="K255" i="2" s="1"/>
  <c r="I254" i="2"/>
  <c r="K254" i="2" s="1"/>
  <c r="I253" i="2"/>
  <c r="I252" i="2"/>
  <c r="K252" i="2" s="1"/>
  <c r="I251" i="2"/>
  <c r="K251" i="2" s="1"/>
  <c r="I250" i="2"/>
  <c r="K250" i="2" s="1"/>
  <c r="I249" i="2"/>
  <c r="K249" i="2" s="1"/>
  <c r="I248" i="2"/>
  <c r="K248" i="2" s="1"/>
  <c r="I247" i="2"/>
  <c r="K247" i="2" s="1"/>
  <c r="I246" i="2"/>
  <c r="I245" i="2"/>
  <c r="K245" i="2" s="1"/>
  <c r="I244" i="2"/>
  <c r="I243" i="2"/>
  <c r="K243" i="2" s="1"/>
  <c r="I242" i="2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K233" i="2"/>
  <c r="I233" i="2"/>
  <c r="I232" i="2"/>
  <c r="K232" i="2" s="1"/>
  <c r="K231" i="2"/>
  <c r="I231" i="2"/>
  <c r="I230" i="2"/>
  <c r="K230" i="2" s="1"/>
  <c r="I229" i="2"/>
  <c r="K229" i="2" s="1"/>
  <c r="I228" i="2"/>
  <c r="K228" i="2" s="1"/>
  <c r="I226" i="2"/>
  <c r="K226" i="2" s="1"/>
  <c r="I224" i="2"/>
  <c r="K224" i="2" s="1"/>
  <c r="I223" i="2"/>
  <c r="K223" i="2" s="1"/>
  <c r="I222" i="2"/>
  <c r="I221" i="2"/>
  <c r="K221" i="2" s="1"/>
  <c r="I220" i="2"/>
  <c r="I219" i="2"/>
  <c r="K219" i="2" s="1"/>
  <c r="I218" i="2"/>
  <c r="K218" i="2" s="1"/>
  <c r="I217" i="2"/>
  <c r="K217" i="2" s="1"/>
  <c r="I215" i="2"/>
  <c r="K215" i="2" s="1"/>
  <c r="I213" i="2"/>
  <c r="K213" i="2" s="1"/>
  <c r="I212" i="2"/>
  <c r="K212" i="2" s="1"/>
  <c r="I211" i="2"/>
  <c r="K211" i="2" s="1"/>
  <c r="I210" i="2"/>
  <c r="K210" i="2" s="1"/>
  <c r="I209" i="2"/>
  <c r="K209" i="2" s="1"/>
  <c r="I208" i="2"/>
  <c r="K208" i="2" s="1"/>
  <c r="K207" i="2"/>
  <c r="I207" i="2"/>
  <c r="I206" i="2"/>
  <c r="K206" i="2" s="1"/>
  <c r="I205" i="2"/>
  <c r="K205" i="2" s="1"/>
  <c r="I204" i="2"/>
  <c r="K204" i="2" s="1"/>
  <c r="I203" i="2"/>
  <c r="K203" i="2" s="1"/>
  <c r="I202" i="2"/>
  <c r="K202" i="2" s="1"/>
  <c r="I200" i="2"/>
  <c r="K200" i="2" s="1"/>
  <c r="I199" i="2"/>
  <c r="K199" i="2" s="1"/>
  <c r="I198" i="2"/>
  <c r="I197" i="2"/>
  <c r="K197" i="2" s="1"/>
  <c r="I196" i="2"/>
  <c r="I195" i="2"/>
  <c r="K195" i="2" s="1"/>
  <c r="I194" i="2"/>
  <c r="K194" i="2" s="1"/>
  <c r="I193" i="2"/>
  <c r="K193" i="2" s="1"/>
  <c r="I192" i="2"/>
  <c r="K192" i="2" s="1"/>
  <c r="I191" i="2"/>
  <c r="K191" i="2" s="1"/>
  <c r="I189" i="2"/>
  <c r="K189" i="2" s="1"/>
  <c r="I188" i="2"/>
  <c r="K188" i="2" s="1"/>
  <c r="K187" i="2"/>
  <c r="I187" i="2"/>
  <c r="I186" i="2"/>
  <c r="K186" i="2" s="1"/>
  <c r="I185" i="2"/>
  <c r="K185" i="2" s="1"/>
  <c r="I184" i="2"/>
  <c r="K184" i="2" s="1"/>
  <c r="I183" i="2"/>
  <c r="K183" i="2" s="1"/>
  <c r="I182" i="2"/>
  <c r="K182" i="2" s="1"/>
  <c r="I181" i="2"/>
  <c r="K181" i="2" s="1"/>
  <c r="I180" i="2"/>
  <c r="K180" i="2" s="1"/>
  <c r="I179" i="2"/>
  <c r="K179" i="2" s="1"/>
  <c r="I178" i="2"/>
  <c r="K178" i="2" s="1"/>
  <c r="I176" i="2"/>
  <c r="K176" i="2" s="1"/>
  <c r="I173" i="2"/>
  <c r="K173" i="2" s="1"/>
  <c r="I172" i="2"/>
  <c r="K172" i="2" s="1"/>
  <c r="I171" i="2"/>
  <c r="K171" i="2" s="1"/>
  <c r="I170" i="2"/>
  <c r="K170" i="2" s="1"/>
  <c r="I169" i="2"/>
  <c r="K169" i="2" s="1"/>
  <c r="I168" i="2"/>
  <c r="K168" i="2" s="1"/>
  <c r="I167" i="2"/>
  <c r="I165" i="2"/>
  <c r="K165" i="2" s="1"/>
  <c r="I164" i="2"/>
  <c r="K164" i="2" s="1"/>
  <c r="I162" i="2"/>
  <c r="K162" i="2" s="1"/>
  <c r="I161" i="2"/>
  <c r="K161" i="2" s="1"/>
  <c r="I160" i="2"/>
  <c r="K160" i="2" s="1"/>
  <c r="K159" i="2"/>
  <c r="I159" i="2"/>
  <c r="I158" i="2"/>
  <c r="K158" i="2" s="1"/>
  <c r="I157" i="2"/>
  <c r="K157" i="2" s="1"/>
  <c r="I156" i="2"/>
  <c r="K156" i="2" s="1"/>
  <c r="I155" i="2"/>
  <c r="K155" i="2" s="1"/>
  <c r="I154" i="2"/>
  <c r="K154" i="2" s="1"/>
  <c r="I152" i="2"/>
  <c r="K152" i="2" s="1"/>
  <c r="I151" i="2"/>
  <c r="K151" i="2" s="1"/>
  <c r="I150" i="2"/>
  <c r="K150" i="2" s="1"/>
  <c r="I149" i="2"/>
  <c r="K149" i="2" s="1"/>
  <c r="I148" i="2"/>
  <c r="K148" i="2" s="1"/>
  <c r="I147" i="2"/>
  <c r="K147" i="2" s="1"/>
  <c r="I146" i="2"/>
  <c r="K146" i="2" s="1"/>
  <c r="I145" i="2"/>
  <c r="K145" i="2" s="1"/>
  <c r="I144" i="2"/>
  <c r="K144" i="2" s="1"/>
  <c r="I141" i="2"/>
  <c r="K141" i="2" s="1"/>
  <c r="I140" i="2"/>
  <c r="K140" i="2" s="1"/>
  <c r="I138" i="2"/>
  <c r="K138" i="2" s="1"/>
  <c r="I136" i="2"/>
  <c r="K136" i="2" s="1"/>
  <c r="I135" i="2"/>
  <c r="K135" i="2" s="1"/>
  <c r="I134" i="2"/>
  <c r="K134" i="2" s="1"/>
  <c r="I133" i="2"/>
  <c r="I131" i="2"/>
  <c r="K131" i="2" s="1"/>
  <c r="I130" i="2"/>
  <c r="K130" i="2" s="1"/>
  <c r="I129" i="2"/>
  <c r="K129" i="2" s="1"/>
  <c r="I128" i="2"/>
  <c r="K128" i="2" s="1"/>
  <c r="I127" i="2"/>
  <c r="K127" i="2" s="1"/>
  <c r="I125" i="2"/>
  <c r="K125" i="2" s="1"/>
  <c r="I124" i="2"/>
  <c r="K124" i="2" s="1"/>
  <c r="I122" i="2"/>
  <c r="I121" i="2"/>
  <c r="K121" i="2" s="1"/>
  <c r="I120" i="2"/>
  <c r="K120" i="2" s="1"/>
  <c r="I117" i="2"/>
  <c r="K117" i="2" s="1"/>
  <c r="I116" i="2"/>
  <c r="K116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I107" i="2"/>
  <c r="K107" i="2" s="1"/>
  <c r="I106" i="2"/>
  <c r="K106" i="2" s="1"/>
  <c r="I105" i="2"/>
  <c r="K105" i="2" s="1"/>
  <c r="I104" i="2"/>
  <c r="I100" i="2"/>
  <c r="K100" i="2" s="1"/>
  <c r="K99" i="2"/>
  <c r="I99" i="2"/>
  <c r="I98" i="2"/>
  <c r="I97" i="2"/>
  <c r="K97" i="2" s="1"/>
  <c r="I96" i="2"/>
  <c r="I95" i="2"/>
  <c r="K95" i="2" s="1"/>
  <c r="I93" i="2"/>
  <c r="K93" i="2" s="1"/>
  <c r="I91" i="2"/>
  <c r="K91" i="2" s="1"/>
  <c r="I90" i="2"/>
  <c r="K90" i="2" s="1"/>
  <c r="K89" i="2"/>
  <c r="I89" i="2"/>
  <c r="I88" i="2"/>
  <c r="K88" i="2" s="1"/>
  <c r="I87" i="2"/>
  <c r="K87" i="2" s="1"/>
  <c r="I86" i="2"/>
  <c r="K86" i="2" s="1"/>
  <c r="I85" i="2"/>
  <c r="I84" i="2"/>
  <c r="K84" i="2" s="1"/>
  <c r="I83" i="2"/>
  <c r="K82" i="2"/>
  <c r="I82" i="2"/>
  <c r="I81" i="2"/>
  <c r="K81" i="2" s="1"/>
  <c r="I79" i="2"/>
  <c r="I78" i="2"/>
  <c r="K78" i="2" s="1"/>
  <c r="I77" i="2"/>
  <c r="K77" i="2" s="1"/>
  <c r="I76" i="2"/>
  <c r="K76" i="2" s="1"/>
  <c r="I75" i="2"/>
  <c r="I74" i="2"/>
  <c r="K74" i="2" s="1"/>
  <c r="I73" i="2"/>
  <c r="I71" i="2"/>
  <c r="K71" i="2" s="1"/>
  <c r="I70" i="2"/>
  <c r="K70" i="2" s="1"/>
  <c r="I69" i="2"/>
  <c r="K68" i="2"/>
  <c r="I68" i="2"/>
  <c r="I67" i="2"/>
  <c r="I66" i="2"/>
  <c r="K66" i="2" s="1"/>
  <c r="I65" i="2"/>
  <c r="K65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I58" i="2"/>
  <c r="K58" i="2" s="1"/>
  <c r="I57" i="2"/>
  <c r="K57" i="2" s="1"/>
  <c r="I55" i="2"/>
  <c r="I54" i="2"/>
  <c r="K54" i="2" s="1"/>
  <c r="I53" i="2"/>
  <c r="K53" i="2" s="1"/>
  <c r="I52" i="2"/>
  <c r="K52" i="2" s="1"/>
  <c r="I51" i="2"/>
  <c r="K51" i="2" s="1"/>
  <c r="I50" i="2"/>
  <c r="K50" i="2" s="1"/>
  <c r="I49" i="2"/>
  <c r="I47" i="2"/>
  <c r="K47" i="2" s="1"/>
  <c r="I45" i="2"/>
  <c r="I44" i="2"/>
  <c r="K44" i="2" s="1"/>
  <c r="I43" i="2"/>
  <c r="I42" i="2"/>
  <c r="K42" i="2" s="1"/>
  <c r="I41" i="2"/>
  <c r="K41" i="2" s="1"/>
  <c r="K40" i="2"/>
  <c r="I40" i="2"/>
  <c r="I39" i="2"/>
  <c r="K39" i="2" s="1"/>
  <c r="I37" i="2"/>
  <c r="K37" i="2" s="1"/>
  <c r="I36" i="2"/>
  <c r="K36" i="2" s="1"/>
  <c r="I35" i="2"/>
  <c r="I34" i="2"/>
  <c r="K34" i="2" s="1"/>
  <c r="I33" i="2"/>
  <c r="K33" i="2" s="1"/>
  <c r="K32" i="2"/>
  <c r="I32" i="2"/>
  <c r="I31" i="2"/>
  <c r="I30" i="2"/>
  <c r="K30" i="2" s="1"/>
  <c r="I29" i="2"/>
  <c r="K29" i="2" s="1"/>
  <c r="I28" i="2"/>
  <c r="K28" i="2" s="1"/>
  <c r="I27" i="2"/>
  <c r="K27" i="2" s="1"/>
  <c r="I26" i="2"/>
  <c r="K26" i="2" s="1"/>
  <c r="I25" i="2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6" i="2"/>
  <c r="I15" i="2"/>
  <c r="K15" i="2" s="1"/>
  <c r="I14" i="2"/>
  <c r="K14" i="2" s="1"/>
  <c r="K12" i="2"/>
  <c r="I12" i="2"/>
  <c r="I11" i="2"/>
  <c r="K11" i="2" s="1"/>
  <c r="I10" i="2"/>
  <c r="I9" i="2"/>
  <c r="K9" i="2" s="1"/>
  <c r="K8" i="2"/>
  <c r="I8" i="2"/>
  <c r="Y674" i="1"/>
  <c r="T674" i="1"/>
  <c r="U674" i="1" s="1"/>
  <c r="V674" i="1"/>
  <c r="W674" i="1" s="1"/>
  <c r="X674" i="1" s="1"/>
  <c r="P674" i="1" s="1"/>
  <c r="M674" i="1"/>
  <c r="N674" i="1" s="1"/>
  <c r="J674" i="1"/>
  <c r="Y673" i="1"/>
  <c r="T673" i="1"/>
  <c r="U673" i="1" s="1"/>
  <c r="J673" i="1"/>
  <c r="M673" i="1" s="1"/>
  <c r="N673" i="1" s="1"/>
  <c r="V673" i="1" s="1"/>
  <c r="W673" i="1" s="1"/>
  <c r="Y672" i="1"/>
  <c r="X672" i="1"/>
  <c r="P672" i="1" s="1"/>
  <c r="U672" i="1"/>
  <c r="T672" i="1"/>
  <c r="M672" i="1"/>
  <c r="N672" i="1" s="1"/>
  <c r="V672" i="1" s="1"/>
  <c r="W672" i="1" s="1"/>
  <c r="J672" i="1"/>
  <c r="Y665" i="1"/>
  <c r="T665" i="1"/>
  <c r="U665" i="1" s="1"/>
  <c r="I665" i="1"/>
  <c r="H665" i="1"/>
  <c r="F665" i="1"/>
  <c r="Y664" i="1"/>
  <c r="T664" i="1"/>
  <c r="U664" i="1" s="1"/>
  <c r="J664" i="1"/>
  <c r="I664" i="1"/>
  <c r="H664" i="1"/>
  <c r="F664" i="1"/>
  <c r="Y663" i="1"/>
  <c r="T663" i="1"/>
  <c r="U663" i="1" s="1"/>
  <c r="I663" i="1"/>
  <c r="H663" i="1"/>
  <c r="J663" i="1" s="1"/>
  <c r="F663" i="1"/>
  <c r="Y662" i="1"/>
  <c r="V662" i="1"/>
  <c r="W662" i="1" s="1"/>
  <c r="T662" i="1"/>
  <c r="U662" i="1" s="1"/>
  <c r="X662" i="1" s="1"/>
  <c r="I662" i="1"/>
  <c r="H662" i="1"/>
  <c r="F662" i="1"/>
  <c r="Y661" i="1"/>
  <c r="T661" i="1"/>
  <c r="U661" i="1" s="1"/>
  <c r="I661" i="1"/>
  <c r="H661" i="1"/>
  <c r="F661" i="1"/>
  <c r="Y660" i="1"/>
  <c r="T660" i="1"/>
  <c r="U660" i="1" s="1"/>
  <c r="I660" i="1"/>
  <c r="H660" i="1"/>
  <c r="F660" i="1"/>
  <c r="J660" i="1" s="1"/>
  <c r="Y659" i="1"/>
  <c r="U659" i="1"/>
  <c r="T659" i="1"/>
  <c r="J659" i="1"/>
  <c r="L659" i="1" s="1"/>
  <c r="I659" i="1"/>
  <c r="H659" i="1"/>
  <c r="F659" i="1"/>
  <c r="M659" i="1"/>
  <c r="N659" i="1" s="1"/>
  <c r="V659" i="1" s="1"/>
  <c r="W659" i="1" s="1"/>
  <c r="X659" i="1" s="1"/>
  <c r="P659" i="1" s="1"/>
  <c r="Y658" i="1"/>
  <c r="U658" i="1"/>
  <c r="T658" i="1"/>
  <c r="I658" i="1"/>
  <c r="H658" i="1"/>
  <c r="J658" i="1" s="1"/>
  <c r="L658" i="1" s="1"/>
  <c r="F658" i="1"/>
  <c r="Y657" i="1"/>
  <c r="T657" i="1"/>
  <c r="U657" i="1" s="1"/>
  <c r="I657" i="1"/>
  <c r="H657" i="1"/>
  <c r="F657" i="1"/>
  <c r="Y656" i="1"/>
  <c r="T656" i="1"/>
  <c r="U656" i="1" s="1"/>
  <c r="I656" i="1"/>
  <c r="H656" i="1"/>
  <c r="J656" i="1"/>
  <c r="F656" i="1"/>
  <c r="Y655" i="1"/>
  <c r="T655" i="1"/>
  <c r="U655" i="1" s="1"/>
  <c r="I655" i="1"/>
  <c r="H655" i="1"/>
  <c r="F655" i="1"/>
  <c r="J655" i="1" s="1"/>
  <c r="L655" i="1" s="1"/>
  <c r="M655" i="1" s="1"/>
  <c r="N655" i="1" s="1"/>
  <c r="V655" i="1" s="1"/>
  <c r="W655" i="1" s="1"/>
  <c r="X655" i="1" s="1"/>
  <c r="P655" i="1" s="1"/>
  <c r="Y654" i="1"/>
  <c r="T654" i="1"/>
  <c r="U654" i="1" s="1"/>
  <c r="I654" i="1"/>
  <c r="H654" i="1"/>
  <c r="F654" i="1"/>
  <c r="Y653" i="1"/>
  <c r="U653" i="1"/>
  <c r="T653" i="1"/>
  <c r="I653" i="1"/>
  <c r="J653" i="1" s="1"/>
  <c r="L653" i="1" s="1"/>
  <c r="M653" i="1" s="1"/>
  <c r="N653" i="1" s="1"/>
  <c r="V653" i="1" s="1"/>
  <c r="W653" i="1" s="1"/>
  <c r="H653" i="1"/>
  <c r="F653" i="1"/>
  <c r="Y652" i="1"/>
  <c r="T652" i="1"/>
  <c r="U652" i="1" s="1"/>
  <c r="I652" i="1"/>
  <c r="H652" i="1"/>
  <c r="F652" i="1"/>
  <c r="Y651" i="1"/>
  <c r="T651" i="1"/>
  <c r="U651" i="1" s="1"/>
  <c r="I651" i="1"/>
  <c r="H651" i="1"/>
  <c r="F651" i="1"/>
  <c r="Y650" i="1"/>
  <c r="T650" i="1"/>
  <c r="U650" i="1" s="1"/>
  <c r="M650" i="1"/>
  <c r="N650" i="1" s="1"/>
  <c r="V650" i="1" s="1"/>
  <c r="W650" i="1" s="1"/>
  <c r="L650" i="1"/>
  <c r="I650" i="1"/>
  <c r="H650" i="1"/>
  <c r="J650" i="1"/>
  <c r="F650" i="1"/>
  <c r="Y649" i="1"/>
  <c r="U649" i="1"/>
  <c r="T649" i="1"/>
  <c r="I649" i="1"/>
  <c r="H649" i="1"/>
  <c r="F649" i="1"/>
  <c r="J649" i="1" s="1"/>
  <c r="L649" i="1" s="1"/>
  <c r="Y648" i="1"/>
  <c r="T648" i="1"/>
  <c r="U648" i="1" s="1"/>
  <c r="P648" i="1"/>
  <c r="I648" i="1"/>
  <c r="J648" i="1" s="1"/>
  <c r="L648" i="1" s="1"/>
  <c r="M648" i="1" s="1"/>
  <c r="N648" i="1" s="1"/>
  <c r="V648" i="1" s="1"/>
  <c r="W648" i="1" s="1"/>
  <c r="X648" i="1" s="1"/>
  <c r="H648" i="1"/>
  <c r="F648" i="1"/>
  <c r="Y647" i="1"/>
  <c r="U647" i="1"/>
  <c r="T647" i="1"/>
  <c r="I647" i="1"/>
  <c r="H647" i="1"/>
  <c r="F647" i="1"/>
  <c r="J647" i="1" s="1"/>
  <c r="Y646" i="1"/>
  <c r="V646" i="1"/>
  <c r="W646" i="1" s="1"/>
  <c r="T646" i="1"/>
  <c r="U646" i="1" s="1"/>
  <c r="I646" i="1"/>
  <c r="H646" i="1"/>
  <c r="F646" i="1"/>
  <c r="Y645" i="1"/>
  <c r="T645" i="1"/>
  <c r="U645" i="1" s="1"/>
  <c r="I645" i="1"/>
  <c r="H645" i="1"/>
  <c r="J645" i="1" s="1"/>
  <c r="F645" i="1"/>
  <c r="Y644" i="1"/>
  <c r="T644" i="1"/>
  <c r="U644" i="1" s="1"/>
  <c r="I644" i="1"/>
  <c r="H644" i="1"/>
  <c r="F644" i="1"/>
  <c r="J644" i="1" s="1"/>
  <c r="Y643" i="1"/>
  <c r="T643" i="1"/>
  <c r="U643" i="1" s="1"/>
  <c r="I643" i="1"/>
  <c r="J643" i="1" s="1"/>
  <c r="H643" i="1"/>
  <c r="F643" i="1"/>
  <c r="Y642" i="1"/>
  <c r="T642" i="1"/>
  <c r="U642" i="1" s="1"/>
  <c r="I642" i="1"/>
  <c r="H642" i="1"/>
  <c r="F642" i="1"/>
  <c r="Y641" i="1"/>
  <c r="T641" i="1"/>
  <c r="U641" i="1" s="1"/>
  <c r="J641" i="1"/>
  <c r="L641" i="1" s="1"/>
  <c r="I641" i="1"/>
  <c r="H641" i="1"/>
  <c r="F641" i="1"/>
  <c r="Y640" i="1"/>
  <c r="T640" i="1"/>
  <c r="U640" i="1" s="1"/>
  <c r="I640" i="1"/>
  <c r="H640" i="1"/>
  <c r="J640" i="1"/>
  <c r="F640" i="1"/>
  <c r="Y639" i="1"/>
  <c r="U639" i="1"/>
  <c r="T639" i="1"/>
  <c r="I639" i="1"/>
  <c r="H639" i="1"/>
  <c r="J639" i="1" s="1"/>
  <c r="L639" i="1" s="1"/>
  <c r="F639" i="1"/>
  <c r="Y638" i="1"/>
  <c r="U638" i="1"/>
  <c r="T638" i="1"/>
  <c r="I638" i="1"/>
  <c r="H638" i="1"/>
  <c r="F638" i="1"/>
  <c r="Y637" i="1"/>
  <c r="U637" i="1"/>
  <c r="T637" i="1"/>
  <c r="I637" i="1"/>
  <c r="H637" i="1"/>
  <c r="F637" i="1"/>
  <c r="Y636" i="1"/>
  <c r="T636" i="1"/>
  <c r="U636" i="1" s="1"/>
  <c r="I636" i="1"/>
  <c r="H636" i="1"/>
  <c r="J636" i="1"/>
  <c r="F636" i="1"/>
  <c r="Y635" i="1"/>
  <c r="V635" i="1"/>
  <c r="W635" i="1" s="1"/>
  <c r="T635" i="1"/>
  <c r="U635" i="1" s="1"/>
  <c r="X635" i="1" s="1"/>
  <c r="I635" i="1"/>
  <c r="H635" i="1"/>
  <c r="F635" i="1"/>
  <c r="J635" i="1" s="1"/>
  <c r="Y634" i="1"/>
  <c r="T634" i="1"/>
  <c r="U634" i="1" s="1"/>
  <c r="I634" i="1"/>
  <c r="J634" i="1" s="1"/>
  <c r="L634" i="1" s="1"/>
  <c r="M634" i="1" s="1"/>
  <c r="N634" i="1" s="1"/>
  <c r="V634" i="1" s="1"/>
  <c r="W634" i="1" s="1"/>
  <c r="H634" i="1"/>
  <c r="F634" i="1"/>
  <c r="Y633" i="1"/>
  <c r="U633" i="1"/>
  <c r="T633" i="1"/>
  <c r="I633" i="1"/>
  <c r="H633" i="1"/>
  <c r="F633" i="1"/>
  <c r="Y632" i="1"/>
  <c r="U632" i="1"/>
  <c r="T632" i="1"/>
  <c r="I632" i="1"/>
  <c r="H632" i="1"/>
  <c r="F632" i="1"/>
  <c r="J632" i="1" s="1"/>
  <c r="L632" i="1" s="1"/>
  <c r="Y631" i="1"/>
  <c r="T631" i="1"/>
  <c r="U631" i="1" s="1"/>
  <c r="J631" i="1"/>
  <c r="I631" i="1"/>
  <c r="H631" i="1"/>
  <c r="F631" i="1"/>
  <c r="Y630" i="1"/>
  <c r="T630" i="1"/>
  <c r="U630" i="1" s="1"/>
  <c r="I630" i="1"/>
  <c r="H630" i="1"/>
  <c r="F630" i="1"/>
  <c r="J630" i="1" s="1"/>
  <c r="Y629" i="1"/>
  <c r="U629" i="1"/>
  <c r="T629" i="1"/>
  <c r="I629" i="1"/>
  <c r="H629" i="1"/>
  <c r="F629" i="1"/>
  <c r="Y628" i="1"/>
  <c r="T628" i="1"/>
  <c r="U628" i="1" s="1"/>
  <c r="I628" i="1"/>
  <c r="H628" i="1"/>
  <c r="F628" i="1"/>
  <c r="Y627" i="1"/>
  <c r="U627" i="1"/>
  <c r="T627" i="1"/>
  <c r="L627" i="1"/>
  <c r="I627" i="1"/>
  <c r="H627" i="1"/>
  <c r="J627" i="1"/>
  <c r="F627" i="1"/>
  <c r="Y626" i="1"/>
  <c r="T626" i="1"/>
  <c r="U626" i="1" s="1"/>
  <c r="I626" i="1"/>
  <c r="H626" i="1"/>
  <c r="F626" i="1"/>
  <c r="J626" i="1" s="1"/>
  <c r="Y625" i="1"/>
  <c r="U625" i="1"/>
  <c r="T625" i="1"/>
  <c r="I625" i="1"/>
  <c r="H625" i="1"/>
  <c r="F625" i="1"/>
  <c r="J625" i="1" s="1"/>
  <c r="Y624" i="1"/>
  <c r="T624" i="1"/>
  <c r="U624" i="1" s="1"/>
  <c r="I624" i="1"/>
  <c r="H624" i="1"/>
  <c r="F624" i="1"/>
  <c r="J624" i="1" s="1"/>
  <c r="Y623" i="1"/>
  <c r="U623" i="1"/>
  <c r="T623" i="1"/>
  <c r="I623" i="1"/>
  <c r="H623" i="1"/>
  <c r="F623" i="1"/>
  <c r="Y622" i="1"/>
  <c r="U622" i="1"/>
  <c r="T622" i="1"/>
  <c r="I622" i="1"/>
  <c r="H622" i="1"/>
  <c r="F622" i="1"/>
  <c r="Y621" i="1"/>
  <c r="U621" i="1"/>
  <c r="T621" i="1"/>
  <c r="I621" i="1"/>
  <c r="H621" i="1"/>
  <c r="F621" i="1"/>
  <c r="Y620" i="1"/>
  <c r="U620" i="1"/>
  <c r="T620" i="1"/>
  <c r="I620" i="1"/>
  <c r="H620" i="1"/>
  <c r="F620" i="1"/>
  <c r="Y619" i="1"/>
  <c r="U619" i="1"/>
  <c r="T619" i="1"/>
  <c r="I619" i="1"/>
  <c r="H619" i="1"/>
  <c r="F619" i="1"/>
  <c r="Y618" i="1"/>
  <c r="T618" i="1"/>
  <c r="U618" i="1" s="1"/>
  <c r="I618" i="1"/>
  <c r="H618" i="1"/>
  <c r="F618" i="1"/>
  <c r="Y617" i="1"/>
  <c r="U617" i="1"/>
  <c r="T617" i="1"/>
  <c r="I617" i="1"/>
  <c r="H617" i="1"/>
  <c r="F617" i="1"/>
  <c r="J617" i="1" s="1"/>
  <c r="Y616" i="1"/>
  <c r="U616" i="1"/>
  <c r="T616" i="1"/>
  <c r="I616" i="1"/>
  <c r="H616" i="1"/>
  <c r="F616" i="1"/>
  <c r="Y615" i="1"/>
  <c r="U615" i="1"/>
  <c r="T615" i="1"/>
  <c r="I615" i="1"/>
  <c r="H615" i="1"/>
  <c r="J615" i="1"/>
  <c r="F615" i="1"/>
  <c r="Y614" i="1"/>
  <c r="T614" i="1"/>
  <c r="U614" i="1" s="1"/>
  <c r="I614" i="1"/>
  <c r="H614" i="1"/>
  <c r="F614" i="1"/>
  <c r="Y613" i="1"/>
  <c r="U613" i="1"/>
  <c r="T613" i="1"/>
  <c r="I613" i="1"/>
  <c r="H613" i="1"/>
  <c r="F613" i="1"/>
  <c r="Y612" i="1"/>
  <c r="U612" i="1"/>
  <c r="T612" i="1"/>
  <c r="I612" i="1"/>
  <c r="H612" i="1"/>
  <c r="F612" i="1"/>
  <c r="J612" i="1" s="1"/>
  <c r="L612" i="1" s="1"/>
  <c r="M612" i="1"/>
  <c r="N612" i="1" s="1"/>
  <c r="V612" i="1" s="1"/>
  <c r="W612" i="1" s="1"/>
  <c r="Y611" i="1"/>
  <c r="U611" i="1"/>
  <c r="T611" i="1"/>
  <c r="I611" i="1"/>
  <c r="H611" i="1"/>
  <c r="J611" i="1" s="1"/>
  <c r="L611" i="1" s="1"/>
  <c r="F611" i="1"/>
  <c r="M611" i="1"/>
  <c r="N611" i="1" s="1"/>
  <c r="V611" i="1" s="1"/>
  <c r="W611" i="1" s="1"/>
  <c r="X611" i="1" s="1"/>
  <c r="P611" i="1" s="1"/>
  <c r="Y610" i="1"/>
  <c r="T610" i="1"/>
  <c r="U610" i="1" s="1"/>
  <c r="X610" i="1" s="1"/>
  <c r="P610" i="1" s="1"/>
  <c r="M610" i="1"/>
  <c r="N610" i="1" s="1"/>
  <c r="V610" i="1" s="1"/>
  <c r="W610" i="1" s="1"/>
  <c r="I610" i="1"/>
  <c r="H610" i="1"/>
  <c r="F610" i="1"/>
  <c r="J610" i="1" s="1"/>
  <c r="L610" i="1" s="1"/>
  <c r="Y609" i="1"/>
  <c r="U609" i="1"/>
  <c r="T609" i="1"/>
  <c r="I609" i="1"/>
  <c r="H609" i="1"/>
  <c r="J609" i="1"/>
  <c r="F609" i="1"/>
  <c r="Y608" i="1"/>
  <c r="T608" i="1"/>
  <c r="U608" i="1" s="1"/>
  <c r="I608" i="1"/>
  <c r="H608" i="1"/>
  <c r="F608" i="1"/>
  <c r="Y607" i="1"/>
  <c r="U607" i="1"/>
  <c r="T607" i="1"/>
  <c r="I607" i="1"/>
  <c r="H607" i="1"/>
  <c r="F607" i="1"/>
  <c r="J607" i="1" s="1"/>
  <c r="Y606" i="1"/>
  <c r="U606" i="1"/>
  <c r="T606" i="1"/>
  <c r="I606" i="1"/>
  <c r="H606" i="1"/>
  <c r="F606" i="1"/>
  <c r="J606" i="1" s="1"/>
  <c r="Y605" i="1"/>
  <c r="U605" i="1"/>
  <c r="T605" i="1"/>
  <c r="I605" i="1"/>
  <c r="H605" i="1"/>
  <c r="F605" i="1"/>
  <c r="Y604" i="1"/>
  <c r="U604" i="1"/>
  <c r="T604" i="1"/>
  <c r="I604" i="1"/>
  <c r="H604" i="1"/>
  <c r="F604" i="1"/>
  <c r="Y603" i="1"/>
  <c r="U603" i="1"/>
  <c r="T603" i="1"/>
  <c r="J603" i="1"/>
  <c r="I603" i="1"/>
  <c r="H603" i="1"/>
  <c r="F603" i="1"/>
  <c r="Y602" i="1"/>
  <c r="U602" i="1"/>
  <c r="T602" i="1"/>
  <c r="I602" i="1"/>
  <c r="H602" i="1"/>
  <c r="F602" i="1"/>
  <c r="Y601" i="1"/>
  <c r="U601" i="1"/>
  <c r="T601" i="1"/>
  <c r="I601" i="1"/>
  <c r="H601" i="1"/>
  <c r="F601" i="1"/>
  <c r="J601" i="1" s="1"/>
  <c r="Y600" i="1"/>
  <c r="T600" i="1"/>
  <c r="U600" i="1" s="1"/>
  <c r="I600" i="1"/>
  <c r="H600" i="1"/>
  <c r="F600" i="1"/>
  <c r="J600" i="1" s="1"/>
  <c r="L600" i="1" s="1"/>
  <c r="M600" i="1" s="1"/>
  <c r="N600" i="1" s="1"/>
  <c r="V600" i="1" s="1"/>
  <c r="W600" i="1" s="1"/>
  <c r="Y599" i="1"/>
  <c r="U599" i="1"/>
  <c r="T599" i="1"/>
  <c r="I599" i="1"/>
  <c r="H599" i="1"/>
  <c r="F599" i="1"/>
  <c r="Y598" i="1"/>
  <c r="U598" i="1"/>
  <c r="T598" i="1"/>
  <c r="I598" i="1"/>
  <c r="H598" i="1"/>
  <c r="F598" i="1"/>
  <c r="Y597" i="1"/>
  <c r="U597" i="1"/>
  <c r="T597" i="1"/>
  <c r="J597" i="1"/>
  <c r="I597" i="1"/>
  <c r="H597" i="1"/>
  <c r="F597" i="1"/>
  <c r="Y596" i="1"/>
  <c r="U596" i="1"/>
  <c r="T596" i="1"/>
  <c r="I596" i="1"/>
  <c r="H596" i="1"/>
  <c r="F596" i="1"/>
  <c r="Y595" i="1"/>
  <c r="U595" i="1"/>
  <c r="T595" i="1"/>
  <c r="I595" i="1"/>
  <c r="H595" i="1"/>
  <c r="F595" i="1"/>
  <c r="Y594" i="1"/>
  <c r="T594" i="1"/>
  <c r="U594" i="1" s="1"/>
  <c r="I594" i="1"/>
  <c r="H594" i="1"/>
  <c r="F594" i="1"/>
  <c r="J594" i="1" s="1"/>
  <c r="Y593" i="1"/>
  <c r="U593" i="1"/>
  <c r="T593" i="1"/>
  <c r="I593" i="1"/>
  <c r="H593" i="1"/>
  <c r="F593" i="1"/>
  <c r="Y592" i="1"/>
  <c r="U592" i="1"/>
  <c r="T592" i="1"/>
  <c r="I592" i="1"/>
  <c r="H592" i="1"/>
  <c r="F592" i="1"/>
  <c r="Y591" i="1"/>
  <c r="U591" i="1"/>
  <c r="T591" i="1"/>
  <c r="J591" i="1"/>
  <c r="I591" i="1"/>
  <c r="H591" i="1"/>
  <c r="F591" i="1"/>
  <c r="Y590" i="1"/>
  <c r="T590" i="1"/>
  <c r="U590" i="1" s="1"/>
  <c r="I590" i="1"/>
  <c r="H590" i="1"/>
  <c r="F590" i="1"/>
  <c r="J590" i="1" s="1"/>
  <c r="Y589" i="1"/>
  <c r="V589" i="1"/>
  <c r="W589" i="1" s="1"/>
  <c r="U589" i="1"/>
  <c r="T589" i="1"/>
  <c r="I589" i="1"/>
  <c r="H589" i="1"/>
  <c r="F589" i="1"/>
  <c r="J589" i="1" s="1"/>
  <c r="L589" i="1" s="1"/>
  <c r="Y588" i="1"/>
  <c r="T588" i="1"/>
  <c r="U588" i="1" s="1"/>
  <c r="I588" i="1"/>
  <c r="H588" i="1"/>
  <c r="F588" i="1"/>
  <c r="Y587" i="1"/>
  <c r="U587" i="1"/>
  <c r="T587" i="1"/>
  <c r="I587" i="1"/>
  <c r="H587" i="1"/>
  <c r="F587" i="1"/>
  <c r="Y586" i="1"/>
  <c r="U586" i="1"/>
  <c r="T586" i="1"/>
  <c r="I586" i="1"/>
  <c r="H586" i="1"/>
  <c r="F586" i="1"/>
  <c r="J586" i="1" s="1"/>
  <c r="L586" i="1" s="1"/>
  <c r="M586" i="1" s="1"/>
  <c r="N586" i="1" s="1"/>
  <c r="V586" i="1" s="1"/>
  <c r="W586" i="1" s="1"/>
  <c r="X586" i="1" s="1"/>
  <c r="P586" i="1" s="1"/>
  <c r="Y585" i="1"/>
  <c r="U585" i="1"/>
  <c r="T585" i="1"/>
  <c r="I585" i="1"/>
  <c r="H585" i="1"/>
  <c r="J585" i="1" s="1"/>
  <c r="F585" i="1"/>
  <c r="Y584" i="1"/>
  <c r="U584" i="1"/>
  <c r="T584" i="1"/>
  <c r="I584" i="1"/>
  <c r="H584" i="1"/>
  <c r="F584" i="1"/>
  <c r="Y583" i="1"/>
  <c r="U583" i="1"/>
  <c r="T583" i="1"/>
  <c r="J583" i="1"/>
  <c r="I583" i="1"/>
  <c r="H583" i="1"/>
  <c r="F583" i="1"/>
  <c r="Y582" i="1"/>
  <c r="T582" i="1"/>
  <c r="U582" i="1" s="1"/>
  <c r="I582" i="1"/>
  <c r="H582" i="1"/>
  <c r="F582" i="1"/>
  <c r="Y581" i="1"/>
  <c r="U581" i="1"/>
  <c r="T581" i="1"/>
  <c r="I581" i="1"/>
  <c r="H581" i="1"/>
  <c r="J581" i="1"/>
  <c r="F581" i="1"/>
  <c r="Y580" i="1"/>
  <c r="T580" i="1"/>
  <c r="U580" i="1" s="1"/>
  <c r="I580" i="1"/>
  <c r="H580" i="1"/>
  <c r="F580" i="1"/>
  <c r="J580" i="1" s="1"/>
  <c r="Y579" i="1"/>
  <c r="U579" i="1"/>
  <c r="T579" i="1"/>
  <c r="I579" i="1"/>
  <c r="J579" i="1" s="1"/>
  <c r="H579" i="1"/>
  <c r="F579" i="1"/>
  <c r="Y578" i="1"/>
  <c r="T578" i="1"/>
  <c r="U578" i="1" s="1"/>
  <c r="I578" i="1"/>
  <c r="H578" i="1"/>
  <c r="F578" i="1"/>
  <c r="Y577" i="1"/>
  <c r="U577" i="1"/>
  <c r="T577" i="1"/>
  <c r="I577" i="1"/>
  <c r="H577" i="1"/>
  <c r="F577" i="1"/>
  <c r="J577" i="1" s="1"/>
  <c r="Y576" i="1"/>
  <c r="U576" i="1"/>
  <c r="T576" i="1"/>
  <c r="I576" i="1"/>
  <c r="H576" i="1"/>
  <c r="F576" i="1"/>
  <c r="Y575" i="1"/>
  <c r="U575" i="1"/>
  <c r="T575" i="1"/>
  <c r="I575" i="1"/>
  <c r="H575" i="1"/>
  <c r="F575" i="1"/>
  <c r="J575" i="1" s="1"/>
  <c r="Y574" i="1"/>
  <c r="T574" i="1"/>
  <c r="U574" i="1" s="1"/>
  <c r="I574" i="1"/>
  <c r="H574" i="1"/>
  <c r="F574" i="1"/>
  <c r="Y573" i="1"/>
  <c r="U573" i="1"/>
  <c r="T573" i="1"/>
  <c r="I573" i="1"/>
  <c r="H573" i="1"/>
  <c r="J573" i="1"/>
  <c r="F573" i="1"/>
  <c r="Y572" i="1"/>
  <c r="T572" i="1"/>
  <c r="U572" i="1" s="1"/>
  <c r="I572" i="1"/>
  <c r="H572" i="1"/>
  <c r="F572" i="1"/>
  <c r="Y571" i="1"/>
  <c r="U571" i="1"/>
  <c r="T571" i="1"/>
  <c r="I571" i="1"/>
  <c r="H571" i="1"/>
  <c r="F571" i="1"/>
  <c r="J571" i="1" s="1"/>
  <c r="Y570" i="1"/>
  <c r="U570" i="1"/>
  <c r="T570" i="1"/>
  <c r="I570" i="1"/>
  <c r="H570" i="1"/>
  <c r="F570" i="1"/>
  <c r="Y569" i="1"/>
  <c r="U569" i="1"/>
  <c r="T569" i="1"/>
  <c r="I569" i="1"/>
  <c r="H569" i="1"/>
  <c r="F569" i="1"/>
  <c r="J569" i="1" s="1"/>
  <c r="Y568" i="1"/>
  <c r="U568" i="1"/>
  <c r="T568" i="1"/>
  <c r="I568" i="1"/>
  <c r="H568" i="1"/>
  <c r="F568" i="1"/>
  <c r="Y567" i="1"/>
  <c r="V567" i="1"/>
  <c r="W567" i="1" s="1"/>
  <c r="T567" i="1"/>
  <c r="U567" i="1" s="1"/>
  <c r="X567" i="1" s="1"/>
  <c r="I567" i="1"/>
  <c r="J567" i="1" s="1"/>
  <c r="H567" i="1"/>
  <c r="F567" i="1"/>
  <c r="Y566" i="1"/>
  <c r="U566" i="1"/>
  <c r="T566" i="1"/>
  <c r="I566" i="1"/>
  <c r="H566" i="1"/>
  <c r="F566" i="1"/>
  <c r="J566" i="1" s="1"/>
  <c r="Y565" i="1"/>
  <c r="T565" i="1"/>
  <c r="U565" i="1" s="1"/>
  <c r="I565" i="1"/>
  <c r="H565" i="1"/>
  <c r="F565" i="1"/>
  <c r="Y564" i="1"/>
  <c r="T564" i="1"/>
  <c r="U564" i="1" s="1"/>
  <c r="N564" i="1"/>
  <c r="V564" i="1" s="1"/>
  <c r="W564" i="1" s="1"/>
  <c r="J564" i="1"/>
  <c r="L564" i="1" s="1"/>
  <c r="I564" i="1"/>
  <c r="H564" i="1"/>
  <c r="F564" i="1"/>
  <c r="M564" i="1"/>
  <c r="Y563" i="1"/>
  <c r="T563" i="1"/>
  <c r="U563" i="1" s="1"/>
  <c r="I563" i="1"/>
  <c r="H563" i="1"/>
  <c r="F563" i="1"/>
  <c r="J563" i="1" s="1"/>
  <c r="L563" i="1" s="1"/>
  <c r="Y562" i="1"/>
  <c r="U562" i="1"/>
  <c r="T562" i="1"/>
  <c r="I562" i="1"/>
  <c r="H562" i="1"/>
  <c r="J562" i="1"/>
  <c r="F562" i="1"/>
  <c r="Y561" i="1"/>
  <c r="U561" i="1"/>
  <c r="T561" i="1"/>
  <c r="J561" i="1"/>
  <c r="I561" i="1"/>
  <c r="H561" i="1"/>
  <c r="F561" i="1"/>
  <c r="Y560" i="1"/>
  <c r="U560" i="1"/>
  <c r="T560" i="1"/>
  <c r="I560" i="1"/>
  <c r="H560" i="1"/>
  <c r="F560" i="1"/>
  <c r="J560" i="1" s="1"/>
  <c r="Y559" i="1"/>
  <c r="T559" i="1"/>
  <c r="U559" i="1" s="1"/>
  <c r="N559" i="1"/>
  <c r="V559" i="1" s="1"/>
  <c r="W559" i="1" s="1"/>
  <c r="J559" i="1"/>
  <c r="L559" i="1" s="1"/>
  <c r="I559" i="1"/>
  <c r="H559" i="1"/>
  <c r="F559" i="1"/>
  <c r="M559" i="1"/>
  <c r="Y558" i="1"/>
  <c r="W558" i="1"/>
  <c r="V558" i="1"/>
  <c r="T558" i="1"/>
  <c r="U558" i="1" s="1"/>
  <c r="I558" i="1"/>
  <c r="H558" i="1"/>
  <c r="F558" i="1"/>
  <c r="J558" i="1" s="1"/>
  <c r="L558" i="1" s="1"/>
  <c r="M558" i="1" s="1"/>
  <c r="N558" i="1" s="1"/>
  <c r="Y557" i="1"/>
  <c r="U557" i="1"/>
  <c r="T557" i="1"/>
  <c r="I557" i="1"/>
  <c r="H557" i="1"/>
  <c r="F557" i="1"/>
  <c r="Y556" i="1"/>
  <c r="U556" i="1"/>
  <c r="T556" i="1"/>
  <c r="I556" i="1"/>
  <c r="H556" i="1"/>
  <c r="F556" i="1"/>
  <c r="J556" i="1" s="1"/>
  <c r="Y555" i="1"/>
  <c r="U555" i="1"/>
  <c r="T555" i="1"/>
  <c r="J555" i="1"/>
  <c r="L555" i="1" s="1"/>
  <c r="I555" i="1"/>
  <c r="H555" i="1"/>
  <c r="F555" i="1"/>
  <c r="Y554" i="1"/>
  <c r="T554" i="1"/>
  <c r="U554" i="1" s="1"/>
  <c r="I554" i="1"/>
  <c r="J554" i="1" s="1"/>
  <c r="H554" i="1"/>
  <c r="F554" i="1"/>
  <c r="Y553" i="1"/>
  <c r="T553" i="1"/>
  <c r="U553" i="1" s="1"/>
  <c r="I553" i="1"/>
  <c r="H553" i="1"/>
  <c r="F553" i="1"/>
  <c r="Y552" i="1"/>
  <c r="U552" i="1"/>
  <c r="T552" i="1"/>
  <c r="I552" i="1"/>
  <c r="H552" i="1"/>
  <c r="F552" i="1"/>
  <c r="Y551" i="1"/>
  <c r="W551" i="1"/>
  <c r="T551" i="1"/>
  <c r="U551" i="1" s="1"/>
  <c r="M551" i="1"/>
  <c r="N551" i="1" s="1"/>
  <c r="V551" i="1" s="1"/>
  <c r="I551" i="1"/>
  <c r="H551" i="1"/>
  <c r="F551" i="1"/>
  <c r="J551" i="1" s="1"/>
  <c r="L551" i="1" s="1"/>
  <c r="Y550" i="1"/>
  <c r="U550" i="1"/>
  <c r="T550" i="1"/>
  <c r="I550" i="1"/>
  <c r="H550" i="1"/>
  <c r="F550" i="1"/>
  <c r="J550" i="1" s="1"/>
  <c r="L550" i="1" s="1"/>
  <c r="M550" i="1" s="1"/>
  <c r="N550" i="1" s="1"/>
  <c r="V550" i="1" s="1"/>
  <c r="W550" i="1" s="1"/>
  <c r="Y549" i="1"/>
  <c r="T549" i="1"/>
  <c r="U549" i="1" s="1"/>
  <c r="J549" i="1"/>
  <c r="I549" i="1"/>
  <c r="H549" i="1"/>
  <c r="F549" i="1"/>
  <c r="Y548" i="1"/>
  <c r="T548" i="1"/>
  <c r="U548" i="1" s="1"/>
  <c r="J548" i="1"/>
  <c r="I548" i="1"/>
  <c r="H548" i="1"/>
  <c r="F548" i="1"/>
  <c r="Y547" i="1"/>
  <c r="T547" i="1"/>
  <c r="U547" i="1" s="1"/>
  <c r="J547" i="1"/>
  <c r="L547" i="1" s="1"/>
  <c r="I547" i="1"/>
  <c r="H547" i="1"/>
  <c r="F547" i="1"/>
  <c r="M547" i="1"/>
  <c r="N547" i="1" s="1"/>
  <c r="V547" i="1" s="1"/>
  <c r="W547" i="1" s="1"/>
  <c r="Y546" i="1"/>
  <c r="T546" i="1"/>
  <c r="U546" i="1" s="1"/>
  <c r="V546" i="1"/>
  <c r="W546" i="1" s="1"/>
  <c r="I546" i="1"/>
  <c r="H546" i="1"/>
  <c r="F546" i="1"/>
  <c r="J546" i="1" s="1"/>
  <c r="L546" i="1" s="1"/>
  <c r="M546" i="1" s="1"/>
  <c r="N546" i="1" s="1"/>
  <c r="Y545" i="1"/>
  <c r="U545" i="1"/>
  <c r="T545" i="1"/>
  <c r="I545" i="1"/>
  <c r="H545" i="1"/>
  <c r="F545" i="1"/>
  <c r="Y544" i="1"/>
  <c r="U544" i="1"/>
  <c r="T544" i="1"/>
  <c r="L544" i="1"/>
  <c r="I544" i="1"/>
  <c r="H544" i="1"/>
  <c r="F544" i="1"/>
  <c r="J544" i="1" s="1"/>
  <c r="Y543" i="1"/>
  <c r="U543" i="1"/>
  <c r="T543" i="1"/>
  <c r="I543" i="1"/>
  <c r="H543" i="1"/>
  <c r="F543" i="1"/>
  <c r="J543" i="1" s="1"/>
  <c r="Y542" i="1"/>
  <c r="T542" i="1"/>
  <c r="U542" i="1" s="1"/>
  <c r="J542" i="1"/>
  <c r="L542" i="1" s="1"/>
  <c r="M542" i="1" s="1"/>
  <c r="N542" i="1" s="1"/>
  <c r="V542" i="1" s="1"/>
  <c r="W542" i="1" s="1"/>
  <c r="I542" i="1"/>
  <c r="H542" i="1"/>
  <c r="F542" i="1"/>
  <c r="Y541" i="1"/>
  <c r="U541" i="1"/>
  <c r="T541" i="1"/>
  <c r="I541" i="1"/>
  <c r="H541" i="1"/>
  <c r="F541" i="1"/>
  <c r="Y540" i="1"/>
  <c r="U540" i="1"/>
  <c r="T540" i="1"/>
  <c r="I540" i="1"/>
  <c r="H540" i="1"/>
  <c r="J540" i="1"/>
  <c r="F540" i="1"/>
  <c r="Y539" i="1"/>
  <c r="T539" i="1"/>
  <c r="U539" i="1" s="1"/>
  <c r="I539" i="1"/>
  <c r="H539" i="1"/>
  <c r="F539" i="1"/>
  <c r="J539" i="1" s="1"/>
  <c r="Y538" i="1"/>
  <c r="U538" i="1"/>
  <c r="T538" i="1"/>
  <c r="I538" i="1"/>
  <c r="H538" i="1"/>
  <c r="J538" i="1" s="1"/>
  <c r="L538" i="1" s="1"/>
  <c r="M538" i="1" s="1"/>
  <c r="N538" i="1" s="1"/>
  <c r="V538" i="1" s="1"/>
  <c r="W538" i="1" s="1"/>
  <c r="F538" i="1"/>
  <c r="Y537" i="1"/>
  <c r="T537" i="1"/>
  <c r="U537" i="1" s="1"/>
  <c r="I537" i="1"/>
  <c r="H537" i="1"/>
  <c r="F537" i="1"/>
  <c r="Y536" i="1"/>
  <c r="U536" i="1"/>
  <c r="T536" i="1"/>
  <c r="I536" i="1"/>
  <c r="H536" i="1"/>
  <c r="J536" i="1"/>
  <c r="L536" i="1" s="1"/>
  <c r="F536" i="1"/>
  <c r="M536" i="1"/>
  <c r="N536" i="1" s="1"/>
  <c r="V536" i="1" s="1"/>
  <c r="W536" i="1" s="1"/>
  <c r="X536" i="1" s="1"/>
  <c r="P536" i="1" s="1"/>
  <c r="Y535" i="1"/>
  <c r="T535" i="1"/>
  <c r="U535" i="1" s="1"/>
  <c r="I535" i="1"/>
  <c r="H535" i="1"/>
  <c r="F535" i="1"/>
  <c r="J535" i="1" s="1"/>
  <c r="Y534" i="1"/>
  <c r="U534" i="1"/>
  <c r="T534" i="1"/>
  <c r="I534" i="1"/>
  <c r="H534" i="1"/>
  <c r="J534" i="1"/>
  <c r="F534" i="1"/>
  <c r="Y533" i="1"/>
  <c r="T533" i="1"/>
  <c r="U533" i="1" s="1"/>
  <c r="I533" i="1"/>
  <c r="H533" i="1"/>
  <c r="F533" i="1"/>
  <c r="Y532" i="1"/>
  <c r="U532" i="1"/>
  <c r="T532" i="1"/>
  <c r="I532" i="1"/>
  <c r="H532" i="1"/>
  <c r="J532" i="1"/>
  <c r="F532" i="1"/>
  <c r="Y531" i="1"/>
  <c r="T531" i="1"/>
  <c r="U531" i="1" s="1"/>
  <c r="I531" i="1"/>
  <c r="H531" i="1"/>
  <c r="F531" i="1"/>
  <c r="J531" i="1" s="1"/>
  <c r="Y530" i="1"/>
  <c r="U530" i="1"/>
  <c r="T530" i="1"/>
  <c r="N530" i="1"/>
  <c r="V530" i="1" s="1"/>
  <c r="W530" i="1" s="1"/>
  <c r="X530" i="1" s="1"/>
  <c r="P530" i="1" s="1"/>
  <c r="I530" i="1"/>
  <c r="H530" i="1"/>
  <c r="J530" i="1"/>
  <c r="L530" i="1" s="1"/>
  <c r="M530" i="1" s="1"/>
  <c r="F530" i="1"/>
  <c r="Y529" i="1"/>
  <c r="T529" i="1"/>
  <c r="U529" i="1" s="1"/>
  <c r="I529" i="1"/>
  <c r="H529" i="1"/>
  <c r="F529" i="1"/>
  <c r="Y528" i="1"/>
  <c r="U528" i="1"/>
  <c r="T528" i="1"/>
  <c r="I528" i="1"/>
  <c r="H528" i="1"/>
  <c r="J528" i="1"/>
  <c r="F528" i="1"/>
  <c r="Y527" i="1"/>
  <c r="T527" i="1"/>
  <c r="U527" i="1" s="1"/>
  <c r="I527" i="1"/>
  <c r="H527" i="1"/>
  <c r="F527" i="1"/>
  <c r="J527" i="1" s="1"/>
  <c r="Y526" i="1"/>
  <c r="U526" i="1"/>
  <c r="T526" i="1"/>
  <c r="I526" i="1"/>
  <c r="H526" i="1"/>
  <c r="J526" i="1"/>
  <c r="F526" i="1"/>
  <c r="Y525" i="1"/>
  <c r="T525" i="1"/>
  <c r="U525" i="1" s="1"/>
  <c r="I525" i="1"/>
  <c r="H525" i="1"/>
  <c r="F525" i="1"/>
  <c r="Y524" i="1"/>
  <c r="U524" i="1"/>
  <c r="T524" i="1"/>
  <c r="I524" i="1"/>
  <c r="H524" i="1"/>
  <c r="J524" i="1"/>
  <c r="F524" i="1"/>
  <c r="Y523" i="1"/>
  <c r="T523" i="1"/>
  <c r="U523" i="1" s="1"/>
  <c r="I523" i="1"/>
  <c r="H523" i="1"/>
  <c r="F523" i="1"/>
  <c r="Y522" i="1"/>
  <c r="U522" i="1"/>
  <c r="T522" i="1"/>
  <c r="I522" i="1"/>
  <c r="H522" i="1"/>
  <c r="J522" i="1" s="1"/>
  <c r="L522" i="1" s="1"/>
  <c r="M522" i="1" s="1"/>
  <c r="N522" i="1" s="1"/>
  <c r="V522" i="1" s="1"/>
  <c r="W522" i="1" s="1"/>
  <c r="F522" i="1"/>
  <c r="Y521" i="1"/>
  <c r="T521" i="1"/>
  <c r="U521" i="1" s="1"/>
  <c r="I521" i="1"/>
  <c r="H521" i="1"/>
  <c r="F521" i="1"/>
  <c r="J521" i="1" s="1"/>
  <c r="Y520" i="1"/>
  <c r="U520" i="1"/>
  <c r="T520" i="1"/>
  <c r="I520" i="1"/>
  <c r="H520" i="1"/>
  <c r="F520" i="1"/>
  <c r="Y519" i="1"/>
  <c r="T519" i="1"/>
  <c r="U519" i="1" s="1"/>
  <c r="I519" i="1"/>
  <c r="H519" i="1"/>
  <c r="F519" i="1"/>
  <c r="J519" i="1" s="1"/>
  <c r="Y518" i="1"/>
  <c r="U518" i="1"/>
  <c r="T518" i="1"/>
  <c r="J518" i="1"/>
  <c r="I518" i="1"/>
  <c r="H518" i="1"/>
  <c r="F518" i="1"/>
  <c r="Y517" i="1"/>
  <c r="T517" i="1"/>
  <c r="U517" i="1" s="1"/>
  <c r="I517" i="1"/>
  <c r="H517" i="1"/>
  <c r="F517" i="1"/>
  <c r="Y516" i="1"/>
  <c r="U516" i="1"/>
  <c r="T516" i="1"/>
  <c r="I516" i="1"/>
  <c r="H516" i="1"/>
  <c r="J516" i="1" s="1"/>
  <c r="F516" i="1"/>
  <c r="Y515" i="1"/>
  <c r="T515" i="1"/>
  <c r="U515" i="1" s="1"/>
  <c r="I515" i="1"/>
  <c r="H515" i="1"/>
  <c r="F515" i="1"/>
  <c r="Y514" i="1"/>
  <c r="U514" i="1"/>
  <c r="T514" i="1"/>
  <c r="I514" i="1"/>
  <c r="H514" i="1"/>
  <c r="F514" i="1"/>
  <c r="Y513" i="1"/>
  <c r="T513" i="1"/>
  <c r="U513" i="1" s="1"/>
  <c r="I513" i="1"/>
  <c r="H513" i="1"/>
  <c r="F513" i="1"/>
  <c r="Y512" i="1"/>
  <c r="U512" i="1"/>
  <c r="T512" i="1"/>
  <c r="I512" i="1"/>
  <c r="J512" i="1" s="1"/>
  <c r="H512" i="1"/>
  <c r="F512" i="1"/>
  <c r="Y511" i="1"/>
  <c r="T511" i="1"/>
  <c r="U511" i="1" s="1"/>
  <c r="I511" i="1"/>
  <c r="H511" i="1"/>
  <c r="F511" i="1"/>
  <c r="J511" i="1" s="1"/>
  <c r="Y510" i="1"/>
  <c r="U510" i="1"/>
  <c r="T510" i="1"/>
  <c r="J510" i="1"/>
  <c r="I510" i="1"/>
  <c r="H510" i="1"/>
  <c r="F510" i="1"/>
  <c r="Y509" i="1"/>
  <c r="T509" i="1"/>
  <c r="U509" i="1" s="1"/>
  <c r="I509" i="1"/>
  <c r="H509" i="1"/>
  <c r="F509" i="1"/>
  <c r="Y508" i="1"/>
  <c r="U508" i="1"/>
  <c r="T508" i="1"/>
  <c r="M508" i="1"/>
  <c r="N508" i="1" s="1"/>
  <c r="V508" i="1" s="1"/>
  <c r="W508" i="1" s="1"/>
  <c r="I508" i="1"/>
  <c r="H508" i="1"/>
  <c r="J508" i="1"/>
  <c r="L508" i="1" s="1"/>
  <c r="F508" i="1"/>
  <c r="Y507" i="1"/>
  <c r="T507" i="1"/>
  <c r="U507" i="1" s="1"/>
  <c r="I507" i="1"/>
  <c r="H507" i="1"/>
  <c r="F507" i="1"/>
  <c r="J507" i="1" s="1"/>
  <c r="Y506" i="1"/>
  <c r="U506" i="1"/>
  <c r="T506" i="1"/>
  <c r="J506" i="1"/>
  <c r="I506" i="1"/>
  <c r="H506" i="1"/>
  <c r="F506" i="1"/>
  <c r="Y505" i="1"/>
  <c r="T505" i="1"/>
  <c r="U505" i="1" s="1"/>
  <c r="I505" i="1"/>
  <c r="H505" i="1"/>
  <c r="F505" i="1"/>
  <c r="Y504" i="1"/>
  <c r="U504" i="1"/>
  <c r="T504" i="1"/>
  <c r="I504" i="1"/>
  <c r="H504" i="1"/>
  <c r="J504" i="1"/>
  <c r="L504" i="1" s="1"/>
  <c r="F504" i="1"/>
  <c r="M504" i="1"/>
  <c r="N504" i="1" s="1"/>
  <c r="V504" i="1" s="1"/>
  <c r="W504" i="1" s="1"/>
  <c r="Y503" i="1"/>
  <c r="T503" i="1"/>
  <c r="U503" i="1" s="1"/>
  <c r="I503" i="1"/>
  <c r="H503" i="1"/>
  <c r="F503" i="1"/>
  <c r="Y502" i="1"/>
  <c r="U502" i="1"/>
  <c r="T502" i="1"/>
  <c r="I502" i="1"/>
  <c r="H502" i="1"/>
  <c r="J502" i="1"/>
  <c r="L502" i="1" s="1"/>
  <c r="M502" i="1" s="1"/>
  <c r="N502" i="1" s="1"/>
  <c r="V502" i="1" s="1"/>
  <c r="W502" i="1" s="1"/>
  <c r="X502" i="1" s="1"/>
  <c r="P502" i="1" s="1"/>
  <c r="F502" i="1"/>
  <c r="Y501" i="1"/>
  <c r="T501" i="1"/>
  <c r="U501" i="1" s="1"/>
  <c r="I501" i="1"/>
  <c r="H501" i="1"/>
  <c r="F501" i="1"/>
  <c r="Y500" i="1"/>
  <c r="U500" i="1"/>
  <c r="T500" i="1"/>
  <c r="I500" i="1"/>
  <c r="H500" i="1"/>
  <c r="F500" i="1"/>
  <c r="Y499" i="1"/>
  <c r="T499" i="1"/>
  <c r="U499" i="1" s="1"/>
  <c r="I499" i="1"/>
  <c r="H499" i="1"/>
  <c r="F499" i="1"/>
  <c r="Y498" i="1"/>
  <c r="U498" i="1"/>
  <c r="T498" i="1"/>
  <c r="J498" i="1"/>
  <c r="I498" i="1"/>
  <c r="H498" i="1"/>
  <c r="F498" i="1"/>
  <c r="Y497" i="1"/>
  <c r="T497" i="1"/>
  <c r="U497" i="1" s="1"/>
  <c r="I497" i="1"/>
  <c r="H497" i="1"/>
  <c r="F497" i="1"/>
  <c r="J497" i="1" s="1"/>
  <c r="Y496" i="1"/>
  <c r="U496" i="1"/>
  <c r="T496" i="1"/>
  <c r="I496" i="1"/>
  <c r="H496" i="1"/>
  <c r="J496" i="1" s="1"/>
  <c r="F496" i="1"/>
  <c r="Y495" i="1"/>
  <c r="T495" i="1"/>
  <c r="U495" i="1" s="1"/>
  <c r="I495" i="1"/>
  <c r="H495" i="1"/>
  <c r="F495" i="1"/>
  <c r="Y494" i="1"/>
  <c r="U494" i="1"/>
  <c r="T494" i="1"/>
  <c r="J494" i="1"/>
  <c r="I494" i="1"/>
  <c r="H494" i="1"/>
  <c r="F494" i="1"/>
  <c r="Y493" i="1"/>
  <c r="T493" i="1"/>
  <c r="U493" i="1" s="1"/>
  <c r="I493" i="1"/>
  <c r="H493" i="1"/>
  <c r="F493" i="1"/>
  <c r="Y492" i="1"/>
  <c r="U492" i="1"/>
  <c r="T492" i="1"/>
  <c r="J492" i="1"/>
  <c r="I492" i="1"/>
  <c r="H492" i="1"/>
  <c r="F492" i="1"/>
  <c r="Y491" i="1"/>
  <c r="T491" i="1"/>
  <c r="U491" i="1" s="1"/>
  <c r="I491" i="1"/>
  <c r="H491" i="1"/>
  <c r="F491" i="1"/>
  <c r="Y490" i="1"/>
  <c r="U490" i="1"/>
  <c r="T490" i="1"/>
  <c r="I490" i="1"/>
  <c r="J490" i="1" s="1"/>
  <c r="H490" i="1"/>
  <c r="F490" i="1"/>
  <c r="Y489" i="1"/>
  <c r="T489" i="1"/>
  <c r="U489" i="1" s="1"/>
  <c r="I489" i="1"/>
  <c r="H489" i="1"/>
  <c r="F489" i="1"/>
  <c r="Y488" i="1"/>
  <c r="U488" i="1"/>
  <c r="T488" i="1"/>
  <c r="I488" i="1"/>
  <c r="H488" i="1"/>
  <c r="F488" i="1"/>
  <c r="J488" i="1" s="1"/>
  <c r="L488" i="1" s="1"/>
  <c r="Y487" i="1"/>
  <c r="T487" i="1"/>
  <c r="U487" i="1" s="1"/>
  <c r="I487" i="1"/>
  <c r="H487" i="1"/>
  <c r="F487" i="1"/>
  <c r="J487" i="1" s="1"/>
  <c r="Y486" i="1"/>
  <c r="U486" i="1"/>
  <c r="T486" i="1"/>
  <c r="J486" i="1"/>
  <c r="L486" i="1" s="1"/>
  <c r="M486" i="1" s="1"/>
  <c r="N486" i="1" s="1"/>
  <c r="V486" i="1" s="1"/>
  <c r="W486" i="1" s="1"/>
  <c r="X486" i="1" s="1"/>
  <c r="P486" i="1" s="1"/>
  <c r="I486" i="1"/>
  <c r="H486" i="1"/>
  <c r="F486" i="1"/>
  <c r="Y485" i="1"/>
  <c r="T485" i="1"/>
  <c r="U485" i="1" s="1"/>
  <c r="I485" i="1"/>
  <c r="H485" i="1"/>
  <c r="F485" i="1"/>
  <c r="J485" i="1" s="1"/>
  <c r="Y484" i="1"/>
  <c r="U484" i="1"/>
  <c r="T484" i="1"/>
  <c r="J484" i="1"/>
  <c r="I484" i="1"/>
  <c r="H484" i="1"/>
  <c r="F484" i="1"/>
  <c r="Y483" i="1"/>
  <c r="T483" i="1"/>
  <c r="U483" i="1" s="1"/>
  <c r="I483" i="1"/>
  <c r="H483" i="1"/>
  <c r="F483" i="1"/>
  <c r="Y482" i="1"/>
  <c r="U482" i="1"/>
  <c r="T482" i="1"/>
  <c r="I482" i="1"/>
  <c r="H482" i="1"/>
  <c r="J482" i="1"/>
  <c r="F482" i="1"/>
  <c r="Y481" i="1"/>
  <c r="T481" i="1"/>
  <c r="U481" i="1" s="1"/>
  <c r="I481" i="1"/>
  <c r="H481" i="1"/>
  <c r="F481" i="1"/>
  <c r="Y480" i="1"/>
  <c r="U480" i="1"/>
  <c r="T480" i="1"/>
  <c r="I480" i="1"/>
  <c r="H480" i="1"/>
  <c r="F480" i="1"/>
  <c r="J480" i="1" s="1"/>
  <c r="Y479" i="1"/>
  <c r="T479" i="1"/>
  <c r="U479" i="1" s="1"/>
  <c r="I479" i="1"/>
  <c r="H479" i="1"/>
  <c r="F479" i="1"/>
  <c r="Y478" i="1"/>
  <c r="U478" i="1"/>
  <c r="T478" i="1"/>
  <c r="I478" i="1"/>
  <c r="H478" i="1"/>
  <c r="F478" i="1"/>
  <c r="Y477" i="1"/>
  <c r="T477" i="1"/>
  <c r="U477" i="1" s="1"/>
  <c r="I477" i="1"/>
  <c r="H477" i="1"/>
  <c r="F477" i="1"/>
  <c r="J477" i="1" s="1"/>
  <c r="Y476" i="1"/>
  <c r="U476" i="1"/>
  <c r="T476" i="1"/>
  <c r="I476" i="1"/>
  <c r="H476" i="1"/>
  <c r="J476" i="1"/>
  <c r="F476" i="1"/>
  <c r="Y475" i="1"/>
  <c r="T475" i="1"/>
  <c r="U475" i="1" s="1"/>
  <c r="I475" i="1"/>
  <c r="H475" i="1"/>
  <c r="F475" i="1"/>
  <c r="Y474" i="1"/>
  <c r="U474" i="1"/>
  <c r="T474" i="1"/>
  <c r="I474" i="1"/>
  <c r="H474" i="1"/>
  <c r="J474" i="1"/>
  <c r="F474" i="1"/>
  <c r="Y473" i="1"/>
  <c r="T473" i="1"/>
  <c r="U473" i="1" s="1"/>
  <c r="I473" i="1"/>
  <c r="H473" i="1"/>
  <c r="F473" i="1"/>
  <c r="J473" i="1" s="1"/>
  <c r="Y472" i="1"/>
  <c r="U472" i="1"/>
  <c r="T472" i="1"/>
  <c r="I472" i="1"/>
  <c r="H472" i="1"/>
  <c r="J472" i="1" s="1"/>
  <c r="F472" i="1"/>
  <c r="Y471" i="1"/>
  <c r="T471" i="1"/>
  <c r="U471" i="1" s="1"/>
  <c r="I471" i="1"/>
  <c r="H471" i="1"/>
  <c r="F471" i="1"/>
  <c r="J471" i="1" s="1"/>
  <c r="Y470" i="1"/>
  <c r="U470" i="1"/>
  <c r="T470" i="1"/>
  <c r="J470" i="1"/>
  <c r="I470" i="1"/>
  <c r="H470" i="1"/>
  <c r="F470" i="1"/>
  <c r="Y469" i="1"/>
  <c r="W469" i="1"/>
  <c r="V469" i="1"/>
  <c r="T469" i="1"/>
  <c r="U469" i="1" s="1"/>
  <c r="X469" i="1" s="1"/>
  <c r="I469" i="1"/>
  <c r="H469" i="1"/>
  <c r="F469" i="1"/>
  <c r="Y468" i="1"/>
  <c r="V468" i="1"/>
  <c r="W468" i="1" s="1"/>
  <c r="U468" i="1"/>
  <c r="X468" i="1" s="1"/>
  <c r="T468" i="1"/>
  <c r="J468" i="1"/>
  <c r="I468" i="1"/>
  <c r="H468" i="1"/>
  <c r="F468" i="1"/>
  <c r="Y467" i="1"/>
  <c r="T467" i="1"/>
  <c r="U467" i="1" s="1"/>
  <c r="I467" i="1"/>
  <c r="H467" i="1"/>
  <c r="F467" i="1"/>
  <c r="Y466" i="1"/>
  <c r="U466" i="1"/>
  <c r="T466" i="1"/>
  <c r="I466" i="1"/>
  <c r="H466" i="1"/>
  <c r="J466" i="1"/>
  <c r="L466" i="1" s="1"/>
  <c r="M466" i="1" s="1"/>
  <c r="N466" i="1" s="1"/>
  <c r="V466" i="1" s="1"/>
  <c r="W466" i="1" s="1"/>
  <c r="F466" i="1"/>
  <c r="Y465" i="1"/>
  <c r="T465" i="1"/>
  <c r="U465" i="1" s="1"/>
  <c r="I465" i="1"/>
  <c r="H465" i="1"/>
  <c r="F465" i="1"/>
  <c r="Y464" i="1"/>
  <c r="U464" i="1"/>
  <c r="T464" i="1"/>
  <c r="I464" i="1"/>
  <c r="H464" i="1"/>
  <c r="F464" i="1"/>
  <c r="J464" i="1" s="1"/>
  <c r="Y463" i="1"/>
  <c r="T463" i="1"/>
  <c r="U463" i="1" s="1"/>
  <c r="I463" i="1"/>
  <c r="H463" i="1"/>
  <c r="F463" i="1"/>
  <c r="Y462" i="1"/>
  <c r="U462" i="1"/>
  <c r="T462" i="1"/>
  <c r="I462" i="1"/>
  <c r="H462" i="1"/>
  <c r="F462" i="1"/>
  <c r="J462" i="1" s="1"/>
  <c r="Y461" i="1"/>
  <c r="T461" i="1"/>
  <c r="U461" i="1" s="1"/>
  <c r="I461" i="1"/>
  <c r="H461" i="1"/>
  <c r="F461" i="1"/>
  <c r="Y460" i="1"/>
  <c r="U460" i="1"/>
  <c r="T460" i="1"/>
  <c r="I460" i="1"/>
  <c r="H460" i="1"/>
  <c r="J460" i="1"/>
  <c r="L460" i="1" s="1"/>
  <c r="F460" i="1"/>
  <c r="M460" i="1"/>
  <c r="N460" i="1" s="1"/>
  <c r="V460" i="1" s="1"/>
  <c r="W460" i="1" s="1"/>
  <c r="X460" i="1" s="1"/>
  <c r="P460" i="1" s="1"/>
  <c r="Y459" i="1"/>
  <c r="T459" i="1"/>
  <c r="U459" i="1" s="1"/>
  <c r="I459" i="1"/>
  <c r="H459" i="1"/>
  <c r="F459" i="1"/>
  <c r="Y458" i="1"/>
  <c r="U458" i="1"/>
  <c r="T458" i="1"/>
  <c r="I458" i="1"/>
  <c r="H458" i="1"/>
  <c r="J458" i="1" s="1"/>
  <c r="F458" i="1"/>
  <c r="Y457" i="1"/>
  <c r="T457" i="1"/>
  <c r="U457" i="1" s="1"/>
  <c r="I457" i="1"/>
  <c r="H457" i="1"/>
  <c r="F457" i="1"/>
  <c r="Y456" i="1"/>
  <c r="U456" i="1"/>
  <c r="T456" i="1"/>
  <c r="I456" i="1"/>
  <c r="H456" i="1"/>
  <c r="F456" i="1"/>
  <c r="Y455" i="1"/>
  <c r="T455" i="1"/>
  <c r="U455" i="1" s="1"/>
  <c r="I455" i="1"/>
  <c r="H455" i="1"/>
  <c r="F455" i="1"/>
  <c r="J455" i="1" s="1"/>
  <c r="L455" i="1" s="1"/>
  <c r="M455" i="1" s="1"/>
  <c r="N455" i="1" s="1"/>
  <c r="V455" i="1" s="1"/>
  <c r="W455" i="1" s="1"/>
  <c r="Y454" i="1"/>
  <c r="U454" i="1"/>
  <c r="T454" i="1"/>
  <c r="I454" i="1"/>
  <c r="H454" i="1"/>
  <c r="J454" i="1" s="1"/>
  <c r="F454" i="1"/>
  <c r="Y453" i="1"/>
  <c r="T453" i="1"/>
  <c r="U453" i="1" s="1"/>
  <c r="I453" i="1"/>
  <c r="H453" i="1"/>
  <c r="F453" i="1"/>
  <c r="J453" i="1" s="1"/>
  <c r="Y452" i="1"/>
  <c r="U452" i="1"/>
  <c r="T452" i="1"/>
  <c r="I452" i="1"/>
  <c r="H452" i="1"/>
  <c r="J452" i="1"/>
  <c r="F452" i="1"/>
  <c r="Y451" i="1"/>
  <c r="T451" i="1"/>
  <c r="U451" i="1" s="1"/>
  <c r="I451" i="1"/>
  <c r="H451" i="1"/>
  <c r="J451" i="1"/>
  <c r="F451" i="1"/>
  <c r="Y450" i="1"/>
  <c r="V450" i="1"/>
  <c r="W450" i="1" s="1"/>
  <c r="T450" i="1"/>
  <c r="U450" i="1" s="1"/>
  <c r="X450" i="1" s="1"/>
  <c r="J450" i="1"/>
  <c r="I450" i="1"/>
  <c r="H450" i="1"/>
  <c r="F450" i="1"/>
  <c r="Y449" i="1"/>
  <c r="T449" i="1"/>
  <c r="U449" i="1" s="1"/>
  <c r="I449" i="1"/>
  <c r="H449" i="1"/>
  <c r="F449" i="1"/>
  <c r="J449" i="1" s="1"/>
  <c r="Y448" i="1"/>
  <c r="U448" i="1"/>
  <c r="T448" i="1"/>
  <c r="I448" i="1"/>
  <c r="H448" i="1"/>
  <c r="F448" i="1"/>
  <c r="J448" i="1" s="1"/>
  <c r="Y447" i="1"/>
  <c r="T447" i="1"/>
  <c r="U447" i="1" s="1"/>
  <c r="I447" i="1"/>
  <c r="H447" i="1"/>
  <c r="F447" i="1"/>
  <c r="J447" i="1" s="1"/>
  <c r="Y446" i="1"/>
  <c r="V446" i="1"/>
  <c r="W446" i="1" s="1"/>
  <c r="X446" i="1" s="1"/>
  <c r="U446" i="1"/>
  <c r="T446" i="1"/>
  <c r="I446" i="1"/>
  <c r="H446" i="1"/>
  <c r="F446" i="1"/>
  <c r="Y445" i="1"/>
  <c r="V445" i="1"/>
  <c r="W445" i="1" s="1"/>
  <c r="T445" i="1"/>
  <c r="U445" i="1" s="1"/>
  <c r="X445" i="1" s="1"/>
  <c r="I445" i="1"/>
  <c r="H445" i="1"/>
  <c r="F445" i="1"/>
  <c r="J445" i="1" s="1"/>
  <c r="Y444" i="1"/>
  <c r="U444" i="1"/>
  <c r="T444" i="1"/>
  <c r="I444" i="1"/>
  <c r="H444" i="1"/>
  <c r="J444" i="1" s="1"/>
  <c r="F444" i="1"/>
  <c r="Y443" i="1"/>
  <c r="U443" i="1"/>
  <c r="T443" i="1"/>
  <c r="I443" i="1"/>
  <c r="H443" i="1"/>
  <c r="F443" i="1"/>
  <c r="Y442" i="1"/>
  <c r="U442" i="1"/>
  <c r="T442" i="1"/>
  <c r="I442" i="1"/>
  <c r="H442" i="1"/>
  <c r="J442" i="1"/>
  <c r="L442" i="1" s="1"/>
  <c r="M442" i="1" s="1"/>
  <c r="N442" i="1" s="1"/>
  <c r="V442" i="1" s="1"/>
  <c r="W442" i="1" s="1"/>
  <c r="X442" i="1" s="1"/>
  <c r="P442" i="1" s="1"/>
  <c r="F442" i="1"/>
  <c r="Y441" i="1"/>
  <c r="U441" i="1"/>
  <c r="T441" i="1"/>
  <c r="I441" i="1"/>
  <c r="H441" i="1"/>
  <c r="F441" i="1"/>
  <c r="Y440" i="1"/>
  <c r="U440" i="1"/>
  <c r="T440" i="1"/>
  <c r="I440" i="1"/>
  <c r="H440" i="1"/>
  <c r="F440" i="1"/>
  <c r="J440" i="1" s="1"/>
  <c r="Y439" i="1"/>
  <c r="T439" i="1"/>
  <c r="U439" i="1" s="1"/>
  <c r="I439" i="1"/>
  <c r="H439" i="1"/>
  <c r="F439" i="1"/>
  <c r="Y438" i="1"/>
  <c r="U438" i="1"/>
  <c r="T438" i="1"/>
  <c r="I438" i="1"/>
  <c r="H438" i="1"/>
  <c r="F438" i="1"/>
  <c r="J438" i="1" s="1"/>
  <c r="L438" i="1" s="1"/>
  <c r="Y437" i="1"/>
  <c r="T437" i="1"/>
  <c r="U437" i="1" s="1"/>
  <c r="I437" i="1"/>
  <c r="H437" i="1"/>
  <c r="F437" i="1"/>
  <c r="Y436" i="1"/>
  <c r="U436" i="1"/>
  <c r="T436" i="1"/>
  <c r="I436" i="1"/>
  <c r="H436" i="1"/>
  <c r="J436" i="1"/>
  <c r="F436" i="1"/>
  <c r="Y435" i="1"/>
  <c r="V435" i="1"/>
  <c r="W435" i="1" s="1"/>
  <c r="U435" i="1"/>
  <c r="T435" i="1"/>
  <c r="I435" i="1"/>
  <c r="H435" i="1"/>
  <c r="F435" i="1"/>
  <c r="Y434" i="1"/>
  <c r="V434" i="1"/>
  <c r="W434" i="1" s="1"/>
  <c r="X434" i="1" s="1"/>
  <c r="P434" i="1" s="1"/>
  <c r="U434" i="1"/>
  <c r="T434" i="1"/>
  <c r="I434" i="1"/>
  <c r="H434" i="1"/>
  <c r="J434" i="1"/>
  <c r="L434" i="1" s="1"/>
  <c r="F434" i="1"/>
  <c r="M434" i="1"/>
  <c r="N434" i="1" s="1"/>
  <c r="Y433" i="1"/>
  <c r="V433" i="1"/>
  <c r="W433" i="1" s="1"/>
  <c r="U433" i="1"/>
  <c r="X433" i="1" s="1"/>
  <c r="T433" i="1"/>
  <c r="I433" i="1"/>
  <c r="H433" i="1"/>
  <c r="F433" i="1"/>
  <c r="Y432" i="1"/>
  <c r="U432" i="1"/>
  <c r="T432" i="1"/>
  <c r="I432" i="1"/>
  <c r="H432" i="1"/>
  <c r="F432" i="1"/>
  <c r="Y431" i="1"/>
  <c r="T431" i="1"/>
  <c r="U431" i="1" s="1"/>
  <c r="I431" i="1"/>
  <c r="H431" i="1"/>
  <c r="F431" i="1"/>
  <c r="J431" i="1" s="1"/>
  <c r="L431" i="1" s="1"/>
  <c r="M431" i="1" s="1"/>
  <c r="N431" i="1" s="1"/>
  <c r="V431" i="1" s="1"/>
  <c r="W431" i="1" s="1"/>
  <c r="X431" i="1" s="1"/>
  <c r="P431" i="1" s="1"/>
  <c r="Y430" i="1"/>
  <c r="U430" i="1"/>
  <c r="T430" i="1"/>
  <c r="I430" i="1"/>
  <c r="H430" i="1"/>
  <c r="F430" i="1"/>
  <c r="Y429" i="1"/>
  <c r="U429" i="1"/>
  <c r="T429" i="1"/>
  <c r="J429" i="1"/>
  <c r="L429" i="1" s="1"/>
  <c r="I429" i="1"/>
  <c r="H429" i="1"/>
  <c r="F429" i="1"/>
  <c r="M429" i="1"/>
  <c r="N429" i="1" s="1"/>
  <c r="V429" i="1" s="1"/>
  <c r="W429" i="1" s="1"/>
  <c r="X429" i="1" s="1"/>
  <c r="P429" i="1" s="1"/>
  <c r="Y428" i="1"/>
  <c r="V428" i="1"/>
  <c r="W428" i="1" s="1"/>
  <c r="T428" i="1"/>
  <c r="U428" i="1" s="1"/>
  <c r="X428" i="1" s="1"/>
  <c r="J428" i="1"/>
  <c r="I428" i="1"/>
  <c r="H428" i="1"/>
  <c r="F428" i="1"/>
  <c r="Y427" i="1"/>
  <c r="U427" i="1"/>
  <c r="T427" i="1"/>
  <c r="I427" i="1"/>
  <c r="H427" i="1"/>
  <c r="F427" i="1"/>
  <c r="J427" i="1" s="1"/>
  <c r="L427" i="1" s="1"/>
  <c r="Y426" i="1"/>
  <c r="U426" i="1"/>
  <c r="T426" i="1"/>
  <c r="I426" i="1"/>
  <c r="H426" i="1"/>
  <c r="J426" i="1"/>
  <c r="F426" i="1"/>
  <c r="Y425" i="1"/>
  <c r="T425" i="1"/>
  <c r="U425" i="1" s="1"/>
  <c r="I425" i="1"/>
  <c r="J425" i="1" s="1"/>
  <c r="L425" i="1" s="1"/>
  <c r="H425" i="1"/>
  <c r="F425" i="1"/>
  <c r="Y424" i="1"/>
  <c r="U424" i="1"/>
  <c r="T424" i="1"/>
  <c r="I424" i="1"/>
  <c r="H424" i="1"/>
  <c r="F424" i="1"/>
  <c r="J424" i="1" s="1"/>
  <c r="L424" i="1" s="1"/>
  <c r="Y423" i="1"/>
  <c r="T423" i="1"/>
  <c r="U423" i="1" s="1"/>
  <c r="I423" i="1"/>
  <c r="H423" i="1"/>
  <c r="F423" i="1"/>
  <c r="Y422" i="1"/>
  <c r="T422" i="1"/>
  <c r="U422" i="1" s="1"/>
  <c r="I422" i="1"/>
  <c r="H422" i="1"/>
  <c r="F422" i="1"/>
  <c r="J422" i="1" s="1"/>
  <c r="Y421" i="1"/>
  <c r="U421" i="1"/>
  <c r="T421" i="1"/>
  <c r="L421" i="1"/>
  <c r="I421" i="1"/>
  <c r="H421" i="1"/>
  <c r="F421" i="1"/>
  <c r="J421" i="1" s="1"/>
  <c r="Y420" i="1"/>
  <c r="T420" i="1"/>
  <c r="U420" i="1" s="1"/>
  <c r="I420" i="1"/>
  <c r="J420" i="1" s="1"/>
  <c r="H420" i="1"/>
  <c r="F420" i="1"/>
  <c r="Y419" i="1"/>
  <c r="T419" i="1"/>
  <c r="U419" i="1" s="1"/>
  <c r="I419" i="1"/>
  <c r="H419" i="1"/>
  <c r="F419" i="1"/>
  <c r="Y418" i="1"/>
  <c r="T418" i="1"/>
  <c r="U418" i="1" s="1"/>
  <c r="I418" i="1"/>
  <c r="H418" i="1"/>
  <c r="J418" i="1"/>
  <c r="F418" i="1"/>
  <c r="Y417" i="1"/>
  <c r="T417" i="1"/>
  <c r="U417" i="1" s="1"/>
  <c r="I417" i="1"/>
  <c r="H417" i="1"/>
  <c r="F417" i="1"/>
  <c r="J417" i="1" s="1"/>
  <c r="Y416" i="1"/>
  <c r="U416" i="1"/>
  <c r="T416" i="1"/>
  <c r="I416" i="1"/>
  <c r="H416" i="1"/>
  <c r="F416" i="1"/>
  <c r="J416" i="1" s="1"/>
  <c r="Y415" i="1"/>
  <c r="T415" i="1"/>
  <c r="U415" i="1" s="1"/>
  <c r="J415" i="1"/>
  <c r="I415" i="1"/>
  <c r="H415" i="1"/>
  <c r="F415" i="1"/>
  <c r="Y414" i="1"/>
  <c r="T414" i="1"/>
  <c r="U414" i="1" s="1"/>
  <c r="I414" i="1"/>
  <c r="J414" i="1" s="1"/>
  <c r="H414" i="1"/>
  <c r="F414" i="1"/>
  <c r="Y413" i="1"/>
  <c r="T413" i="1"/>
  <c r="U413" i="1" s="1"/>
  <c r="I413" i="1"/>
  <c r="H413" i="1"/>
  <c r="J413" i="1" s="1"/>
  <c r="F413" i="1"/>
  <c r="Y412" i="1"/>
  <c r="U412" i="1"/>
  <c r="T412" i="1"/>
  <c r="I412" i="1"/>
  <c r="H412" i="1"/>
  <c r="F412" i="1"/>
  <c r="J412" i="1" s="1"/>
  <c r="Y411" i="1"/>
  <c r="T411" i="1"/>
  <c r="U411" i="1" s="1"/>
  <c r="I411" i="1"/>
  <c r="H411" i="1"/>
  <c r="F411" i="1"/>
  <c r="Y410" i="1"/>
  <c r="U410" i="1"/>
  <c r="T410" i="1"/>
  <c r="I410" i="1"/>
  <c r="H410" i="1"/>
  <c r="F410" i="1"/>
  <c r="J410" i="1" s="1"/>
  <c r="Y409" i="1"/>
  <c r="U409" i="1"/>
  <c r="T409" i="1"/>
  <c r="I409" i="1"/>
  <c r="H409" i="1"/>
  <c r="F409" i="1"/>
  <c r="J409" i="1" s="1"/>
  <c r="Y408" i="1"/>
  <c r="T408" i="1"/>
  <c r="U408" i="1" s="1"/>
  <c r="I408" i="1"/>
  <c r="J408" i="1" s="1"/>
  <c r="L408" i="1" s="1"/>
  <c r="H408" i="1"/>
  <c r="F408" i="1"/>
  <c r="Y407" i="1"/>
  <c r="T407" i="1"/>
  <c r="U407" i="1" s="1"/>
  <c r="I407" i="1"/>
  <c r="H407" i="1"/>
  <c r="F407" i="1"/>
  <c r="Y406" i="1"/>
  <c r="T406" i="1"/>
  <c r="U406" i="1" s="1"/>
  <c r="I406" i="1"/>
  <c r="H406" i="1"/>
  <c r="F406" i="1"/>
  <c r="Y405" i="1"/>
  <c r="U405" i="1"/>
  <c r="T405" i="1"/>
  <c r="I405" i="1"/>
  <c r="H405" i="1"/>
  <c r="F405" i="1"/>
  <c r="J405" i="1" s="1"/>
  <c r="Y404" i="1"/>
  <c r="U404" i="1"/>
  <c r="T404" i="1"/>
  <c r="J404" i="1"/>
  <c r="I404" i="1"/>
  <c r="H404" i="1"/>
  <c r="F404" i="1"/>
  <c r="Y403" i="1"/>
  <c r="U403" i="1"/>
  <c r="T403" i="1"/>
  <c r="J403" i="1"/>
  <c r="I403" i="1"/>
  <c r="H403" i="1"/>
  <c r="F403" i="1"/>
  <c r="Y402" i="1"/>
  <c r="U402" i="1"/>
  <c r="T402" i="1"/>
  <c r="I402" i="1"/>
  <c r="J402" i="1" s="1"/>
  <c r="H402" i="1"/>
  <c r="F402" i="1"/>
  <c r="Y401" i="1"/>
  <c r="T401" i="1"/>
  <c r="U401" i="1" s="1"/>
  <c r="I401" i="1"/>
  <c r="H401" i="1"/>
  <c r="J401" i="1" s="1"/>
  <c r="F401" i="1"/>
  <c r="Y400" i="1"/>
  <c r="U400" i="1"/>
  <c r="T400" i="1"/>
  <c r="I400" i="1"/>
  <c r="H400" i="1"/>
  <c r="F400" i="1"/>
  <c r="Y399" i="1"/>
  <c r="T399" i="1"/>
  <c r="U399" i="1" s="1"/>
  <c r="I399" i="1"/>
  <c r="H399" i="1"/>
  <c r="F399" i="1"/>
  <c r="Y398" i="1"/>
  <c r="T398" i="1"/>
  <c r="U398" i="1" s="1"/>
  <c r="I398" i="1"/>
  <c r="H398" i="1"/>
  <c r="F398" i="1"/>
  <c r="J398" i="1" s="1"/>
  <c r="Y397" i="1"/>
  <c r="U397" i="1"/>
  <c r="T397" i="1"/>
  <c r="I397" i="1"/>
  <c r="J397" i="1" s="1"/>
  <c r="H397" i="1"/>
  <c r="F397" i="1"/>
  <c r="Y396" i="1"/>
  <c r="T396" i="1"/>
  <c r="U396" i="1" s="1"/>
  <c r="I396" i="1"/>
  <c r="H396" i="1"/>
  <c r="F396" i="1"/>
  <c r="J396" i="1" s="1"/>
  <c r="Y395" i="1"/>
  <c r="T395" i="1"/>
  <c r="U395" i="1" s="1"/>
  <c r="X395" i="1" s="1"/>
  <c r="P395" i="1" s="1"/>
  <c r="J395" i="1"/>
  <c r="L395" i="1" s="1"/>
  <c r="I395" i="1"/>
  <c r="H395" i="1"/>
  <c r="F395" i="1"/>
  <c r="M395" i="1"/>
  <c r="N395" i="1" s="1"/>
  <c r="V395" i="1" s="1"/>
  <c r="W395" i="1" s="1"/>
  <c r="Y394" i="1"/>
  <c r="T394" i="1"/>
  <c r="U394" i="1" s="1"/>
  <c r="I394" i="1"/>
  <c r="H394" i="1"/>
  <c r="J394" i="1"/>
  <c r="F394" i="1"/>
  <c r="Y393" i="1"/>
  <c r="T393" i="1"/>
  <c r="U393" i="1" s="1"/>
  <c r="I393" i="1"/>
  <c r="H393" i="1"/>
  <c r="F393" i="1"/>
  <c r="Y392" i="1"/>
  <c r="U392" i="1"/>
  <c r="T392" i="1"/>
  <c r="J392" i="1"/>
  <c r="I392" i="1"/>
  <c r="H392" i="1"/>
  <c r="F392" i="1"/>
  <c r="Y391" i="1"/>
  <c r="T391" i="1"/>
  <c r="U391" i="1" s="1"/>
  <c r="J391" i="1"/>
  <c r="I391" i="1"/>
  <c r="H391" i="1"/>
  <c r="F391" i="1"/>
  <c r="Y390" i="1"/>
  <c r="V390" i="1"/>
  <c r="W390" i="1" s="1"/>
  <c r="U390" i="1"/>
  <c r="X390" i="1" s="1"/>
  <c r="T390" i="1"/>
  <c r="J390" i="1"/>
  <c r="I390" i="1"/>
  <c r="H390" i="1"/>
  <c r="F390" i="1"/>
  <c r="Y389" i="1"/>
  <c r="U389" i="1"/>
  <c r="T389" i="1"/>
  <c r="I389" i="1"/>
  <c r="H389" i="1"/>
  <c r="J389" i="1" s="1"/>
  <c r="L389" i="1" s="1"/>
  <c r="F389" i="1"/>
  <c r="Y388" i="1"/>
  <c r="U388" i="1"/>
  <c r="T388" i="1"/>
  <c r="I388" i="1"/>
  <c r="H388" i="1"/>
  <c r="J388" i="1"/>
  <c r="F388" i="1"/>
  <c r="Y387" i="1"/>
  <c r="T387" i="1"/>
  <c r="U387" i="1" s="1"/>
  <c r="I387" i="1"/>
  <c r="H387" i="1"/>
  <c r="F387" i="1"/>
  <c r="J387" i="1" s="1"/>
  <c r="L387" i="1" s="1"/>
  <c r="M387" i="1" s="1"/>
  <c r="N387" i="1" s="1"/>
  <c r="V387" i="1" s="1"/>
  <c r="W387" i="1" s="1"/>
  <c r="X387" i="1" s="1"/>
  <c r="P387" i="1" s="1"/>
  <c r="Y386" i="1"/>
  <c r="T386" i="1"/>
  <c r="U386" i="1" s="1"/>
  <c r="M386" i="1"/>
  <c r="N386" i="1" s="1"/>
  <c r="V386" i="1" s="1"/>
  <c r="W386" i="1" s="1"/>
  <c r="I386" i="1"/>
  <c r="H386" i="1"/>
  <c r="F386" i="1"/>
  <c r="J386" i="1" s="1"/>
  <c r="L386" i="1" s="1"/>
  <c r="Y385" i="1"/>
  <c r="U385" i="1"/>
  <c r="T385" i="1"/>
  <c r="I385" i="1"/>
  <c r="H385" i="1"/>
  <c r="F385" i="1"/>
  <c r="Y384" i="1"/>
  <c r="T384" i="1"/>
  <c r="U384" i="1" s="1"/>
  <c r="I384" i="1"/>
  <c r="H384" i="1"/>
  <c r="F384" i="1"/>
  <c r="J384" i="1" s="1"/>
  <c r="Y383" i="1"/>
  <c r="U383" i="1"/>
  <c r="T383" i="1"/>
  <c r="I383" i="1"/>
  <c r="H383" i="1"/>
  <c r="J383" i="1"/>
  <c r="F383" i="1"/>
  <c r="Y382" i="1"/>
  <c r="T382" i="1"/>
  <c r="U382" i="1" s="1"/>
  <c r="I382" i="1"/>
  <c r="H382" i="1"/>
  <c r="J382" i="1"/>
  <c r="F382" i="1"/>
  <c r="Y381" i="1"/>
  <c r="U381" i="1"/>
  <c r="T381" i="1"/>
  <c r="I381" i="1"/>
  <c r="H381" i="1"/>
  <c r="F381" i="1"/>
  <c r="Y380" i="1"/>
  <c r="U380" i="1"/>
  <c r="T380" i="1"/>
  <c r="L380" i="1"/>
  <c r="J380" i="1"/>
  <c r="I380" i="1"/>
  <c r="H380" i="1"/>
  <c r="F380" i="1"/>
  <c r="Y379" i="1"/>
  <c r="T379" i="1"/>
  <c r="U379" i="1" s="1"/>
  <c r="I379" i="1"/>
  <c r="H379" i="1"/>
  <c r="F379" i="1"/>
  <c r="J379" i="1" s="1"/>
  <c r="Y378" i="1"/>
  <c r="W378" i="1"/>
  <c r="V378" i="1"/>
  <c r="T378" i="1"/>
  <c r="U378" i="1" s="1"/>
  <c r="X378" i="1" s="1"/>
  <c r="I378" i="1"/>
  <c r="J378" i="1" s="1"/>
  <c r="L378" i="1" s="1"/>
  <c r="H378" i="1"/>
  <c r="F378" i="1"/>
  <c r="Y377" i="1"/>
  <c r="U377" i="1"/>
  <c r="T377" i="1"/>
  <c r="J377" i="1"/>
  <c r="I377" i="1"/>
  <c r="H377" i="1"/>
  <c r="F377" i="1"/>
  <c r="Y376" i="1"/>
  <c r="U376" i="1"/>
  <c r="T376" i="1"/>
  <c r="I376" i="1"/>
  <c r="H376" i="1"/>
  <c r="F376" i="1"/>
  <c r="J376" i="1" s="1"/>
  <c r="Y375" i="1"/>
  <c r="T375" i="1"/>
  <c r="U375" i="1" s="1"/>
  <c r="I375" i="1"/>
  <c r="H375" i="1"/>
  <c r="F375" i="1"/>
  <c r="Y374" i="1"/>
  <c r="T374" i="1"/>
  <c r="U374" i="1" s="1"/>
  <c r="I374" i="1"/>
  <c r="H374" i="1"/>
  <c r="F374" i="1"/>
  <c r="J374" i="1" s="1"/>
  <c r="Y373" i="1"/>
  <c r="U373" i="1"/>
  <c r="T373" i="1"/>
  <c r="I373" i="1"/>
  <c r="H373" i="1"/>
  <c r="F373" i="1"/>
  <c r="J373" i="1" s="1"/>
  <c r="Y372" i="1"/>
  <c r="U372" i="1"/>
  <c r="T372" i="1"/>
  <c r="J372" i="1"/>
  <c r="I372" i="1"/>
  <c r="H372" i="1"/>
  <c r="F372" i="1"/>
  <c r="Y371" i="1"/>
  <c r="T371" i="1"/>
  <c r="U371" i="1" s="1"/>
  <c r="I371" i="1"/>
  <c r="J371" i="1" s="1"/>
  <c r="H371" i="1"/>
  <c r="F371" i="1"/>
  <c r="Y370" i="1"/>
  <c r="T370" i="1"/>
  <c r="U370" i="1" s="1"/>
  <c r="I370" i="1"/>
  <c r="H370" i="1"/>
  <c r="J370" i="1"/>
  <c r="F370" i="1"/>
  <c r="Y369" i="1"/>
  <c r="U369" i="1"/>
  <c r="T369" i="1"/>
  <c r="I369" i="1"/>
  <c r="H369" i="1"/>
  <c r="F369" i="1"/>
  <c r="Y368" i="1"/>
  <c r="U368" i="1"/>
  <c r="T368" i="1"/>
  <c r="I368" i="1"/>
  <c r="H368" i="1"/>
  <c r="F368" i="1"/>
  <c r="J368" i="1" s="1"/>
  <c r="Y367" i="1"/>
  <c r="U367" i="1"/>
  <c r="T367" i="1"/>
  <c r="I367" i="1"/>
  <c r="H367" i="1"/>
  <c r="F367" i="1"/>
  <c r="Y366" i="1"/>
  <c r="T366" i="1"/>
  <c r="U366" i="1" s="1"/>
  <c r="I366" i="1"/>
  <c r="H366" i="1"/>
  <c r="F366" i="1"/>
  <c r="Y365" i="1"/>
  <c r="T365" i="1"/>
  <c r="U365" i="1" s="1"/>
  <c r="I365" i="1"/>
  <c r="H365" i="1"/>
  <c r="J365" i="1" s="1"/>
  <c r="L365" i="1" s="1"/>
  <c r="M365" i="1" s="1"/>
  <c r="N365" i="1" s="1"/>
  <c r="V365" i="1" s="1"/>
  <c r="W365" i="1" s="1"/>
  <c r="F365" i="1"/>
  <c r="Y364" i="1"/>
  <c r="U364" i="1"/>
  <c r="T364" i="1"/>
  <c r="I364" i="1"/>
  <c r="H364" i="1"/>
  <c r="F364" i="1"/>
  <c r="J364" i="1" s="1"/>
  <c r="Y363" i="1"/>
  <c r="T363" i="1"/>
  <c r="U363" i="1" s="1"/>
  <c r="I363" i="1"/>
  <c r="H363" i="1"/>
  <c r="F363" i="1"/>
  <c r="Y362" i="1"/>
  <c r="T362" i="1"/>
  <c r="U362" i="1" s="1"/>
  <c r="I362" i="1"/>
  <c r="H362" i="1"/>
  <c r="F362" i="1"/>
  <c r="Y361" i="1"/>
  <c r="U361" i="1"/>
  <c r="T361" i="1"/>
  <c r="I361" i="1"/>
  <c r="H361" i="1"/>
  <c r="J361" i="1" s="1"/>
  <c r="F361" i="1"/>
  <c r="Y360" i="1"/>
  <c r="U360" i="1"/>
  <c r="T360" i="1"/>
  <c r="I360" i="1"/>
  <c r="H360" i="1"/>
  <c r="F360" i="1"/>
  <c r="J360" i="1" s="1"/>
  <c r="Y359" i="1"/>
  <c r="T359" i="1"/>
  <c r="U359" i="1" s="1"/>
  <c r="I359" i="1"/>
  <c r="H359" i="1"/>
  <c r="F359" i="1"/>
  <c r="Y358" i="1"/>
  <c r="T358" i="1"/>
  <c r="U358" i="1" s="1"/>
  <c r="I358" i="1"/>
  <c r="H358" i="1"/>
  <c r="J358" i="1"/>
  <c r="F358" i="1"/>
  <c r="Y357" i="1"/>
  <c r="U357" i="1"/>
  <c r="T357" i="1"/>
  <c r="I357" i="1"/>
  <c r="H357" i="1"/>
  <c r="F357" i="1"/>
  <c r="Y356" i="1"/>
  <c r="U356" i="1"/>
  <c r="T356" i="1"/>
  <c r="I356" i="1"/>
  <c r="H356" i="1"/>
  <c r="F356" i="1"/>
  <c r="J356" i="1" s="1"/>
  <c r="Y355" i="1"/>
  <c r="U355" i="1"/>
  <c r="T355" i="1"/>
  <c r="I355" i="1"/>
  <c r="H355" i="1"/>
  <c r="F355" i="1"/>
  <c r="J355" i="1" s="1"/>
  <c r="Y354" i="1"/>
  <c r="T354" i="1"/>
  <c r="U354" i="1" s="1"/>
  <c r="I354" i="1"/>
  <c r="J354" i="1" s="1"/>
  <c r="H354" i="1"/>
  <c r="F354" i="1"/>
  <c r="Y353" i="1"/>
  <c r="V353" i="1"/>
  <c r="W353" i="1" s="1"/>
  <c r="T353" i="1"/>
  <c r="U353" i="1" s="1"/>
  <c r="X353" i="1" s="1"/>
  <c r="J353" i="1"/>
  <c r="I353" i="1"/>
  <c r="H353" i="1"/>
  <c r="F353" i="1"/>
  <c r="Y352" i="1"/>
  <c r="U352" i="1"/>
  <c r="T352" i="1"/>
  <c r="I352" i="1"/>
  <c r="H352" i="1"/>
  <c r="F352" i="1"/>
  <c r="J352" i="1" s="1"/>
  <c r="Y351" i="1"/>
  <c r="T351" i="1"/>
  <c r="U351" i="1" s="1"/>
  <c r="I351" i="1"/>
  <c r="H351" i="1"/>
  <c r="F351" i="1"/>
  <c r="J351" i="1" s="1"/>
  <c r="Y350" i="1"/>
  <c r="T350" i="1"/>
  <c r="U350" i="1" s="1"/>
  <c r="I350" i="1"/>
  <c r="H350" i="1"/>
  <c r="F350" i="1"/>
  <c r="Y349" i="1"/>
  <c r="U349" i="1"/>
  <c r="T349" i="1"/>
  <c r="I349" i="1"/>
  <c r="H349" i="1"/>
  <c r="F349" i="1"/>
  <c r="Y348" i="1"/>
  <c r="T348" i="1"/>
  <c r="U348" i="1" s="1"/>
  <c r="I348" i="1"/>
  <c r="H348" i="1"/>
  <c r="F348" i="1"/>
  <c r="J348" i="1" s="1"/>
  <c r="Y347" i="1"/>
  <c r="U347" i="1"/>
  <c r="T347" i="1"/>
  <c r="I347" i="1"/>
  <c r="H347" i="1"/>
  <c r="J347" i="1"/>
  <c r="F347" i="1"/>
  <c r="Y346" i="1"/>
  <c r="T346" i="1"/>
  <c r="U346" i="1" s="1"/>
  <c r="I346" i="1"/>
  <c r="H346" i="1"/>
  <c r="J346" i="1"/>
  <c r="L346" i="1" s="1"/>
  <c r="M346" i="1" s="1"/>
  <c r="N346" i="1" s="1"/>
  <c r="V346" i="1" s="1"/>
  <c r="W346" i="1" s="1"/>
  <c r="F346" i="1"/>
  <c r="Y345" i="1"/>
  <c r="T345" i="1"/>
  <c r="U345" i="1" s="1"/>
  <c r="I345" i="1"/>
  <c r="H345" i="1"/>
  <c r="F345" i="1"/>
  <c r="Y344" i="1"/>
  <c r="U344" i="1"/>
  <c r="T344" i="1"/>
  <c r="I344" i="1"/>
  <c r="H344" i="1"/>
  <c r="J344" i="1"/>
  <c r="F344" i="1"/>
  <c r="Y343" i="1"/>
  <c r="T343" i="1"/>
  <c r="U343" i="1" s="1"/>
  <c r="J343" i="1"/>
  <c r="I343" i="1"/>
  <c r="H343" i="1"/>
  <c r="F343" i="1"/>
  <c r="Y342" i="1"/>
  <c r="U342" i="1"/>
  <c r="T342" i="1"/>
  <c r="L342" i="1"/>
  <c r="I342" i="1"/>
  <c r="H342" i="1"/>
  <c r="J342" i="1"/>
  <c r="F342" i="1"/>
  <c r="Y341" i="1"/>
  <c r="T341" i="1"/>
  <c r="U341" i="1" s="1"/>
  <c r="I341" i="1"/>
  <c r="H341" i="1"/>
  <c r="J341" i="1"/>
  <c r="F341" i="1"/>
  <c r="Y340" i="1"/>
  <c r="U340" i="1"/>
  <c r="T340" i="1"/>
  <c r="I340" i="1"/>
  <c r="H340" i="1"/>
  <c r="J340" i="1"/>
  <c r="F340" i="1"/>
  <c r="Y339" i="1"/>
  <c r="T339" i="1"/>
  <c r="U339" i="1" s="1"/>
  <c r="I339" i="1"/>
  <c r="H339" i="1"/>
  <c r="J339" i="1"/>
  <c r="F339" i="1"/>
  <c r="Y338" i="1"/>
  <c r="T338" i="1"/>
  <c r="U338" i="1" s="1"/>
  <c r="J338" i="1"/>
  <c r="I338" i="1"/>
  <c r="H338" i="1"/>
  <c r="F338" i="1"/>
  <c r="Y337" i="1"/>
  <c r="T337" i="1"/>
  <c r="U337" i="1" s="1"/>
  <c r="I337" i="1"/>
  <c r="H337" i="1"/>
  <c r="F337" i="1"/>
  <c r="J337" i="1" s="1"/>
  <c r="Y336" i="1"/>
  <c r="U336" i="1"/>
  <c r="T336" i="1"/>
  <c r="I336" i="1"/>
  <c r="H336" i="1"/>
  <c r="F336" i="1"/>
  <c r="J336" i="1" s="1"/>
  <c r="L336" i="1" s="1"/>
  <c r="M336" i="1" s="1"/>
  <c r="N336" i="1" s="1"/>
  <c r="V336" i="1" s="1"/>
  <c r="W336" i="1" s="1"/>
  <c r="Y335" i="1"/>
  <c r="U335" i="1"/>
  <c r="T335" i="1"/>
  <c r="I335" i="1"/>
  <c r="H335" i="1"/>
  <c r="J335" i="1"/>
  <c r="F335" i="1"/>
  <c r="Y334" i="1"/>
  <c r="T334" i="1"/>
  <c r="U334" i="1" s="1"/>
  <c r="I334" i="1"/>
  <c r="H334" i="1"/>
  <c r="F334" i="1"/>
  <c r="Y333" i="1"/>
  <c r="T333" i="1"/>
  <c r="U333" i="1" s="1"/>
  <c r="I333" i="1"/>
  <c r="H333" i="1"/>
  <c r="F333" i="1"/>
  <c r="Y332" i="1"/>
  <c r="T332" i="1"/>
  <c r="U332" i="1" s="1"/>
  <c r="J332" i="1"/>
  <c r="I332" i="1"/>
  <c r="H332" i="1"/>
  <c r="F332" i="1"/>
  <c r="Y331" i="1"/>
  <c r="T331" i="1"/>
  <c r="U331" i="1" s="1"/>
  <c r="I331" i="1"/>
  <c r="H331" i="1"/>
  <c r="F331" i="1"/>
  <c r="Y330" i="1"/>
  <c r="T330" i="1"/>
  <c r="U330" i="1" s="1"/>
  <c r="I330" i="1"/>
  <c r="H330" i="1"/>
  <c r="F330" i="1"/>
  <c r="J330" i="1" s="1"/>
  <c r="Y329" i="1"/>
  <c r="T329" i="1"/>
  <c r="U329" i="1" s="1"/>
  <c r="I329" i="1"/>
  <c r="H329" i="1"/>
  <c r="J329" i="1"/>
  <c r="L329" i="1" s="1"/>
  <c r="F329" i="1"/>
  <c r="Y328" i="1"/>
  <c r="T328" i="1"/>
  <c r="U328" i="1" s="1"/>
  <c r="I328" i="1"/>
  <c r="H328" i="1"/>
  <c r="F328" i="1"/>
  <c r="J328" i="1" s="1"/>
  <c r="Y327" i="1"/>
  <c r="T327" i="1"/>
  <c r="U327" i="1" s="1"/>
  <c r="I327" i="1"/>
  <c r="H327" i="1"/>
  <c r="J327" i="1"/>
  <c r="F327" i="1"/>
  <c r="Y326" i="1"/>
  <c r="T326" i="1"/>
  <c r="U326" i="1" s="1"/>
  <c r="I326" i="1"/>
  <c r="H326" i="1"/>
  <c r="F326" i="1"/>
  <c r="J326" i="1" s="1"/>
  <c r="Y325" i="1"/>
  <c r="U325" i="1"/>
  <c r="T325" i="1"/>
  <c r="I325" i="1"/>
  <c r="H325" i="1"/>
  <c r="F325" i="1"/>
  <c r="Y324" i="1"/>
  <c r="U324" i="1"/>
  <c r="T324" i="1"/>
  <c r="L324" i="1"/>
  <c r="J324" i="1"/>
  <c r="I324" i="1"/>
  <c r="H324" i="1"/>
  <c r="F324" i="1"/>
  <c r="M324" i="1"/>
  <c r="N324" i="1" s="1"/>
  <c r="V324" i="1" s="1"/>
  <c r="W324" i="1" s="1"/>
  <c r="Y323" i="1"/>
  <c r="U323" i="1"/>
  <c r="T323" i="1"/>
  <c r="I323" i="1"/>
  <c r="H323" i="1"/>
  <c r="F323" i="1"/>
  <c r="Y322" i="1"/>
  <c r="T322" i="1"/>
  <c r="U322" i="1" s="1"/>
  <c r="J322" i="1"/>
  <c r="I322" i="1"/>
  <c r="H322" i="1"/>
  <c r="F322" i="1"/>
  <c r="Y321" i="1"/>
  <c r="T321" i="1"/>
  <c r="U321" i="1" s="1"/>
  <c r="I321" i="1"/>
  <c r="H321" i="1"/>
  <c r="F321" i="1"/>
  <c r="Y320" i="1"/>
  <c r="U320" i="1"/>
  <c r="T320" i="1"/>
  <c r="I320" i="1"/>
  <c r="H320" i="1"/>
  <c r="F320" i="1"/>
  <c r="Y319" i="1"/>
  <c r="U319" i="1"/>
  <c r="T319" i="1"/>
  <c r="I319" i="1"/>
  <c r="H319" i="1"/>
  <c r="J319" i="1"/>
  <c r="L319" i="1" s="1"/>
  <c r="F319" i="1"/>
  <c r="Y318" i="1"/>
  <c r="T318" i="1"/>
  <c r="U318" i="1" s="1"/>
  <c r="I318" i="1"/>
  <c r="H318" i="1"/>
  <c r="F318" i="1"/>
  <c r="J318" i="1" s="1"/>
  <c r="Y317" i="1"/>
  <c r="T317" i="1"/>
  <c r="U317" i="1" s="1"/>
  <c r="I317" i="1"/>
  <c r="H317" i="1"/>
  <c r="F317" i="1"/>
  <c r="Y316" i="1"/>
  <c r="U316" i="1"/>
  <c r="T316" i="1"/>
  <c r="I316" i="1"/>
  <c r="J316" i="1" s="1"/>
  <c r="H316" i="1"/>
  <c r="F316" i="1"/>
  <c r="Y315" i="1"/>
  <c r="T315" i="1"/>
  <c r="U315" i="1" s="1"/>
  <c r="I315" i="1"/>
  <c r="H315" i="1"/>
  <c r="F315" i="1"/>
  <c r="Y314" i="1"/>
  <c r="T314" i="1"/>
  <c r="U314" i="1" s="1"/>
  <c r="J314" i="1"/>
  <c r="I314" i="1"/>
  <c r="H314" i="1"/>
  <c r="F314" i="1"/>
  <c r="Y313" i="1"/>
  <c r="T313" i="1"/>
  <c r="U313" i="1" s="1"/>
  <c r="I313" i="1"/>
  <c r="H313" i="1"/>
  <c r="F313" i="1"/>
  <c r="J313" i="1" s="1"/>
  <c r="Y312" i="1"/>
  <c r="T312" i="1"/>
  <c r="U312" i="1" s="1"/>
  <c r="I312" i="1"/>
  <c r="H312" i="1"/>
  <c r="F312" i="1"/>
  <c r="J312" i="1" s="1"/>
  <c r="Y311" i="1"/>
  <c r="T311" i="1"/>
  <c r="U311" i="1" s="1"/>
  <c r="J311" i="1"/>
  <c r="L311" i="1" s="1"/>
  <c r="I311" i="1"/>
  <c r="H311" i="1"/>
  <c r="F311" i="1"/>
  <c r="Y310" i="1"/>
  <c r="T310" i="1"/>
  <c r="U310" i="1" s="1"/>
  <c r="I310" i="1"/>
  <c r="H310" i="1"/>
  <c r="F310" i="1"/>
  <c r="Y309" i="1"/>
  <c r="U309" i="1"/>
  <c r="T309" i="1"/>
  <c r="I309" i="1"/>
  <c r="H309" i="1"/>
  <c r="F309" i="1"/>
  <c r="Y308" i="1"/>
  <c r="U308" i="1"/>
  <c r="T308" i="1"/>
  <c r="I308" i="1"/>
  <c r="H308" i="1"/>
  <c r="F308" i="1"/>
  <c r="J308" i="1" s="1"/>
  <c r="Y307" i="1"/>
  <c r="U307" i="1"/>
  <c r="T307" i="1"/>
  <c r="J307" i="1"/>
  <c r="L307" i="1" s="1"/>
  <c r="M307" i="1" s="1"/>
  <c r="N307" i="1" s="1"/>
  <c r="V307" i="1" s="1"/>
  <c r="W307" i="1" s="1"/>
  <c r="X307" i="1" s="1"/>
  <c r="P307" i="1" s="1"/>
  <c r="I307" i="1"/>
  <c r="H307" i="1"/>
  <c r="F307" i="1"/>
  <c r="Y306" i="1"/>
  <c r="U306" i="1"/>
  <c r="T306" i="1"/>
  <c r="J306" i="1"/>
  <c r="I306" i="1"/>
  <c r="H306" i="1"/>
  <c r="F306" i="1"/>
  <c r="Y305" i="1"/>
  <c r="T305" i="1"/>
  <c r="U305" i="1" s="1"/>
  <c r="I305" i="1"/>
  <c r="H305" i="1"/>
  <c r="F305" i="1"/>
  <c r="Y304" i="1"/>
  <c r="T304" i="1"/>
  <c r="U304" i="1" s="1"/>
  <c r="I304" i="1"/>
  <c r="H304" i="1"/>
  <c r="F304" i="1"/>
  <c r="J304" i="1" s="1"/>
  <c r="Y303" i="1"/>
  <c r="T303" i="1"/>
  <c r="U303" i="1" s="1"/>
  <c r="I303" i="1"/>
  <c r="H303" i="1"/>
  <c r="F303" i="1"/>
  <c r="Y302" i="1"/>
  <c r="T302" i="1"/>
  <c r="U302" i="1" s="1"/>
  <c r="I302" i="1"/>
  <c r="H302" i="1"/>
  <c r="F302" i="1"/>
  <c r="J302" i="1" s="1"/>
  <c r="Y301" i="1"/>
  <c r="T301" i="1"/>
  <c r="U301" i="1" s="1"/>
  <c r="I301" i="1"/>
  <c r="H301" i="1"/>
  <c r="J301" i="1"/>
  <c r="F301" i="1"/>
  <c r="Y300" i="1"/>
  <c r="T300" i="1"/>
  <c r="U300" i="1" s="1"/>
  <c r="I300" i="1"/>
  <c r="H300" i="1"/>
  <c r="F300" i="1"/>
  <c r="J300" i="1" s="1"/>
  <c r="Y299" i="1"/>
  <c r="U299" i="1"/>
  <c r="T299" i="1"/>
  <c r="J299" i="1"/>
  <c r="I299" i="1"/>
  <c r="H299" i="1"/>
  <c r="F299" i="1"/>
  <c r="Y298" i="1"/>
  <c r="T298" i="1"/>
  <c r="U298" i="1" s="1"/>
  <c r="J298" i="1"/>
  <c r="I298" i="1"/>
  <c r="H298" i="1"/>
  <c r="F298" i="1"/>
  <c r="Y297" i="1"/>
  <c r="T297" i="1"/>
  <c r="U297" i="1" s="1"/>
  <c r="I297" i="1"/>
  <c r="H297" i="1"/>
  <c r="F297" i="1"/>
  <c r="Y296" i="1"/>
  <c r="U296" i="1"/>
  <c r="T296" i="1"/>
  <c r="I296" i="1"/>
  <c r="H296" i="1"/>
  <c r="F296" i="1"/>
  <c r="Y295" i="1"/>
  <c r="U295" i="1"/>
  <c r="T295" i="1"/>
  <c r="I295" i="1"/>
  <c r="H295" i="1"/>
  <c r="F295" i="1"/>
  <c r="J295" i="1" s="1"/>
  <c r="Y294" i="1"/>
  <c r="U294" i="1"/>
  <c r="T294" i="1"/>
  <c r="I294" i="1"/>
  <c r="H294" i="1"/>
  <c r="J294" i="1"/>
  <c r="F294" i="1"/>
  <c r="Y293" i="1"/>
  <c r="V293" i="1"/>
  <c r="W293" i="1" s="1"/>
  <c r="U293" i="1"/>
  <c r="T293" i="1"/>
  <c r="I293" i="1"/>
  <c r="H293" i="1"/>
  <c r="J293" i="1" s="1"/>
  <c r="F293" i="1"/>
  <c r="Y292" i="1"/>
  <c r="U292" i="1"/>
  <c r="T292" i="1"/>
  <c r="I292" i="1"/>
  <c r="H292" i="1"/>
  <c r="F292" i="1"/>
  <c r="J292" i="1" s="1"/>
  <c r="Y291" i="1"/>
  <c r="T291" i="1"/>
  <c r="U291" i="1" s="1"/>
  <c r="J291" i="1"/>
  <c r="L291" i="1" s="1"/>
  <c r="I291" i="1"/>
  <c r="H291" i="1"/>
  <c r="F291" i="1"/>
  <c r="Y290" i="1"/>
  <c r="U290" i="1"/>
  <c r="T290" i="1"/>
  <c r="J290" i="1"/>
  <c r="I290" i="1"/>
  <c r="H290" i="1"/>
  <c r="F290" i="1"/>
  <c r="Y289" i="1"/>
  <c r="T289" i="1"/>
  <c r="U289" i="1" s="1"/>
  <c r="J289" i="1"/>
  <c r="I289" i="1"/>
  <c r="H289" i="1"/>
  <c r="F289" i="1"/>
  <c r="Y288" i="1"/>
  <c r="T288" i="1"/>
  <c r="U288" i="1" s="1"/>
  <c r="I288" i="1"/>
  <c r="J288" i="1" s="1"/>
  <c r="H288" i="1"/>
  <c r="F288" i="1"/>
  <c r="Y287" i="1"/>
  <c r="U287" i="1"/>
  <c r="T287" i="1"/>
  <c r="J287" i="1"/>
  <c r="I287" i="1"/>
  <c r="H287" i="1"/>
  <c r="F287" i="1"/>
  <c r="Y286" i="1"/>
  <c r="V286" i="1"/>
  <c r="W286" i="1" s="1"/>
  <c r="T286" i="1"/>
  <c r="U286" i="1" s="1"/>
  <c r="I286" i="1"/>
  <c r="H286" i="1"/>
  <c r="F286" i="1"/>
  <c r="Y285" i="1"/>
  <c r="T285" i="1"/>
  <c r="U285" i="1" s="1"/>
  <c r="I285" i="1"/>
  <c r="H285" i="1"/>
  <c r="F285" i="1"/>
  <c r="Y284" i="1"/>
  <c r="T284" i="1"/>
  <c r="U284" i="1" s="1"/>
  <c r="I284" i="1"/>
  <c r="H284" i="1"/>
  <c r="F284" i="1"/>
  <c r="Y283" i="1"/>
  <c r="U283" i="1"/>
  <c r="T283" i="1"/>
  <c r="J283" i="1"/>
  <c r="L283" i="1" s="1"/>
  <c r="I283" i="1"/>
  <c r="H283" i="1"/>
  <c r="F283" i="1"/>
  <c r="Y282" i="1"/>
  <c r="T282" i="1"/>
  <c r="U282" i="1" s="1"/>
  <c r="I282" i="1"/>
  <c r="H282" i="1"/>
  <c r="F282" i="1"/>
  <c r="Y281" i="1"/>
  <c r="T281" i="1"/>
  <c r="U281" i="1" s="1"/>
  <c r="I281" i="1"/>
  <c r="J281" i="1" s="1"/>
  <c r="H281" i="1"/>
  <c r="F281" i="1"/>
  <c r="Y280" i="1"/>
  <c r="T280" i="1"/>
  <c r="U280" i="1" s="1"/>
  <c r="I280" i="1"/>
  <c r="H280" i="1"/>
  <c r="F280" i="1"/>
  <c r="J280" i="1" s="1"/>
  <c r="L280" i="1" s="1"/>
  <c r="M280" i="1" s="1"/>
  <c r="N280" i="1" s="1"/>
  <c r="V280" i="1" s="1"/>
  <c r="W280" i="1" s="1"/>
  <c r="Y279" i="1"/>
  <c r="T279" i="1"/>
  <c r="U279" i="1" s="1"/>
  <c r="I279" i="1"/>
  <c r="H279" i="1"/>
  <c r="J279" i="1" s="1"/>
  <c r="F279" i="1"/>
  <c r="Y278" i="1"/>
  <c r="U278" i="1"/>
  <c r="T278" i="1"/>
  <c r="I278" i="1"/>
  <c r="H278" i="1"/>
  <c r="J278" i="1"/>
  <c r="L278" i="1" s="1"/>
  <c r="F278" i="1"/>
  <c r="M278" i="1"/>
  <c r="N278" i="1" s="1"/>
  <c r="V278" i="1" s="1"/>
  <c r="W278" i="1" s="1"/>
  <c r="Y277" i="1"/>
  <c r="T277" i="1"/>
  <c r="U277" i="1" s="1"/>
  <c r="I277" i="1"/>
  <c r="H277" i="1"/>
  <c r="F277" i="1"/>
  <c r="Y276" i="1"/>
  <c r="T276" i="1"/>
  <c r="U276" i="1" s="1"/>
  <c r="I276" i="1"/>
  <c r="H276" i="1"/>
  <c r="J276" i="1"/>
  <c r="F276" i="1"/>
  <c r="Y275" i="1"/>
  <c r="U275" i="1"/>
  <c r="T275" i="1"/>
  <c r="I275" i="1"/>
  <c r="H275" i="1"/>
  <c r="F275" i="1"/>
  <c r="Y274" i="1"/>
  <c r="U274" i="1"/>
  <c r="T274" i="1"/>
  <c r="I274" i="1"/>
  <c r="H274" i="1"/>
  <c r="F274" i="1"/>
  <c r="Y273" i="1"/>
  <c r="V273" i="1"/>
  <c r="W273" i="1" s="1"/>
  <c r="T273" i="1"/>
  <c r="U273" i="1" s="1"/>
  <c r="X273" i="1" s="1"/>
  <c r="J273" i="1"/>
  <c r="I273" i="1"/>
  <c r="H273" i="1"/>
  <c r="F273" i="1"/>
  <c r="Y272" i="1"/>
  <c r="V272" i="1"/>
  <c r="W272" i="1" s="1"/>
  <c r="U272" i="1"/>
  <c r="T272" i="1"/>
  <c r="J272" i="1"/>
  <c r="I272" i="1"/>
  <c r="H272" i="1"/>
  <c r="F272" i="1"/>
  <c r="Y271" i="1"/>
  <c r="T271" i="1"/>
  <c r="U271" i="1" s="1"/>
  <c r="I271" i="1"/>
  <c r="H271" i="1"/>
  <c r="F271" i="1"/>
  <c r="J271" i="1" s="1"/>
  <c r="Y270" i="1"/>
  <c r="T270" i="1"/>
  <c r="U270" i="1" s="1"/>
  <c r="I270" i="1"/>
  <c r="H270" i="1"/>
  <c r="F270" i="1"/>
  <c r="J270" i="1" s="1"/>
  <c r="Y269" i="1"/>
  <c r="T269" i="1"/>
  <c r="U269" i="1" s="1"/>
  <c r="I269" i="1"/>
  <c r="H269" i="1"/>
  <c r="F269" i="1"/>
  <c r="J269" i="1" s="1"/>
  <c r="Y268" i="1"/>
  <c r="T268" i="1"/>
  <c r="U268" i="1" s="1"/>
  <c r="I268" i="1"/>
  <c r="H268" i="1"/>
  <c r="F268" i="1"/>
  <c r="Y267" i="1"/>
  <c r="U267" i="1"/>
  <c r="T267" i="1"/>
  <c r="I267" i="1"/>
  <c r="H267" i="1"/>
  <c r="F267" i="1"/>
  <c r="J267" i="1" s="1"/>
  <c r="Y266" i="1"/>
  <c r="T266" i="1"/>
  <c r="U266" i="1" s="1"/>
  <c r="I266" i="1"/>
  <c r="H266" i="1"/>
  <c r="J266" i="1"/>
  <c r="F266" i="1"/>
  <c r="Y265" i="1"/>
  <c r="U265" i="1"/>
  <c r="T265" i="1"/>
  <c r="I265" i="1"/>
  <c r="H265" i="1"/>
  <c r="F265" i="1"/>
  <c r="Y264" i="1"/>
  <c r="T264" i="1"/>
  <c r="U264" i="1" s="1"/>
  <c r="J264" i="1"/>
  <c r="I264" i="1"/>
  <c r="H264" i="1"/>
  <c r="F264" i="1"/>
  <c r="Y263" i="1"/>
  <c r="T263" i="1"/>
  <c r="U263" i="1" s="1"/>
  <c r="I263" i="1"/>
  <c r="H263" i="1"/>
  <c r="J263" i="1"/>
  <c r="F263" i="1"/>
  <c r="Y262" i="1"/>
  <c r="U262" i="1"/>
  <c r="T262" i="1"/>
  <c r="I262" i="1"/>
  <c r="H262" i="1"/>
  <c r="J262" i="1"/>
  <c r="F262" i="1"/>
  <c r="Y261" i="1"/>
  <c r="T261" i="1"/>
  <c r="U261" i="1" s="1"/>
  <c r="J261" i="1"/>
  <c r="L261" i="1" s="1"/>
  <c r="I261" i="1"/>
  <c r="H261" i="1"/>
  <c r="F261" i="1"/>
  <c r="M261" i="1"/>
  <c r="N261" i="1" s="1"/>
  <c r="V261" i="1" s="1"/>
  <c r="W261" i="1" s="1"/>
  <c r="Y260" i="1"/>
  <c r="T260" i="1"/>
  <c r="U260" i="1" s="1"/>
  <c r="I260" i="1"/>
  <c r="H260" i="1"/>
  <c r="J260" i="1"/>
  <c r="F260" i="1"/>
  <c r="Y259" i="1"/>
  <c r="U259" i="1"/>
  <c r="T259" i="1"/>
  <c r="I259" i="1"/>
  <c r="H259" i="1"/>
  <c r="F259" i="1"/>
  <c r="Y258" i="1"/>
  <c r="T258" i="1"/>
  <c r="U258" i="1" s="1"/>
  <c r="I258" i="1"/>
  <c r="H258" i="1"/>
  <c r="F258" i="1"/>
  <c r="J258" i="1" s="1"/>
  <c r="Y257" i="1"/>
  <c r="T257" i="1"/>
  <c r="U257" i="1" s="1"/>
  <c r="I257" i="1"/>
  <c r="H257" i="1"/>
  <c r="F257" i="1"/>
  <c r="Y256" i="1"/>
  <c r="U256" i="1"/>
  <c r="T256" i="1"/>
  <c r="I256" i="1"/>
  <c r="H256" i="1"/>
  <c r="F256" i="1"/>
  <c r="Y255" i="1"/>
  <c r="U255" i="1"/>
  <c r="T255" i="1"/>
  <c r="I255" i="1"/>
  <c r="J255" i="1" s="1"/>
  <c r="H255" i="1"/>
  <c r="F255" i="1"/>
  <c r="Y254" i="1"/>
  <c r="T254" i="1"/>
  <c r="U254" i="1" s="1"/>
  <c r="I254" i="1"/>
  <c r="H254" i="1"/>
  <c r="F254" i="1"/>
  <c r="J254" i="1" s="1"/>
  <c r="Y253" i="1"/>
  <c r="U253" i="1"/>
  <c r="T253" i="1"/>
  <c r="I253" i="1"/>
  <c r="H253" i="1"/>
  <c r="J253" i="1"/>
  <c r="F253" i="1"/>
  <c r="Y252" i="1"/>
  <c r="T252" i="1"/>
  <c r="U252" i="1" s="1"/>
  <c r="I252" i="1"/>
  <c r="H252" i="1"/>
  <c r="J252" i="1"/>
  <c r="F252" i="1"/>
  <c r="Y251" i="1"/>
  <c r="U251" i="1"/>
  <c r="T251" i="1"/>
  <c r="I251" i="1"/>
  <c r="H251" i="1"/>
  <c r="F251" i="1"/>
  <c r="Y250" i="1"/>
  <c r="U250" i="1"/>
  <c r="T250" i="1"/>
  <c r="I250" i="1"/>
  <c r="J250" i="1" s="1"/>
  <c r="H250" i="1"/>
  <c r="F250" i="1"/>
  <c r="E250" i="1"/>
  <c r="Y249" i="1"/>
  <c r="U249" i="1"/>
  <c r="T249" i="1"/>
  <c r="I249" i="1"/>
  <c r="H249" i="1"/>
  <c r="J249" i="1"/>
  <c r="F249" i="1"/>
  <c r="Y248" i="1"/>
  <c r="U248" i="1"/>
  <c r="T248" i="1"/>
  <c r="I248" i="1"/>
  <c r="H248" i="1"/>
  <c r="F248" i="1"/>
  <c r="J248" i="1" s="1"/>
  <c r="Y247" i="1"/>
  <c r="T247" i="1"/>
  <c r="U247" i="1" s="1"/>
  <c r="I247" i="1"/>
  <c r="J247" i="1" s="1"/>
  <c r="H247" i="1"/>
  <c r="F247" i="1"/>
  <c r="Y246" i="1"/>
  <c r="T246" i="1"/>
  <c r="U246" i="1" s="1"/>
  <c r="I246" i="1"/>
  <c r="H246" i="1"/>
  <c r="F246" i="1"/>
  <c r="J246" i="1" s="1"/>
  <c r="Y245" i="1"/>
  <c r="U245" i="1"/>
  <c r="T245" i="1"/>
  <c r="I245" i="1"/>
  <c r="H245" i="1"/>
  <c r="F245" i="1"/>
  <c r="Y244" i="1"/>
  <c r="T244" i="1"/>
  <c r="U244" i="1" s="1"/>
  <c r="I244" i="1"/>
  <c r="H244" i="1"/>
  <c r="F244" i="1"/>
  <c r="J244" i="1" s="1"/>
  <c r="Y243" i="1"/>
  <c r="U243" i="1"/>
  <c r="T243" i="1"/>
  <c r="J243" i="1"/>
  <c r="I243" i="1"/>
  <c r="H243" i="1"/>
  <c r="F243" i="1"/>
  <c r="Y242" i="1"/>
  <c r="T242" i="1"/>
  <c r="U242" i="1" s="1"/>
  <c r="I242" i="1"/>
  <c r="H242" i="1"/>
  <c r="F242" i="1"/>
  <c r="J242" i="1" s="1"/>
  <c r="Y241" i="1"/>
  <c r="U241" i="1"/>
  <c r="T241" i="1"/>
  <c r="J241" i="1"/>
  <c r="I241" i="1"/>
  <c r="H241" i="1"/>
  <c r="F241" i="1"/>
  <c r="Y240" i="1"/>
  <c r="U240" i="1"/>
  <c r="T240" i="1"/>
  <c r="I240" i="1"/>
  <c r="H240" i="1"/>
  <c r="J240" i="1"/>
  <c r="L240" i="1" s="1"/>
  <c r="M240" i="1" s="1"/>
  <c r="N240" i="1" s="1"/>
  <c r="V240" i="1" s="1"/>
  <c r="W240" i="1" s="1"/>
  <c r="F240" i="1"/>
  <c r="Y239" i="1"/>
  <c r="U239" i="1"/>
  <c r="T239" i="1"/>
  <c r="I239" i="1"/>
  <c r="J239" i="1" s="1"/>
  <c r="L239" i="1" s="1"/>
  <c r="M239" i="1" s="1"/>
  <c r="N239" i="1" s="1"/>
  <c r="V239" i="1" s="1"/>
  <c r="W239" i="1" s="1"/>
  <c r="H239" i="1"/>
  <c r="F239" i="1"/>
  <c r="Y238" i="1"/>
  <c r="V238" i="1"/>
  <c r="W238" i="1" s="1"/>
  <c r="U238" i="1"/>
  <c r="T238" i="1"/>
  <c r="I238" i="1"/>
  <c r="H238" i="1"/>
  <c r="F238" i="1"/>
  <c r="J238" i="1" s="1"/>
  <c r="L238" i="1" s="1"/>
  <c r="M238" i="1"/>
  <c r="N238" i="1" s="1"/>
  <c r="Y237" i="1"/>
  <c r="V237" i="1"/>
  <c r="W237" i="1" s="1"/>
  <c r="X237" i="1" s="1"/>
  <c r="U237" i="1"/>
  <c r="T237" i="1"/>
  <c r="J237" i="1"/>
  <c r="L237" i="1" s="1"/>
  <c r="I237" i="1"/>
  <c r="H237" i="1"/>
  <c r="F237" i="1"/>
  <c r="Y236" i="1"/>
  <c r="T236" i="1"/>
  <c r="U236" i="1" s="1"/>
  <c r="I236" i="1"/>
  <c r="H236" i="1"/>
  <c r="F236" i="1"/>
  <c r="J236" i="1" s="1"/>
  <c r="L236" i="1" s="1"/>
  <c r="M236" i="1" s="1"/>
  <c r="N236" i="1" s="1"/>
  <c r="V236" i="1" s="1"/>
  <c r="W236" i="1" s="1"/>
  <c r="Y235" i="1"/>
  <c r="U235" i="1"/>
  <c r="T235" i="1"/>
  <c r="J235" i="1"/>
  <c r="I235" i="1"/>
  <c r="H235" i="1"/>
  <c r="F235" i="1"/>
  <c r="Y234" i="1"/>
  <c r="U234" i="1"/>
  <c r="T234" i="1"/>
  <c r="I234" i="1"/>
  <c r="H234" i="1"/>
  <c r="F234" i="1"/>
  <c r="J234" i="1" s="1"/>
  <c r="Y233" i="1"/>
  <c r="T233" i="1"/>
  <c r="U233" i="1" s="1"/>
  <c r="I233" i="1"/>
  <c r="J233" i="1" s="1"/>
  <c r="H233" i="1"/>
  <c r="F233" i="1"/>
  <c r="Y232" i="1"/>
  <c r="T232" i="1"/>
  <c r="U232" i="1" s="1"/>
  <c r="I232" i="1"/>
  <c r="H232" i="1"/>
  <c r="F232" i="1"/>
  <c r="Y231" i="1"/>
  <c r="U231" i="1"/>
  <c r="T231" i="1"/>
  <c r="J231" i="1"/>
  <c r="I231" i="1"/>
  <c r="H231" i="1"/>
  <c r="F231" i="1"/>
  <c r="Y230" i="1"/>
  <c r="T230" i="1"/>
  <c r="U230" i="1" s="1"/>
  <c r="I230" i="1"/>
  <c r="H230" i="1"/>
  <c r="J230" i="1"/>
  <c r="F230" i="1"/>
  <c r="Y229" i="1"/>
  <c r="T229" i="1"/>
  <c r="U229" i="1" s="1"/>
  <c r="I229" i="1"/>
  <c r="H229" i="1"/>
  <c r="F229" i="1"/>
  <c r="Y228" i="1"/>
  <c r="T228" i="1"/>
  <c r="U228" i="1" s="1"/>
  <c r="I228" i="1"/>
  <c r="H228" i="1"/>
  <c r="J228" i="1"/>
  <c r="L228" i="1" s="1"/>
  <c r="M228" i="1" s="1"/>
  <c r="N228" i="1" s="1"/>
  <c r="V228" i="1" s="1"/>
  <c r="W228" i="1" s="1"/>
  <c r="F228" i="1"/>
  <c r="Y227" i="1"/>
  <c r="U227" i="1"/>
  <c r="X227" i="1" s="1"/>
  <c r="P227" i="1" s="1"/>
  <c r="T227" i="1"/>
  <c r="J227" i="1"/>
  <c r="L227" i="1" s="1"/>
  <c r="M227" i="1" s="1"/>
  <c r="N227" i="1" s="1"/>
  <c r="V227" i="1" s="1"/>
  <c r="W227" i="1" s="1"/>
  <c r="I227" i="1"/>
  <c r="H227" i="1"/>
  <c r="F227" i="1"/>
  <c r="Y226" i="1"/>
  <c r="W226" i="1"/>
  <c r="V226" i="1"/>
  <c r="U226" i="1"/>
  <c r="X226" i="1" s="1"/>
  <c r="T226" i="1"/>
  <c r="I226" i="1"/>
  <c r="H226" i="1"/>
  <c r="F226" i="1"/>
  <c r="J226" i="1" s="1"/>
  <c r="L226" i="1" s="1"/>
  <c r="Y225" i="1"/>
  <c r="T225" i="1"/>
  <c r="U225" i="1" s="1"/>
  <c r="J225" i="1"/>
  <c r="L225" i="1" s="1"/>
  <c r="I225" i="1"/>
  <c r="H225" i="1"/>
  <c r="F225" i="1"/>
  <c r="Y224" i="1"/>
  <c r="T224" i="1"/>
  <c r="U224" i="1" s="1"/>
  <c r="I224" i="1"/>
  <c r="H224" i="1"/>
  <c r="F224" i="1"/>
  <c r="J224" i="1" s="1"/>
  <c r="Y223" i="1"/>
  <c r="U223" i="1"/>
  <c r="T223" i="1"/>
  <c r="J223" i="1"/>
  <c r="L223" i="1" s="1"/>
  <c r="I223" i="1"/>
  <c r="H223" i="1"/>
  <c r="F223" i="1"/>
  <c r="Y222" i="1"/>
  <c r="T222" i="1"/>
  <c r="U222" i="1" s="1"/>
  <c r="I222" i="1"/>
  <c r="H222" i="1"/>
  <c r="F222" i="1"/>
  <c r="J222" i="1" s="1"/>
  <c r="L222" i="1" s="1"/>
  <c r="M222" i="1" s="1"/>
  <c r="N222" i="1" s="1"/>
  <c r="V222" i="1" s="1"/>
  <c r="W222" i="1" s="1"/>
  <c r="Y221" i="1"/>
  <c r="U221" i="1"/>
  <c r="T221" i="1"/>
  <c r="I221" i="1"/>
  <c r="H221" i="1"/>
  <c r="F221" i="1"/>
  <c r="Y220" i="1"/>
  <c r="T220" i="1"/>
  <c r="U220" i="1" s="1"/>
  <c r="J220" i="1"/>
  <c r="I220" i="1"/>
  <c r="H220" i="1"/>
  <c r="F220" i="1"/>
  <c r="Y219" i="1"/>
  <c r="T219" i="1"/>
  <c r="U219" i="1" s="1"/>
  <c r="I219" i="1"/>
  <c r="H219" i="1"/>
  <c r="F219" i="1"/>
  <c r="J219" i="1" s="1"/>
  <c r="Y218" i="1"/>
  <c r="U218" i="1"/>
  <c r="T218" i="1"/>
  <c r="I218" i="1"/>
  <c r="J218" i="1" s="1"/>
  <c r="L218" i="1" s="1"/>
  <c r="H218" i="1"/>
  <c r="F218" i="1"/>
  <c r="Y217" i="1"/>
  <c r="T217" i="1"/>
  <c r="U217" i="1" s="1"/>
  <c r="N217" i="1"/>
  <c r="V217" i="1" s="1"/>
  <c r="W217" i="1" s="1"/>
  <c r="I217" i="1"/>
  <c r="H217" i="1"/>
  <c r="J217" i="1" s="1"/>
  <c r="L217" i="1" s="1"/>
  <c r="M217" i="1" s="1"/>
  <c r="F217" i="1"/>
  <c r="Y216" i="1"/>
  <c r="U216" i="1"/>
  <c r="T216" i="1"/>
  <c r="M216" i="1"/>
  <c r="N216" i="1" s="1"/>
  <c r="V216" i="1" s="1"/>
  <c r="W216" i="1" s="1"/>
  <c r="J216" i="1"/>
  <c r="L216" i="1" s="1"/>
  <c r="I216" i="1"/>
  <c r="H216" i="1"/>
  <c r="F216" i="1"/>
  <c r="Y215" i="1"/>
  <c r="T215" i="1"/>
  <c r="U215" i="1" s="1"/>
  <c r="I215" i="1"/>
  <c r="H215" i="1"/>
  <c r="F215" i="1"/>
  <c r="J215" i="1" s="1"/>
  <c r="Y214" i="1"/>
  <c r="U214" i="1"/>
  <c r="T214" i="1"/>
  <c r="I214" i="1"/>
  <c r="H214" i="1"/>
  <c r="F214" i="1"/>
  <c r="J214" i="1" s="1"/>
  <c r="Y213" i="1"/>
  <c r="T213" i="1"/>
  <c r="U213" i="1" s="1"/>
  <c r="I213" i="1"/>
  <c r="J213" i="1" s="1"/>
  <c r="H213" i="1"/>
  <c r="F213" i="1"/>
  <c r="Y212" i="1"/>
  <c r="U212" i="1"/>
  <c r="T212" i="1"/>
  <c r="I212" i="1"/>
  <c r="H212" i="1"/>
  <c r="F212" i="1"/>
  <c r="J212" i="1" s="1"/>
  <c r="Y211" i="1"/>
  <c r="U211" i="1"/>
  <c r="T211" i="1"/>
  <c r="I211" i="1"/>
  <c r="J211" i="1" s="1"/>
  <c r="L211" i="1" s="1"/>
  <c r="H211" i="1"/>
  <c r="F211" i="1"/>
  <c r="Y210" i="1"/>
  <c r="W210" i="1"/>
  <c r="V210" i="1"/>
  <c r="T210" i="1"/>
  <c r="U210" i="1" s="1"/>
  <c r="I210" i="1"/>
  <c r="J210" i="1" s="1"/>
  <c r="H210" i="1"/>
  <c r="F210" i="1"/>
  <c r="Y209" i="1"/>
  <c r="T209" i="1"/>
  <c r="U209" i="1" s="1"/>
  <c r="I209" i="1"/>
  <c r="H209" i="1"/>
  <c r="F209" i="1"/>
  <c r="Y208" i="1"/>
  <c r="T208" i="1"/>
  <c r="U208" i="1" s="1"/>
  <c r="I208" i="1"/>
  <c r="H208" i="1"/>
  <c r="J208" i="1"/>
  <c r="F208" i="1"/>
  <c r="Y207" i="1"/>
  <c r="U207" i="1"/>
  <c r="T207" i="1"/>
  <c r="I207" i="1"/>
  <c r="H207" i="1"/>
  <c r="F207" i="1"/>
  <c r="J207" i="1" s="1"/>
  <c r="L207" i="1" s="1"/>
  <c r="M207" i="1" s="1"/>
  <c r="N207" i="1" s="1"/>
  <c r="V207" i="1" s="1"/>
  <c r="W207" i="1" s="1"/>
  <c r="X207" i="1" s="1"/>
  <c r="P207" i="1" s="1"/>
  <c r="Y206" i="1"/>
  <c r="U206" i="1"/>
  <c r="T206" i="1"/>
  <c r="J206" i="1"/>
  <c r="I206" i="1"/>
  <c r="H206" i="1"/>
  <c r="F206" i="1"/>
  <c r="Y205" i="1"/>
  <c r="T205" i="1"/>
  <c r="U205" i="1" s="1"/>
  <c r="I205" i="1"/>
  <c r="H205" i="1"/>
  <c r="J205" i="1"/>
  <c r="L205" i="1" s="1"/>
  <c r="F205" i="1"/>
  <c r="M205" i="1"/>
  <c r="N205" i="1" s="1"/>
  <c r="V205" i="1" s="1"/>
  <c r="W205" i="1" s="1"/>
  <c r="Y204" i="1"/>
  <c r="U204" i="1"/>
  <c r="T204" i="1"/>
  <c r="J204" i="1"/>
  <c r="I204" i="1"/>
  <c r="H204" i="1"/>
  <c r="F204" i="1"/>
  <c r="Y203" i="1"/>
  <c r="T203" i="1"/>
  <c r="U203" i="1" s="1"/>
  <c r="I203" i="1"/>
  <c r="H203" i="1"/>
  <c r="J203" i="1" s="1"/>
  <c r="F203" i="1"/>
  <c r="Y202" i="1"/>
  <c r="U202" i="1"/>
  <c r="T202" i="1"/>
  <c r="I202" i="1"/>
  <c r="H202" i="1"/>
  <c r="F202" i="1"/>
  <c r="J202" i="1" s="1"/>
  <c r="Y201" i="1"/>
  <c r="U201" i="1"/>
  <c r="T201" i="1"/>
  <c r="I201" i="1"/>
  <c r="H201" i="1"/>
  <c r="F201" i="1"/>
  <c r="Y200" i="1"/>
  <c r="U200" i="1"/>
  <c r="T200" i="1"/>
  <c r="I200" i="1"/>
  <c r="H200" i="1"/>
  <c r="F200" i="1"/>
  <c r="J200" i="1" s="1"/>
  <c r="Y199" i="1"/>
  <c r="U199" i="1"/>
  <c r="T199" i="1"/>
  <c r="J199" i="1"/>
  <c r="I199" i="1"/>
  <c r="H199" i="1"/>
  <c r="F199" i="1"/>
  <c r="Y198" i="1"/>
  <c r="T198" i="1"/>
  <c r="U198" i="1" s="1"/>
  <c r="I198" i="1"/>
  <c r="H198" i="1"/>
  <c r="F198" i="1"/>
  <c r="J198" i="1" s="1"/>
  <c r="Y197" i="1"/>
  <c r="U197" i="1"/>
  <c r="T197" i="1"/>
  <c r="I197" i="1"/>
  <c r="H197" i="1"/>
  <c r="F197" i="1"/>
  <c r="Y196" i="1"/>
  <c r="T196" i="1"/>
  <c r="U196" i="1" s="1"/>
  <c r="J196" i="1"/>
  <c r="L196" i="1" s="1"/>
  <c r="M196" i="1" s="1"/>
  <c r="N196" i="1" s="1"/>
  <c r="V196" i="1" s="1"/>
  <c r="W196" i="1" s="1"/>
  <c r="I196" i="1"/>
  <c r="H196" i="1"/>
  <c r="F196" i="1"/>
  <c r="Y195" i="1"/>
  <c r="T195" i="1"/>
  <c r="U195" i="1" s="1"/>
  <c r="I195" i="1"/>
  <c r="H195" i="1"/>
  <c r="F195" i="1"/>
  <c r="J195" i="1" s="1"/>
  <c r="L195" i="1" s="1"/>
  <c r="Y194" i="1"/>
  <c r="U194" i="1"/>
  <c r="T194" i="1"/>
  <c r="I194" i="1"/>
  <c r="J194" i="1" s="1"/>
  <c r="H194" i="1"/>
  <c r="F194" i="1"/>
  <c r="Y193" i="1"/>
  <c r="T193" i="1"/>
  <c r="U193" i="1" s="1"/>
  <c r="I193" i="1"/>
  <c r="H193" i="1"/>
  <c r="J193" i="1" s="1"/>
  <c r="L193" i="1" s="1"/>
  <c r="M193" i="1" s="1"/>
  <c r="N193" i="1" s="1"/>
  <c r="V193" i="1" s="1"/>
  <c r="W193" i="1" s="1"/>
  <c r="F193" i="1"/>
  <c r="Y192" i="1"/>
  <c r="V192" i="1"/>
  <c r="W192" i="1" s="1"/>
  <c r="U192" i="1"/>
  <c r="T192" i="1"/>
  <c r="M192" i="1"/>
  <c r="N192" i="1" s="1"/>
  <c r="J192" i="1"/>
  <c r="L192" i="1" s="1"/>
  <c r="I192" i="1"/>
  <c r="H192" i="1"/>
  <c r="F192" i="1"/>
  <c r="Y191" i="1"/>
  <c r="T191" i="1"/>
  <c r="U191" i="1" s="1"/>
  <c r="I191" i="1"/>
  <c r="H191" i="1"/>
  <c r="F191" i="1"/>
  <c r="J191" i="1" s="1"/>
  <c r="Y190" i="1"/>
  <c r="U190" i="1"/>
  <c r="T190" i="1"/>
  <c r="I190" i="1"/>
  <c r="H190" i="1"/>
  <c r="F190" i="1"/>
  <c r="J190" i="1" s="1"/>
  <c r="Y189" i="1"/>
  <c r="T189" i="1"/>
  <c r="U189" i="1" s="1"/>
  <c r="I189" i="1"/>
  <c r="J189" i="1" s="1"/>
  <c r="H189" i="1"/>
  <c r="F189" i="1"/>
  <c r="Y188" i="1"/>
  <c r="U188" i="1"/>
  <c r="T188" i="1"/>
  <c r="I188" i="1"/>
  <c r="H188" i="1"/>
  <c r="F188" i="1"/>
  <c r="J188" i="1" s="1"/>
  <c r="Y187" i="1"/>
  <c r="U187" i="1"/>
  <c r="T187" i="1"/>
  <c r="I187" i="1"/>
  <c r="J187" i="1" s="1"/>
  <c r="H187" i="1"/>
  <c r="F187" i="1"/>
  <c r="Y186" i="1"/>
  <c r="T186" i="1"/>
  <c r="U186" i="1" s="1"/>
  <c r="I186" i="1"/>
  <c r="H186" i="1"/>
  <c r="J186" i="1"/>
  <c r="F186" i="1"/>
  <c r="Y185" i="1"/>
  <c r="T185" i="1"/>
  <c r="U185" i="1" s="1"/>
  <c r="I185" i="1"/>
  <c r="H185" i="1"/>
  <c r="F185" i="1"/>
  <c r="Y184" i="1"/>
  <c r="T184" i="1"/>
  <c r="U184" i="1" s="1"/>
  <c r="I184" i="1"/>
  <c r="H184" i="1"/>
  <c r="J184" i="1"/>
  <c r="L184" i="1" s="1"/>
  <c r="F184" i="1"/>
  <c r="Y183" i="1"/>
  <c r="U183" i="1"/>
  <c r="T183" i="1"/>
  <c r="I183" i="1"/>
  <c r="H183" i="1"/>
  <c r="F183" i="1"/>
  <c r="J183" i="1" s="1"/>
  <c r="Y182" i="1"/>
  <c r="U182" i="1"/>
  <c r="T182" i="1"/>
  <c r="J182" i="1"/>
  <c r="I182" i="1"/>
  <c r="H182" i="1"/>
  <c r="F182" i="1"/>
  <c r="Y181" i="1"/>
  <c r="T181" i="1"/>
  <c r="U181" i="1" s="1"/>
  <c r="I181" i="1"/>
  <c r="H181" i="1"/>
  <c r="J181" i="1"/>
  <c r="F181" i="1"/>
  <c r="Y180" i="1"/>
  <c r="U180" i="1"/>
  <c r="T180" i="1"/>
  <c r="J180" i="1"/>
  <c r="I180" i="1"/>
  <c r="H180" i="1"/>
  <c r="F180" i="1"/>
  <c r="Y179" i="1"/>
  <c r="T179" i="1"/>
  <c r="U179" i="1" s="1"/>
  <c r="I179" i="1"/>
  <c r="H179" i="1"/>
  <c r="J179" i="1" s="1"/>
  <c r="F179" i="1"/>
  <c r="Y178" i="1"/>
  <c r="U178" i="1"/>
  <c r="T178" i="1"/>
  <c r="I178" i="1"/>
  <c r="H178" i="1"/>
  <c r="F178" i="1"/>
  <c r="J178" i="1" s="1"/>
  <c r="L178" i="1" s="1"/>
  <c r="Y177" i="1"/>
  <c r="U177" i="1"/>
  <c r="T177" i="1"/>
  <c r="I177" i="1"/>
  <c r="H177" i="1"/>
  <c r="F177" i="1"/>
  <c r="J177" i="1" s="1"/>
  <c r="Y176" i="1"/>
  <c r="U176" i="1"/>
  <c r="T176" i="1"/>
  <c r="I176" i="1"/>
  <c r="H176" i="1"/>
  <c r="F176" i="1"/>
  <c r="J176" i="1" s="1"/>
  <c r="Y175" i="1"/>
  <c r="U175" i="1"/>
  <c r="T175" i="1"/>
  <c r="I175" i="1"/>
  <c r="J175" i="1" s="1"/>
  <c r="H175" i="1"/>
  <c r="F175" i="1"/>
  <c r="Y174" i="1"/>
  <c r="T174" i="1"/>
  <c r="U174" i="1" s="1"/>
  <c r="I174" i="1"/>
  <c r="H174" i="1"/>
  <c r="F174" i="1"/>
  <c r="J174" i="1" s="1"/>
  <c r="L174" i="1" s="1"/>
  <c r="M174" i="1" s="1"/>
  <c r="N174" i="1" s="1"/>
  <c r="V174" i="1" s="1"/>
  <c r="W174" i="1" s="1"/>
  <c r="Y173" i="1"/>
  <c r="U173" i="1"/>
  <c r="T173" i="1"/>
  <c r="I173" i="1"/>
  <c r="H173" i="1"/>
  <c r="F173" i="1"/>
  <c r="J173" i="1" s="1"/>
  <c r="Y172" i="1"/>
  <c r="T172" i="1"/>
  <c r="U172" i="1" s="1"/>
  <c r="I172" i="1"/>
  <c r="H172" i="1"/>
  <c r="J172" i="1"/>
  <c r="F172" i="1"/>
  <c r="Y171" i="1"/>
  <c r="T171" i="1"/>
  <c r="U171" i="1" s="1"/>
  <c r="I171" i="1"/>
  <c r="H171" i="1"/>
  <c r="F171" i="1"/>
  <c r="J171" i="1" s="1"/>
  <c r="Y170" i="1"/>
  <c r="U170" i="1"/>
  <c r="T170" i="1"/>
  <c r="I170" i="1"/>
  <c r="H170" i="1"/>
  <c r="F170" i="1"/>
  <c r="J170" i="1" s="1"/>
  <c r="Y169" i="1"/>
  <c r="T169" i="1"/>
  <c r="U169" i="1" s="1"/>
  <c r="I169" i="1"/>
  <c r="H169" i="1"/>
  <c r="J169" i="1"/>
  <c r="L169" i="1" s="1"/>
  <c r="M169" i="1" s="1"/>
  <c r="N169" i="1" s="1"/>
  <c r="V169" i="1" s="1"/>
  <c r="W169" i="1" s="1"/>
  <c r="F169" i="1"/>
  <c r="Y168" i="1"/>
  <c r="U168" i="1"/>
  <c r="T168" i="1"/>
  <c r="J168" i="1"/>
  <c r="L168" i="1" s="1"/>
  <c r="I168" i="1"/>
  <c r="H168" i="1"/>
  <c r="F168" i="1"/>
  <c r="M168" i="1"/>
  <c r="N168" i="1" s="1"/>
  <c r="V168" i="1" s="1"/>
  <c r="W168" i="1" s="1"/>
  <c r="Y167" i="1"/>
  <c r="T167" i="1"/>
  <c r="U167" i="1" s="1"/>
  <c r="I167" i="1"/>
  <c r="H167" i="1"/>
  <c r="F167" i="1"/>
  <c r="Y166" i="1"/>
  <c r="V166" i="1"/>
  <c r="W166" i="1" s="1"/>
  <c r="U166" i="1"/>
  <c r="T166" i="1"/>
  <c r="I166" i="1"/>
  <c r="H166" i="1"/>
  <c r="F166" i="1"/>
  <c r="Y165" i="1"/>
  <c r="W165" i="1"/>
  <c r="V165" i="1"/>
  <c r="U165" i="1"/>
  <c r="X165" i="1" s="1"/>
  <c r="T165" i="1"/>
  <c r="I165" i="1"/>
  <c r="J165" i="1" s="1"/>
  <c r="H165" i="1"/>
  <c r="F165" i="1"/>
  <c r="Y164" i="1"/>
  <c r="T164" i="1"/>
  <c r="U164" i="1" s="1"/>
  <c r="I164" i="1"/>
  <c r="H164" i="1"/>
  <c r="F164" i="1"/>
  <c r="J164" i="1" s="1"/>
  <c r="Y163" i="1"/>
  <c r="U163" i="1"/>
  <c r="T163" i="1"/>
  <c r="I163" i="1"/>
  <c r="H163" i="1"/>
  <c r="J163" i="1"/>
  <c r="F163" i="1"/>
  <c r="Y162" i="1"/>
  <c r="T162" i="1"/>
  <c r="U162" i="1" s="1"/>
  <c r="J162" i="1"/>
  <c r="I162" i="1"/>
  <c r="H162" i="1"/>
  <c r="F162" i="1"/>
  <c r="Y161" i="1"/>
  <c r="T161" i="1"/>
  <c r="U161" i="1" s="1"/>
  <c r="I161" i="1"/>
  <c r="H161" i="1"/>
  <c r="F161" i="1"/>
  <c r="J161" i="1" s="1"/>
  <c r="Y160" i="1"/>
  <c r="T160" i="1"/>
  <c r="U160" i="1" s="1"/>
  <c r="I160" i="1"/>
  <c r="H160" i="1"/>
  <c r="J160" i="1"/>
  <c r="F160" i="1"/>
  <c r="Y159" i="1"/>
  <c r="T159" i="1"/>
  <c r="U159" i="1" s="1"/>
  <c r="I159" i="1"/>
  <c r="H159" i="1"/>
  <c r="F159" i="1"/>
  <c r="J159" i="1" s="1"/>
  <c r="L159" i="1" s="1"/>
  <c r="M159" i="1" s="1"/>
  <c r="N159" i="1" s="1"/>
  <c r="V159" i="1" s="1"/>
  <c r="W159" i="1" s="1"/>
  <c r="Y158" i="1"/>
  <c r="U158" i="1"/>
  <c r="T158" i="1"/>
  <c r="L158" i="1"/>
  <c r="J158" i="1"/>
  <c r="I158" i="1"/>
  <c r="H158" i="1"/>
  <c r="F158" i="1"/>
  <c r="M158" i="1"/>
  <c r="N158" i="1" s="1"/>
  <c r="V158" i="1" s="1"/>
  <c r="W158" i="1" s="1"/>
  <c r="Y157" i="1"/>
  <c r="U157" i="1"/>
  <c r="T157" i="1"/>
  <c r="I157" i="1"/>
  <c r="H157" i="1"/>
  <c r="J157" i="1"/>
  <c r="F157" i="1"/>
  <c r="Y156" i="1"/>
  <c r="U156" i="1"/>
  <c r="T156" i="1"/>
  <c r="I156" i="1"/>
  <c r="H156" i="1"/>
  <c r="F156" i="1"/>
  <c r="J156" i="1" s="1"/>
  <c r="Y155" i="1"/>
  <c r="T155" i="1"/>
  <c r="U155" i="1" s="1"/>
  <c r="I155" i="1"/>
  <c r="H155" i="1"/>
  <c r="J155" i="1" s="1"/>
  <c r="L155" i="1" s="1"/>
  <c r="M155" i="1" s="1"/>
  <c r="N155" i="1" s="1"/>
  <c r="V155" i="1" s="1"/>
  <c r="W155" i="1" s="1"/>
  <c r="F155" i="1"/>
  <c r="Y154" i="1"/>
  <c r="T154" i="1"/>
  <c r="U154" i="1" s="1"/>
  <c r="I154" i="1"/>
  <c r="H154" i="1"/>
  <c r="F154" i="1"/>
  <c r="Y153" i="1"/>
  <c r="V153" i="1"/>
  <c r="W153" i="1" s="1"/>
  <c r="U153" i="1"/>
  <c r="X153" i="1" s="1"/>
  <c r="T153" i="1"/>
  <c r="I153" i="1"/>
  <c r="H153" i="1"/>
  <c r="F153" i="1"/>
  <c r="J153" i="1" s="1"/>
  <c r="L153" i="1" s="1"/>
  <c r="M153" i="1" s="1"/>
  <c r="N153" i="1" s="1"/>
  <c r="Y152" i="1"/>
  <c r="T152" i="1"/>
  <c r="U152" i="1" s="1"/>
  <c r="I152" i="1"/>
  <c r="H152" i="1"/>
  <c r="F152" i="1"/>
  <c r="Y151" i="1"/>
  <c r="V151" i="1"/>
  <c r="W151" i="1" s="1"/>
  <c r="U151" i="1"/>
  <c r="X151" i="1" s="1"/>
  <c r="T151" i="1"/>
  <c r="I151" i="1"/>
  <c r="H151" i="1"/>
  <c r="F151" i="1"/>
  <c r="J151" i="1" s="1"/>
  <c r="Y150" i="1"/>
  <c r="T150" i="1"/>
  <c r="U150" i="1" s="1"/>
  <c r="I150" i="1"/>
  <c r="H150" i="1"/>
  <c r="F150" i="1"/>
  <c r="J150" i="1" s="1"/>
  <c r="L150" i="1" s="1"/>
  <c r="M150" i="1" s="1"/>
  <c r="N150" i="1" s="1"/>
  <c r="V150" i="1" s="1"/>
  <c r="W150" i="1" s="1"/>
  <c r="Y149" i="1"/>
  <c r="U149" i="1"/>
  <c r="X149" i="1" s="1"/>
  <c r="P149" i="1" s="1"/>
  <c r="T149" i="1"/>
  <c r="I149" i="1"/>
  <c r="H149" i="1"/>
  <c r="F149" i="1"/>
  <c r="J149" i="1" s="1"/>
  <c r="L149" i="1" s="1"/>
  <c r="M149" i="1" s="1"/>
  <c r="N149" i="1" s="1"/>
  <c r="V149" i="1" s="1"/>
  <c r="W149" i="1" s="1"/>
  <c r="Y148" i="1"/>
  <c r="U148" i="1"/>
  <c r="T148" i="1"/>
  <c r="I148" i="1"/>
  <c r="H148" i="1"/>
  <c r="F148" i="1"/>
  <c r="J148" i="1" s="1"/>
  <c r="Y147" i="1"/>
  <c r="U147" i="1"/>
  <c r="T147" i="1"/>
  <c r="J147" i="1"/>
  <c r="L147" i="1" s="1"/>
  <c r="M147" i="1" s="1"/>
  <c r="N147" i="1" s="1"/>
  <c r="V147" i="1" s="1"/>
  <c r="W147" i="1" s="1"/>
  <c r="I147" i="1"/>
  <c r="H147" i="1"/>
  <c r="F147" i="1"/>
  <c r="Y146" i="1"/>
  <c r="U146" i="1"/>
  <c r="T146" i="1"/>
  <c r="I146" i="1"/>
  <c r="H146" i="1"/>
  <c r="F146" i="1"/>
  <c r="Y145" i="1"/>
  <c r="U145" i="1"/>
  <c r="T145" i="1"/>
  <c r="I145" i="1"/>
  <c r="J145" i="1" s="1"/>
  <c r="L145" i="1" s="1"/>
  <c r="M145" i="1" s="1"/>
  <c r="N145" i="1" s="1"/>
  <c r="V145" i="1" s="1"/>
  <c r="W145" i="1" s="1"/>
  <c r="X145" i="1" s="1"/>
  <c r="P145" i="1" s="1"/>
  <c r="H145" i="1"/>
  <c r="F145" i="1"/>
  <c r="Y144" i="1"/>
  <c r="U144" i="1"/>
  <c r="T144" i="1"/>
  <c r="I144" i="1"/>
  <c r="H144" i="1"/>
  <c r="F144" i="1"/>
  <c r="Y143" i="1"/>
  <c r="U143" i="1"/>
  <c r="T143" i="1"/>
  <c r="J143" i="1"/>
  <c r="I143" i="1"/>
  <c r="H143" i="1"/>
  <c r="F143" i="1"/>
  <c r="Y142" i="1"/>
  <c r="U142" i="1"/>
  <c r="T142" i="1"/>
  <c r="I142" i="1"/>
  <c r="H142" i="1"/>
  <c r="F142" i="1"/>
  <c r="J142" i="1" s="1"/>
  <c r="L142" i="1" s="1"/>
  <c r="Y141" i="1"/>
  <c r="T141" i="1"/>
  <c r="U141" i="1" s="1"/>
  <c r="I141" i="1"/>
  <c r="H141" i="1"/>
  <c r="J141" i="1" s="1"/>
  <c r="F141" i="1"/>
  <c r="Y140" i="1"/>
  <c r="U140" i="1"/>
  <c r="T140" i="1"/>
  <c r="I140" i="1"/>
  <c r="H140" i="1"/>
  <c r="F140" i="1"/>
  <c r="J140" i="1" s="1"/>
  <c r="Y139" i="1"/>
  <c r="T139" i="1"/>
  <c r="U139" i="1" s="1"/>
  <c r="I139" i="1"/>
  <c r="H139" i="1"/>
  <c r="J139" i="1"/>
  <c r="F139" i="1"/>
  <c r="Y138" i="1"/>
  <c r="W138" i="1"/>
  <c r="V138" i="1"/>
  <c r="U138" i="1"/>
  <c r="X138" i="1" s="1"/>
  <c r="T138" i="1"/>
  <c r="I138" i="1"/>
  <c r="H138" i="1"/>
  <c r="F138" i="1"/>
  <c r="Y137" i="1"/>
  <c r="T137" i="1"/>
  <c r="U137" i="1" s="1"/>
  <c r="I137" i="1"/>
  <c r="H137" i="1"/>
  <c r="J137" i="1"/>
  <c r="L137" i="1" s="1"/>
  <c r="M137" i="1" s="1"/>
  <c r="N137" i="1" s="1"/>
  <c r="V137" i="1" s="1"/>
  <c r="W137" i="1" s="1"/>
  <c r="F137" i="1"/>
  <c r="Y136" i="1"/>
  <c r="U136" i="1"/>
  <c r="T136" i="1"/>
  <c r="I136" i="1"/>
  <c r="H136" i="1"/>
  <c r="F136" i="1"/>
  <c r="Y135" i="1"/>
  <c r="T135" i="1"/>
  <c r="U135" i="1" s="1"/>
  <c r="I135" i="1"/>
  <c r="H135" i="1"/>
  <c r="J135" i="1"/>
  <c r="F135" i="1"/>
  <c r="Y134" i="1"/>
  <c r="U134" i="1"/>
  <c r="T134" i="1"/>
  <c r="I134" i="1"/>
  <c r="H134" i="1"/>
  <c r="F134" i="1"/>
  <c r="Y133" i="1"/>
  <c r="T133" i="1"/>
  <c r="U133" i="1" s="1"/>
  <c r="J133" i="1"/>
  <c r="I133" i="1"/>
  <c r="H133" i="1"/>
  <c r="F133" i="1"/>
  <c r="Y132" i="1"/>
  <c r="U132" i="1"/>
  <c r="T132" i="1"/>
  <c r="I132" i="1"/>
  <c r="H132" i="1"/>
  <c r="F132" i="1"/>
  <c r="Y131" i="1"/>
  <c r="T131" i="1"/>
  <c r="U131" i="1" s="1"/>
  <c r="J131" i="1"/>
  <c r="I131" i="1"/>
  <c r="H131" i="1"/>
  <c r="F131" i="1"/>
  <c r="Y130" i="1"/>
  <c r="T130" i="1"/>
  <c r="U130" i="1" s="1"/>
  <c r="I130" i="1"/>
  <c r="H130" i="1"/>
  <c r="F130" i="1"/>
  <c r="Y129" i="1"/>
  <c r="T129" i="1"/>
  <c r="U129" i="1" s="1"/>
  <c r="J129" i="1"/>
  <c r="I129" i="1"/>
  <c r="H129" i="1"/>
  <c r="F129" i="1"/>
  <c r="Y128" i="1"/>
  <c r="T128" i="1"/>
  <c r="U128" i="1" s="1"/>
  <c r="I128" i="1"/>
  <c r="H128" i="1"/>
  <c r="F128" i="1"/>
  <c r="Y127" i="1"/>
  <c r="T127" i="1"/>
  <c r="U127" i="1" s="1"/>
  <c r="I127" i="1"/>
  <c r="H127" i="1"/>
  <c r="J127" i="1" s="1"/>
  <c r="F127" i="1"/>
  <c r="Y126" i="1"/>
  <c r="U126" i="1"/>
  <c r="T126" i="1"/>
  <c r="I126" i="1"/>
  <c r="H126" i="1"/>
  <c r="F126" i="1"/>
  <c r="Y125" i="1"/>
  <c r="T125" i="1"/>
  <c r="U125" i="1" s="1"/>
  <c r="I125" i="1"/>
  <c r="H125" i="1"/>
  <c r="F125" i="1"/>
  <c r="Y124" i="1"/>
  <c r="T124" i="1"/>
  <c r="U124" i="1" s="1"/>
  <c r="I124" i="1"/>
  <c r="H124" i="1"/>
  <c r="J124" i="1"/>
  <c r="F124" i="1"/>
  <c r="Y123" i="1"/>
  <c r="T123" i="1"/>
  <c r="U123" i="1" s="1"/>
  <c r="I123" i="1"/>
  <c r="H123" i="1"/>
  <c r="J123" i="1"/>
  <c r="F123" i="1"/>
  <c r="Y122" i="1"/>
  <c r="U122" i="1"/>
  <c r="T122" i="1"/>
  <c r="J122" i="1"/>
  <c r="I122" i="1"/>
  <c r="H122" i="1"/>
  <c r="F122" i="1"/>
  <c r="Y121" i="1"/>
  <c r="T121" i="1"/>
  <c r="U121" i="1" s="1"/>
  <c r="I121" i="1"/>
  <c r="H121" i="1"/>
  <c r="J121" i="1"/>
  <c r="L121" i="1" s="1"/>
  <c r="M121" i="1" s="1"/>
  <c r="N121" i="1" s="1"/>
  <c r="V121" i="1" s="1"/>
  <c r="W121" i="1" s="1"/>
  <c r="X121" i="1" s="1"/>
  <c r="P121" i="1" s="1"/>
  <c r="F121" i="1"/>
  <c r="Y120" i="1"/>
  <c r="T120" i="1"/>
  <c r="U120" i="1" s="1"/>
  <c r="I120" i="1"/>
  <c r="H120" i="1"/>
  <c r="J120" i="1"/>
  <c r="F120" i="1"/>
  <c r="Y119" i="1"/>
  <c r="T119" i="1"/>
  <c r="U119" i="1" s="1"/>
  <c r="X119" i="1" s="1"/>
  <c r="P119" i="1" s="1"/>
  <c r="I119" i="1"/>
  <c r="H119" i="1"/>
  <c r="J119" i="1"/>
  <c r="L119" i="1" s="1"/>
  <c r="M119" i="1" s="1"/>
  <c r="N119" i="1" s="1"/>
  <c r="V119" i="1" s="1"/>
  <c r="W119" i="1" s="1"/>
  <c r="F119" i="1"/>
  <c r="Y118" i="1"/>
  <c r="U118" i="1"/>
  <c r="T118" i="1"/>
  <c r="J118" i="1"/>
  <c r="I118" i="1"/>
  <c r="H118" i="1"/>
  <c r="F118" i="1"/>
  <c r="Y117" i="1"/>
  <c r="T117" i="1"/>
  <c r="U117" i="1" s="1"/>
  <c r="I117" i="1"/>
  <c r="H117" i="1"/>
  <c r="F117" i="1"/>
  <c r="Y116" i="1"/>
  <c r="T116" i="1"/>
  <c r="U116" i="1" s="1"/>
  <c r="I116" i="1"/>
  <c r="H116" i="1"/>
  <c r="J116" i="1"/>
  <c r="L116" i="1" s="1"/>
  <c r="F116" i="1"/>
  <c r="Y115" i="1"/>
  <c r="T115" i="1"/>
  <c r="U115" i="1" s="1"/>
  <c r="I115" i="1"/>
  <c r="H115" i="1"/>
  <c r="J115" i="1"/>
  <c r="L115" i="1" s="1"/>
  <c r="M115" i="1" s="1"/>
  <c r="N115" i="1" s="1"/>
  <c r="V115" i="1" s="1"/>
  <c r="W115" i="1" s="1"/>
  <c r="F115" i="1"/>
  <c r="Y114" i="1"/>
  <c r="U114" i="1"/>
  <c r="T114" i="1"/>
  <c r="J114" i="1"/>
  <c r="I114" i="1"/>
  <c r="H114" i="1"/>
  <c r="F114" i="1"/>
  <c r="Y113" i="1"/>
  <c r="T113" i="1"/>
  <c r="U113" i="1" s="1"/>
  <c r="I113" i="1"/>
  <c r="H113" i="1"/>
  <c r="F113" i="1"/>
  <c r="Y112" i="1"/>
  <c r="T112" i="1"/>
  <c r="U112" i="1" s="1"/>
  <c r="I112" i="1"/>
  <c r="H112" i="1"/>
  <c r="J112" i="1"/>
  <c r="L112" i="1" s="1"/>
  <c r="F112" i="1"/>
  <c r="Y111" i="1"/>
  <c r="T111" i="1"/>
  <c r="U111" i="1" s="1"/>
  <c r="I111" i="1"/>
  <c r="H111" i="1"/>
  <c r="J111" i="1"/>
  <c r="L111" i="1" s="1"/>
  <c r="M111" i="1" s="1"/>
  <c r="N111" i="1" s="1"/>
  <c r="V111" i="1" s="1"/>
  <c r="W111" i="1" s="1"/>
  <c r="F111" i="1"/>
  <c r="Y110" i="1"/>
  <c r="U110" i="1"/>
  <c r="T110" i="1"/>
  <c r="J110" i="1"/>
  <c r="I110" i="1"/>
  <c r="H110" i="1"/>
  <c r="F110" i="1"/>
  <c r="Y109" i="1"/>
  <c r="T109" i="1"/>
  <c r="U109" i="1" s="1"/>
  <c r="I109" i="1"/>
  <c r="H109" i="1"/>
  <c r="F109" i="1"/>
  <c r="Y108" i="1"/>
  <c r="T108" i="1"/>
  <c r="U108" i="1" s="1"/>
  <c r="I108" i="1"/>
  <c r="H108" i="1"/>
  <c r="J108" i="1"/>
  <c r="F108" i="1"/>
  <c r="Y107" i="1"/>
  <c r="T107" i="1"/>
  <c r="U107" i="1" s="1"/>
  <c r="I107" i="1"/>
  <c r="H107" i="1"/>
  <c r="J107" i="1"/>
  <c r="F107" i="1"/>
  <c r="Y106" i="1"/>
  <c r="U106" i="1"/>
  <c r="T106" i="1"/>
  <c r="J106" i="1"/>
  <c r="I106" i="1"/>
  <c r="H106" i="1"/>
  <c r="F106" i="1"/>
  <c r="Y105" i="1"/>
  <c r="T105" i="1"/>
  <c r="U105" i="1" s="1"/>
  <c r="I105" i="1"/>
  <c r="H105" i="1"/>
  <c r="F105" i="1"/>
  <c r="Y104" i="1"/>
  <c r="T104" i="1"/>
  <c r="U104" i="1" s="1"/>
  <c r="I104" i="1"/>
  <c r="H104" i="1"/>
  <c r="J104" i="1"/>
  <c r="F104" i="1"/>
  <c r="Y103" i="1"/>
  <c r="T103" i="1"/>
  <c r="U103" i="1" s="1"/>
  <c r="I103" i="1"/>
  <c r="H103" i="1"/>
  <c r="J103" i="1"/>
  <c r="F103" i="1"/>
  <c r="Y102" i="1"/>
  <c r="W102" i="1"/>
  <c r="V102" i="1"/>
  <c r="T102" i="1"/>
  <c r="U102" i="1" s="1"/>
  <c r="X102" i="1" s="1"/>
  <c r="I102" i="1"/>
  <c r="H102" i="1"/>
  <c r="J102" i="1"/>
  <c r="F102" i="1"/>
  <c r="Y101" i="1"/>
  <c r="T101" i="1"/>
  <c r="U101" i="1" s="1"/>
  <c r="J101" i="1"/>
  <c r="L101" i="1" s="1"/>
  <c r="M101" i="1" s="1"/>
  <c r="N101" i="1" s="1"/>
  <c r="V101" i="1" s="1"/>
  <c r="W101" i="1" s="1"/>
  <c r="I101" i="1"/>
  <c r="H101" i="1"/>
  <c r="F101" i="1"/>
  <c r="Y100" i="1"/>
  <c r="U100" i="1"/>
  <c r="T100" i="1"/>
  <c r="I100" i="1"/>
  <c r="H100" i="1"/>
  <c r="J100" i="1"/>
  <c r="L100" i="1" s="1"/>
  <c r="F100" i="1"/>
  <c r="Y99" i="1"/>
  <c r="T99" i="1"/>
  <c r="U99" i="1" s="1"/>
  <c r="I99" i="1"/>
  <c r="H99" i="1"/>
  <c r="J99" i="1"/>
  <c r="L99" i="1" s="1"/>
  <c r="M99" i="1" s="1"/>
  <c r="N99" i="1" s="1"/>
  <c r="V99" i="1" s="1"/>
  <c r="W99" i="1" s="1"/>
  <c r="X99" i="1" s="1"/>
  <c r="P99" i="1" s="1"/>
  <c r="F99" i="1"/>
  <c r="Y98" i="1"/>
  <c r="U98" i="1"/>
  <c r="T98" i="1"/>
  <c r="J98" i="1"/>
  <c r="I98" i="1"/>
  <c r="H98" i="1"/>
  <c r="F98" i="1"/>
  <c r="Y97" i="1"/>
  <c r="T97" i="1"/>
  <c r="U97" i="1" s="1"/>
  <c r="I97" i="1"/>
  <c r="H97" i="1"/>
  <c r="J97" i="1"/>
  <c r="F97" i="1"/>
  <c r="Y96" i="1"/>
  <c r="T96" i="1"/>
  <c r="U96" i="1" s="1"/>
  <c r="I96" i="1"/>
  <c r="H96" i="1"/>
  <c r="F96" i="1"/>
  <c r="J96" i="1" s="1"/>
  <c r="Y95" i="1"/>
  <c r="T95" i="1"/>
  <c r="U95" i="1" s="1"/>
  <c r="J95" i="1"/>
  <c r="L95" i="1" s="1"/>
  <c r="M95" i="1" s="1"/>
  <c r="N95" i="1" s="1"/>
  <c r="V95" i="1" s="1"/>
  <c r="W95" i="1" s="1"/>
  <c r="I95" i="1"/>
  <c r="H95" i="1"/>
  <c r="F95" i="1"/>
  <c r="Y94" i="1"/>
  <c r="T94" i="1"/>
  <c r="U94" i="1" s="1"/>
  <c r="I94" i="1"/>
  <c r="H94" i="1"/>
  <c r="J94" i="1"/>
  <c r="L94" i="1" s="1"/>
  <c r="F94" i="1"/>
  <c r="Y93" i="1"/>
  <c r="T93" i="1"/>
  <c r="U93" i="1" s="1"/>
  <c r="I93" i="1"/>
  <c r="H93" i="1"/>
  <c r="J93" i="1"/>
  <c r="L93" i="1" s="1"/>
  <c r="M93" i="1" s="1"/>
  <c r="N93" i="1" s="1"/>
  <c r="V93" i="1" s="1"/>
  <c r="W93" i="1" s="1"/>
  <c r="X93" i="1" s="1"/>
  <c r="P93" i="1" s="1"/>
  <c r="F93" i="1"/>
  <c r="Y92" i="1"/>
  <c r="U92" i="1"/>
  <c r="T92" i="1"/>
  <c r="J92" i="1"/>
  <c r="I92" i="1"/>
  <c r="H92" i="1"/>
  <c r="F92" i="1"/>
  <c r="Y91" i="1"/>
  <c r="T91" i="1"/>
  <c r="U91" i="1" s="1"/>
  <c r="I91" i="1"/>
  <c r="H91" i="1"/>
  <c r="J91" i="1"/>
  <c r="L91" i="1" s="1"/>
  <c r="M91" i="1" s="1"/>
  <c r="N91" i="1" s="1"/>
  <c r="V91" i="1" s="1"/>
  <c r="W91" i="1" s="1"/>
  <c r="X91" i="1" s="1"/>
  <c r="P91" i="1" s="1"/>
  <c r="F91" i="1"/>
  <c r="Y90" i="1"/>
  <c r="T90" i="1"/>
  <c r="U90" i="1" s="1"/>
  <c r="I90" i="1"/>
  <c r="H90" i="1"/>
  <c r="F90" i="1"/>
  <c r="J90" i="1" s="1"/>
  <c r="L90" i="1" s="1"/>
  <c r="Y89" i="1"/>
  <c r="T89" i="1"/>
  <c r="U89" i="1" s="1"/>
  <c r="L89" i="1"/>
  <c r="M89" i="1" s="1"/>
  <c r="N89" i="1" s="1"/>
  <c r="V89" i="1" s="1"/>
  <c r="W89" i="1" s="1"/>
  <c r="J89" i="1"/>
  <c r="I89" i="1"/>
  <c r="H89" i="1"/>
  <c r="F89" i="1"/>
  <c r="Y88" i="1"/>
  <c r="U88" i="1"/>
  <c r="T88" i="1"/>
  <c r="I88" i="1"/>
  <c r="H88" i="1"/>
  <c r="F88" i="1"/>
  <c r="Y87" i="1"/>
  <c r="T87" i="1"/>
  <c r="U87" i="1" s="1"/>
  <c r="L87" i="1"/>
  <c r="M87" i="1" s="1"/>
  <c r="N87" i="1" s="1"/>
  <c r="V87" i="1" s="1"/>
  <c r="W87" i="1" s="1"/>
  <c r="X87" i="1" s="1"/>
  <c r="P87" i="1" s="1"/>
  <c r="I87" i="1"/>
  <c r="H87" i="1"/>
  <c r="J87" i="1"/>
  <c r="F87" i="1"/>
  <c r="Y86" i="1"/>
  <c r="U86" i="1"/>
  <c r="T86" i="1"/>
  <c r="J86" i="1"/>
  <c r="L86" i="1" s="1"/>
  <c r="I86" i="1"/>
  <c r="H86" i="1"/>
  <c r="F86" i="1"/>
  <c r="Y85" i="1"/>
  <c r="T85" i="1"/>
  <c r="U85" i="1" s="1"/>
  <c r="I85" i="1"/>
  <c r="H85" i="1"/>
  <c r="F85" i="1"/>
  <c r="Y84" i="1"/>
  <c r="U84" i="1"/>
  <c r="T84" i="1"/>
  <c r="I84" i="1"/>
  <c r="H84" i="1"/>
  <c r="F84" i="1"/>
  <c r="J84" i="1" s="1"/>
  <c r="L84" i="1" s="1"/>
  <c r="Y83" i="1"/>
  <c r="T83" i="1"/>
  <c r="U83" i="1" s="1"/>
  <c r="J83" i="1"/>
  <c r="L83" i="1" s="1"/>
  <c r="M83" i="1" s="1"/>
  <c r="N83" i="1" s="1"/>
  <c r="V83" i="1" s="1"/>
  <c r="W83" i="1" s="1"/>
  <c r="I83" i="1"/>
  <c r="H83" i="1"/>
  <c r="F83" i="1"/>
  <c r="Y82" i="1"/>
  <c r="T82" i="1"/>
  <c r="U82" i="1" s="1"/>
  <c r="I82" i="1"/>
  <c r="H82" i="1"/>
  <c r="J82" i="1"/>
  <c r="L82" i="1" s="1"/>
  <c r="F82" i="1"/>
  <c r="Y81" i="1"/>
  <c r="T81" i="1"/>
  <c r="U81" i="1" s="1"/>
  <c r="I81" i="1"/>
  <c r="H81" i="1"/>
  <c r="J81" i="1"/>
  <c r="L81" i="1" s="1"/>
  <c r="M81" i="1" s="1"/>
  <c r="N81" i="1" s="1"/>
  <c r="V81" i="1" s="1"/>
  <c r="W81" i="1" s="1"/>
  <c r="X81" i="1" s="1"/>
  <c r="P81" i="1" s="1"/>
  <c r="F81" i="1"/>
  <c r="Y80" i="1"/>
  <c r="U80" i="1"/>
  <c r="T80" i="1"/>
  <c r="J80" i="1"/>
  <c r="L80" i="1" s="1"/>
  <c r="I80" i="1"/>
  <c r="H80" i="1"/>
  <c r="F80" i="1"/>
  <c r="Y79" i="1"/>
  <c r="T79" i="1"/>
  <c r="U79" i="1" s="1"/>
  <c r="V79" i="1"/>
  <c r="W79" i="1" s="1"/>
  <c r="X79" i="1" s="1"/>
  <c r="P79" i="1" s="1"/>
  <c r="I79" i="1"/>
  <c r="H79" i="1"/>
  <c r="J79" i="1"/>
  <c r="L79" i="1" s="1"/>
  <c r="M79" i="1" s="1"/>
  <c r="N79" i="1" s="1"/>
  <c r="F79" i="1"/>
  <c r="Y78" i="1"/>
  <c r="U78" i="1"/>
  <c r="T78" i="1"/>
  <c r="I78" i="1"/>
  <c r="H78" i="1"/>
  <c r="F78" i="1"/>
  <c r="Y77" i="1"/>
  <c r="T77" i="1"/>
  <c r="U77" i="1" s="1"/>
  <c r="J77" i="1"/>
  <c r="L77" i="1" s="1"/>
  <c r="M77" i="1" s="1"/>
  <c r="N77" i="1" s="1"/>
  <c r="V77" i="1" s="1"/>
  <c r="W77" i="1" s="1"/>
  <c r="I77" i="1"/>
  <c r="H77" i="1"/>
  <c r="F77" i="1"/>
  <c r="Y76" i="1"/>
  <c r="W76" i="1"/>
  <c r="V76" i="1"/>
  <c r="U76" i="1"/>
  <c r="X76" i="1" s="1"/>
  <c r="T76" i="1"/>
  <c r="I76" i="1"/>
  <c r="H76" i="1"/>
  <c r="F76" i="1"/>
  <c r="Y75" i="1"/>
  <c r="T75" i="1"/>
  <c r="U75" i="1" s="1"/>
  <c r="L75" i="1"/>
  <c r="M75" i="1" s="1"/>
  <c r="N75" i="1" s="1"/>
  <c r="V75" i="1" s="1"/>
  <c r="W75" i="1" s="1"/>
  <c r="X75" i="1" s="1"/>
  <c r="P75" i="1" s="1"/>
  <c r="I75" i="1"/>
  <c r="H75" i="1"/>
  <c r="J75" i="1"/>
  <c r="F75" i="1"/>
  <c r="Y74" i="1"/>
  <c r="V74" i="1"/>
  <c r="W74" i="1" s="1"/>
  <c r="U74" i="1"/>
  <c r="X74" i="1" s="1"/>
  <c r="T74" i="1"/>
  <c r="J74" i="1"/>
  <c r="L74" i="1" s="1"/>
  <c r="I74" i="1"/>
  <c r="H74" i="1"/>
  <c r="F74" i="1"/>
  <c r="Y73" i="1"/>
  <c r="T73" i="1"/>
  <c r="U73" i="1" s="1"/>
  <c r="I73" i="1"/>
  <c r="H73" i="1"/>
  <c r="F73" i="1"/>
  <c r="Y72" i="1"/>
  <c r="U72" i="1"/>
  <c r="T72" i="1"/>
  <c r="I72" i="1"/>
  <c r="H72" i="1"/>
  <c r="F72" i="1"/>
  <c r="J72" i="1" s="1"/>
  <c r="Y71" i="1"/>
  <c r="W71" i="1"/>
  <c r="V71" i="1"/>
  <c r="T71" i="1"/>
  <c r="U71" i="1" s="1"/>
  <c r="X71" i="1" s="1"/>
  <c r="I71" i="1"/>
  <c r="H71" i="1"/>
  <c r="J71" i="1"/>
  <c r="F71" i="1"/>
  <c r="Y70" i="1"/>
  <c r="U70" i="1"/>
  <c r="T70" i="1"/>
  <c r="I70" i="1"/>
  <c r="H70" i="1"/>
  <c r="F70" i="1"/>
  <c r="J70" i="1" s="1"/>
  <c r="L70" i="1" s="1"/>
  <c r="Y69" i="1"/>
  <c r="T69" i="1"/>
  <c r="U69" i="1" s="1"/>
  <c r="I69" i="1"/>
  <c r="H69" i="1"/>
  <c r="J69" i="1"/>
  <c r="L69" i="1" s="1"/>
  <c r="M69" i="1" s="1"/>
  <c r="N69" i="1" s="1"/>
  <c r="V69" i="1" s="1"/>
  <c r="W69" i="1" s="1"/>
  <c r="F69" i="1"/>
  <c r="Y68" i="1"/>
  <c r="T68" i="1"/>
  <c r="U68" i="1" s="1"/>
  <c r="I68" i="1"/>
  <c r="H68" i="1"/>
  <c r="F68" i="1"/>
  <c r="J68" i="1" s="1"/>
  <c r="Y67" i="1"/>
  <c r="T67" i="1"/>
  <c r="U67" i="1" s="1"/>
  <c r="I67" i="1"/>
  <c r="H67" i="1"/>
  <c r="F67" i="1"/>
  <c r="Y66" i="1"/>
  <c r="U66" i="1"/>
  <c r="T66" i="1"/>
  <c r="I66" i="1"/>
  <c r="H66" i="1"/>
  <c r="F66" i="1"/>
  <c r="Y65" i="1"/>
  <c r="T65" i="1"/>
  <c r="U65" i="1" s="1"/>
  <c r="I65" i="1"/>
  <c r="H65" i="1"/>
  <c r="J65" i="1"/>
  <c r="L65" i="1" s="1"/>
  <c r="M65" i="1" s="1"/>
  <c r="N65" i="1" s="1"/>
  <c r="V65" i="1" s="1"/>
  <c r="W65" i="1" s="1"/>
  <c r="F65" i="1"/>
  <c r="Y64" i="1"/>
  <c r="U64" i="1"/>
  <c r="T64" i="1"/>
  <c r="I64" i="1"/>
  <c r="H64" i="1"/>
  <c r="F64" i="1"/>
  <c r="Y63" i="1"/>
  <c r="T63" i="1"/>
  <c r="U63" i="1" s="1"/>
  <c r="I63" i="1"/>
  <c r="H63" i="1"/>
  <c r="J63" i="1"/>
  <c r="L63" i="1" s="1"/>
  <c r="M63" i="1" s="1"/>
  <c r="N63" i="1" s="1"/>
  <c r="V63" i="1" s="1"/>
  <c r="W63" i="1" s="1"/>
  <c r="F63" i="1"/>
  <c r="Y62" i="1"/>
  <c r="T62" i="1"/>
  <c r="U62" i="1" s="1"/>
  <c r="I62" i="1"/>
  <c r="H62" i="1"/>
  <c r="F62" i="1"/>
  <c r="J62" i="1" s="1"/>
  <c r="Y61" i="1"/>
  <c r="W61" i="1"/>
  <c r="V61" i="1"/>
  <c r="T61" i="1"/>
  <c r="U61" i="1" s="1"/>
  <c r="X61" i="1" s="1"/>
  <c r="I61" i="1"/>
  <c r="J61" i="1" s="1"/>
  <c r="L61" i="1" s="1"/>
  <c r="M61" i="1" s="1"/>
  <c r="N61" i="1" s="1"/>
  <c r="H61" i="1"/>
  <c r="F61" i="1"/>
  <c r="Y60" i="1"/>
  <c r="T60" i="1"/>
  <c r="U60" i="1" s="1"/>
  <c r="I60" i="1"/>
  <c r="H60" i="1"/>
  <c r="F60" i="1"/>
  <c r="J60" i="1" s="1"/>
  <c r="L60" i="1" s="1"/>
  <c r="Y59" i="1"/>
  <c r="T59" i="1"/>
  <c r="U59" i="1" s="1"/>
  <c r="I59" i="1"/>
  <c r="J59" i="1" s="1"/>
  <c r="H59" i="1"/>
  <c r="F59" i="1"/>
  <c r="Y58" i="1"/>
  <c r="T58" i="1"/>
  <c r="U58" i="1" s="1"/>
  <c r="I58" i="1"/>
  <c r="J58" i="1" s="1"/>
  <c r="L58" i="1" s="1"/>
  <c r="H58" i="1"/>
  <c r="F58" i="1"/>
  <c r="Y57" i="1"/>
  <c r="T57" i="1"/>
  <c r="U57" i="1" s="1"/>
  <c r="I57" i="1"/>
  <c r="H57" i="1"/>
  <c r="F57" i="1"/>
  <c r="Y56" i="1"/>
  <c r="U56" i="1"/>
  <c r="T56" i="1"/>
  <c r="I56" i="1"/>
  <c r="H56" i="1"/>
  <c r="F56" i="1"/>
  <c r="J56" i="1" s="1"/>
  <c r="Y55" i="1"/>
  <c r="T55" i="1"/>
  <c r="U55" i="1" s="1"/>
  <c r="I55" i="1"/>
  <c r="J55" i="1" s="1"/>
  <c r="L55" i="1" s="1"/>
  <c r="M55" i="1" s="1"/>
  <c r="N55" i="1" s="1"/>
  <c r="V55" i="1" s="1"/>
  <c r="W55" i="1" s="1"/>
  <c r="H55" i="1"/>
  <c r="F55" i="1"/>
  <c r="Y54" i="1"/>
  <c r="T54" i="1"/>
  <c r="U54" i="1" s="1"/>
  <c r="I54" i="1"/>
  <c r="H54" i="1"/>
  <c r="F54" i="1"/>
  <c r="Y53" i="1"/>
  <c r="T53" i="1"/>
  <c r="U53" i="1" s="1"/>
  <c r="I53" i="1"/>
  <c r="J53" i="1" s="1"/>
  <c r="L53" i="1" s="1"/>
  <c r="M53" i="1" s="1"/>
  <c r="N53" i="1" s="1"/>
  <c r="V53" i="1" s="1"/>
  <c r="W53" i="1" s="1"/>
  <c r="X53" i="1" s="1"/>
  <c r="P53" i="1" s="1"/>
  <c r="H53" i="1"/>
  <c r="F53" i="1"/>
  <c r="Y52" i="1"/>
  <c r="T52" i="1"/>
  <c r="U52" i="1" s="1"/>
  <c r="I52" i="1"/>
  <c r="H52" i="1"/>
  <c r="J52" i="1"/>
  <c r="L52" i="1" s="1"/>
  <c r="F52" i="1"/>
  <c r="Y51" i="1"/>
  <c r="W51" i="1"/>
  <c r="X51" i="1" s="1"/>
  <c r="V51" i="1"/>
  <c r="T51" i="1"/>
  <c r="U51" i="1" s="1"/>
  <c r="I51" i="1"/>
  <c r="J51" i="1" s="1"/>
  <c r="L51" i="1" s="1"/>
  <c r="M51" i="1" s="1"/>
  <c r="N51" i="1" s="1"/>
  <c r="P51" i="1" s="1"/>
  <c r="H51" i="1"/>
  <c r="F51" i="1"/>
  <c r="Y50" i="1"/>
  <c r="T50" i="1"/>
  <c r="U50" i="1" s="1"/>
  <c r="I50" i="1"/>
  <c r="H50" i="1"/>
  <c r="F50" i="1"/>
  <c r="J50" i="1" s="1"/>
  <c r="Y49" i="1"/>
  <c r="T49" i="1"/>
  <c r="U49" i="1" s="1"/>
  <c r="I49" i="1"/>
  <c r="H49" i="1"/>
  <c r="J49" i="1" s="1"/>
  <c r="L49" i="1" s="1"/>
  <c r="M49" i="1" s="1"/>
  <c r="N49" i="1" s="1"/>
  <c r="V49" i="1" s="1"/>
  <c r="W49" i="1" s="1"/>
  <c r="X49" i="1" s="1"/>
  <c r="P49" i="1" s="1"/>
  <c r="F49" i="1"/>
  <c r="Y48" i="1"/>
  <c r="U48" i="1"/>
  <c r="T48" i="1"/>
  <c r="L48" i="1"/>
  <c r="J48" i="1"/>
  <c r="I48" i="1"/>
  <c r="H48" i="1"/>
  <c r="F48" i="1"/>
  <c r="Y47" i="1"/>
  <c r="T47" i="1"/>
  <c r="U47" i="1" s="1"/>
  <c r="I47" i="1"/>
  <c r="H47" i="1"/>
  <c r="F47" i="1"/>
  <c r="Y46" i="1"/>
  <c r="U46" i="1"/>
  <c r="T46" i="1"/>
  <c r="I46" i="1"/>
  <c r="H46" i="1"/>
  <c r="F46" i="1"/>
  <c r="J46" i="1" s="1"/>
  <c r="L46" i="1" s="1"/>
  <c r="Y45" i="1"/>
  <c r="T45" i="1"/>
  <c r="U45" i="1" s="1"/>
  <c r="I45" i="1"/>
  <c r="H45" i="1"/>
  <c r="J45" i="1"/>
  <c r="L45" i="1" s="1"/>
  <c r="F45" i="1"/>
  <c r="Y44" i="1"/>
  <c r="T44" i="1"/>
  <c r="U44" i="1" s="1"/>
  <c r="I44" i="1"/>
  <c r="H44" i="1"/>
  <c r="F44" i="1"/>
  <c r="J44" i="1" s="1"/>
  <c r="L44" i="1" s="1"/>
  <c r="Y43" i="1"/>
  <c r="U43" i="1"/>
  <c r="T43" i="1"/>
  <c r="I43" i="1"/>
  <c r="H43" i="1"/>
  <c r="J43" i="1"/>
  <c r="L43" i="1" s="1"/>
  <c r="M43" i="1" s="1"/>
  <c r="N43" i="1" s="1"/>
  <c r="V43" i="1" s="1"/>
  <c r="W43" i="1" s="1"/>
  <c r="F43" i="1"/>
  <c r="Y42" i="1"/>
  <c r="U42" i="1"/>
  <c r="T42" i="1"/>
  <c r="I42" i="1"/>
  <c r="H42" i="1"/>
  <c r="J42" i="1"/>
  <c r="L42" i="1" s="1"/>
  <c r="F42" i="1"/>
  <c r="Y41" i="1"/>
  <c r="U41" i="1"/>
  <c r="T41" i="1"/>
  <c r="J41" i="1"/>
  <c r="L41" i="1" s="1"/>
  <c r="M41" i="1" s="1"/>
  <c r="N41" i="1" s="1"/>
  <c r="V41" i="1" s="1"/>
  <c r="W41" i="1" s="1"/>
  <c r="I41" i="1"/>
  <c r="H41" i="1"/>
  <c r="F41" i="1"/>
  <c r="Y40" i="1"/>
  <c r="T40" i="1"/>
  <c r="U40" i="1" s="1"/>
  <c r="I40" i="1"/>
  <c r="H40" i="1"/>
  <c r="J40" i="1"/>
  <c r="L40" i="1" s="1"/>
  <c r="F40" i="1"/>
  <c r="Y39" i="1"/>
  <c r="T39" i="1"/>
  <c r="U39" i="1" s="1"/>
  <c r="I39" i="1"/>
  <c r="H39" i="1"/>
  <c r="J39" i="1"/>
  <c r="L39" i="1" s="1"/>
  <c r="M39" i="1" s="1"/>
  <c r="N39" i="1" s="1"/>
  <c r="V39" i="1" s="1"/>
  <c r="W39" i="1" s="1"/>
  <c r="X39" i="1" s="1"/>
  <c r="P39" i="1" s="1"/>
  <c r="F39" i="1"/>
  <c r="Y38" i="1"/>
  <c r="T38" i="1"/>
  <c r="U38" i="1" s="1"/>
  <c r="I38" i="1"/>
  <c r="H38" i="1"/>
  <c r="F38" i="1"/>
  <c r="J38" i="1" s="1"/>
  <c r="L38" i="1" s="1"/>
  <c r="Y37" i="1"/>
  <c r="U37" i="1"/>
  <c r="T37" i="1"/>
  <c r="J37" i="1"/>
  <c r="L37" i="1" s="1"/>
  <c r="I37" i="1"/>
  <c r="H37" i="1"/>
  <c r="F37" i="1"/>
  <c r="Y36" i="1"/>
  <c r="U36" i="1"/>
  <c r="T36" i="1"/>
  <c r="J36" i="1"/>
  <c r="L36" i="1" s="1"/>
  <c r="I36" i="1"/>
  <c r="H36" i="1"/>
  <c r="F36" i="1"/>
  <c r="Y35" i="1"/>
  <c r="T35" i="1"/>
  <c r="U35" i="1" s="1"/>
  <c r="I35" i="1"/>
  <c r="H35" i="1"/>
  <c r="J35" i="1" s="1"/>
  <c r="F35" i="1"/>
  <c r="Y34" i="1"/>
  <c r="U34" i="1"/>
  <c r="T34" i="1"/>
  <c r="I34" i="1"/>
  <c r="H34" i="1"/>
  <c r="F34" i="1"/>
  <c r="Y33" i="1"/>
  <c r="T33" i="1"/>
  <c r="U33" i="1" s="1"/>
  <c r="I33" i="1"/>
  <c r="H33" i="1"/>
  <c r="J33" i="1"/>
  <c r="L33" i="1" s="1"/>
  <c r="F33" i="1"/>
  <c r="M33" i="1"/>
  <c r="N33" i="1" s="1"/>
  <c r="V33" i="1" s="1"/>
  <c r="W33" i="1" s="1"/>
  <c r="Y32" i="1"/>
  <c r="T32" i="1"/>
  <c r="U32" i="1" s="1"/>
  <c r="I32" i="1"/>
  <c r="H32" i="1"/>
  <c r="F32" i="1"/>
  <c r="Y31" i="1"/>
  <c r="T31" i="1"/>
  <c r="U31" i="1" s="1"/>
  <c r="X31" i="1" s="1"/>
  <c r="P31" i="1" s="1"/>
  <c r="I31" i="1"/>
  <c r="H31" i="1"/>
  <c r="J31" i="1"/>
  <c r="L31" i="1" s="1"/>
  <c r="F31" i="1"/>
  <c r="M31" i="1"/>
  <c r="N31" i="1" s="1"/>
  <c r="V31" i="1" s="1"/>
  <c r="W31" i="1" s="1"/>
  <c r="Y30" i="1"/>
  <c r="U30" i="1"/>
  <c r="T30" i="1"/>
  <c r="I30" i="1"/>
  <c r="H30" i="1"/>
  <c r="J30" i="1"/>
  <c r="L30" i="1" s="1"/>
  <c r="F30" i="1"/>
  <c r="Y29" i="1"/>
  <c r="U29" i="1"/>
  <c r="T29" i="1"/>
  <c r="I29" i="1"/>
  <c r="J29" i="1" s="1"/>
  <c r="L29" i="1" s="1"/>
  <c r="M29" i="1" s="1"/>
  <c r="N29" i="1" s="1"/>
  <c r="V29" i="1" s="1"/>
  <c r="W29" i="1" s="1"/>
  <c r="H29" i="1"/>
  <c r="F29" i="1"/>
  <c r="Y28" i="1"/>
  <c r="T28" i="1"/>
  <c r="U28" i="1" s="1"/>
  <c r="I28" i="1"/>
  <c r="H28" i="1"/>
  <c r="J28" i="1"/>
  <c r="L28" i="1" s="1"/>
  <c r="F28" i="1"/>
  <c r="M28" i="1"/>
  <c r="N28" i="1" s="1"/>
  <c r="V28" i="1" s="1"/>
  <c r="W28" i="1" s="1"/>
  <c r="X28" i="1" s="1"/>
  <c r="P28" i="1" s="1"/>
  <c r="Y27" i="1"/>
  <c r="T27" i="1"/>
  <c r="U27" i="1" s="1"/>
  <c r="I27" i="1"/>
  <c r="H27" i="1"/>
  <c r="J27" i="1"/>
  <c r="L27" i="1" s="1"/>
  <c r="M27" i="1" s="1"/>
  <c r="N27" i="1" s="1"/>
  <c r="V27" i="1" s="1"/>
  <c r="W27" i="1" s="1"/>
  <c r="F27" i="1"/>
  <c r="Y26" i="1"/>
  <c r="T26" i="1"/>
  <c r="U26" i="1" s="1"/>
  <c r="I26" i="1"/>
  <c r="H26" i="1"/>
  <c r="F26" i="1"/>
  <c r="J26" i="1" s="1"/>
  <c r="Y25" i="1"/>
  <c r="U25" i="1"/>
  <c r="T25" i="1"/>
  <c r="I25" i="1"/>
  <c r="H25" i="1"/>
  <c r="J25" i="1" s="1"/>
  <c r="L25" i="1" s="1"/>
  <c r="F25" i="1"/>
  <c r="Y24" i="1"/>
  <c r="T24" i="1"/>
  <c r="U24" i="1" s="1"/>
  <c r="J24" i="1"/>
  <c r="L24" i="1" s="1"/>
  <c r="I24" i="1"/>
  <c r="H24" i="1"/>
  <c r="F24" i="1"/>
  <c r="Y23" i="1"/>
  <c r="T23" i="1"/>
  <c r="U23" i="1" s="1"/>
  <c r="I23" i="1"/>
  <c r="H23" i="1"/>
  <c r="J23" i="1" s="1"/>
  <c r="F23" i="1"/>
  <c r="Y22" i="1"/>
  <c r="U22" i="1"/>
  <c r="T22" i="1"/>
  <c r="I22" i="1"/>
  <c r="H22" i="1"/>
  <c r="F22" i="1"/>
  <c r="J22" i="1" s="1"/>
  <c r="L22" i="1" s="1"/>
  <c r="Y21" i="1"/>
  <c r="T21" i="1"/>
  <c r="U21" i="1" s="1"/>
  <c r="I21" i="1"/>
  <c r="H21" i="1"/>
  <c r="J21" i="1"/>
  <c r="F21" i="1"/>
  <c r="Y20" i="1"/>
  <c r="T20" i="1"/>
  <c r="U20" i="1" s="1"/>
  <c r="I20" i="1"/>
  <c r="H20" i="1"/>
  <c r="F20" i="1"/>
  <c r="J20" i="1" s="1"/>
  <c r="L20" i="1" s="1"/>
  <c r="Y19" i="1"/>
  <c r="T19" i="1"/>
  <c r="U19" i="1" s="1"/>
  <c r="I19" i="1"/>
  <c r="H19" i="1"/>
  <c r="J19" i="1"/>
  <c r="L19" i="1" s="1"/>
  <c r="F19" i="1"/>
  <c r="M19" i="1"/>
  <c r="N19" i="1" s="1"/>
  <c r="V19" i="1" s="1"/>
  <c r="W19" i="1" s="1"/>
  <c r="Y18" i="1"/>
  <c r="U18" i="1"/>
  <c r="T18" i="1"/>
  <c r="I18" i="1"/>
  <c r="J18" i="1" s="1"/>
  <c r="L18" i="1" s="1"/>
  <c r="H18" i="1"/>
  <c r="F18" i="1"/>
  <c r="Y17" i="1"/>
  <c r="U17" i="1"/>
  <c r="T17" i="1"/>
  <c r="I17" i="1"/>
  <c r="J17" i="1" s="1"/>
  <c r="L17" i="1" s="1"/>
  <c r="M17" i="1" s="1"/>
  <c r="N17" i="1" s="1"/>
  <c r="V17" i="1" s="1"/>
  <c r="W17" i="1" s="1"/>
  <c r="H17" i="1"/>
  <c r="F17" i="1"/>
  <c r="Y16" i="1"/>
  <c r="T16" i="1"/>
  <c r="U16" i="1" s="1"/>
  <c r="I16" i="1"/>
  <c r="H16" i="1"/>
  <c r="J16" i="1"/>
  <c r="L16" i="1" s="1"/>
  <c r="F16" i="1"/>
  <c r="Y15" i="1"/>
  <c r="T15" i="1"/>
  <c r="U15" i="1" s="1"/>
  <c r="I15" i="1"/>
  <c r="H15" i="1"/>
  <c r="J15" i="1"/>
  <c r="L15" i="1" s="1"/>
  <c r="M15" i="1" s="1"/>
  <c r="N15" i="1" s="1"/>
  <c r="V15" i="1" s="1"/>
  <c r="W15" i="1" s="1"/>
  <c r="X15" i="1" s="1"/>
  <c r="P15" i="1" s="1"/>
  <c r="F15" i="1"/>
  <c r="Y14" i="1"/>
  <c r="T14" i="1"/>
  <c r="U14" i="1" s="1"/>
  <c r="I14" i="1"/>
  <c r="H14" i="1"/>
  <c r="F14" i="1"/>
  <c r="Y13" i="1"/>
  <c r="U13" i="1"/>
  <c r="T13" i="1"/>
  <c r="I13" i="1"/>
  <c r="H13" i="1"/>
  <c r="J13" i="1" s="1"/>
  <c r="L13" i="1" s="1"/>
  <c r="F13" i="1"/>
  <c r="Y12" i="1"/>
  <c r="T12" i="1"/>
  <c r="U12" i="1" s="1"/>
  <c r="J12" i="1"/>
  <c r="L12" i="1" s="1"/>
  <c r="I12" i="1"/>
  <c r="H12" i="1"/>
  <c r="F12" i="1"/>
  <c r="Y11" i="1"/>
  <c r="T11" i="1"/>
  <c r="U11" i="1" s="1"/>
  <c r="I11" i="1"/>
  <c r="H11" i="1"/>
  <c r="J11" i="1" s="1"/>
  <c r="L11" i="1" s="1"/>
  <c r="M11" i="1" s="1"/>
  <c r="N11" i="1" s="1"/>
  <c r="V11" i="1" s="1"/>
  <c r="W11" i="1" s="1"/>
  <c r="F11" i="1"/>
  <c r="Y10" i="1"/>
  <c r="U10" i="1"/>
  <c r="T10" i="1"/>
  <c r="I10" i="1"/>
  <c r="H10" i="1"/>
  <c r="F10" i="1"/>
  <c r="Y9" i="1"/>
  <c r="T9" i="1"/>
  <c r="U9" i="1" s="1"/>
  <c r="I9" i="1"/>
  <c r="J9" i="1" s="1"/>
  <c r="L9" i="1" s="1"/>
  <c r="H9" i="1"/>
  <c r="F9" i="1"/>
  <c r="Y8" i="1"/>
  <c r="T8" i="1"/>
  <c r="U8" i="1" s="1"/>
  <c r="I8" i="1"/>
  <c r="H8" i="1"/>
  <c r="F8" i="1"/>
  <c r="L5" i="1"/>
  <c r="L190" i="1" s="1"/>
  <c r="X33" i="1" l="1"/>
  <c r="P33" i="1" s="1"/>
  <c r="X40" i="1"/>
  <c r="P40" i="1" s="1"/>
  <c r="X19" i="1"/>
  <c r="P19" i="1" s="1"/>
  <c r="X27" i="1"/>
  <c r="P27" i="1" s="1"/>
  <c r="X55" i="1"/>
  <c r="P55" i="1" s="1"/>
  <c r="P76" i="1"/>
  <c r="X65" i="1"/>
  <c r="P65" i="1" s="1"/>
  <c r="X77" i="1"/>
  <c r="P77" i="1" s="1"/>
  <c r="L26" i="1"/>
  <c r="J32" i="1"/>
  <c r="L32" i="1" s="1"/>
  <c r="M32" i="1" s="1"/>
  <c r="N32" i="1" s="1"/>
  <c r="V32" i="1" s="1"/>
  <c r="W32" i="1" s="1"/>
  <c r="X32" i="1" s="1"/>
  <c r="P32" i="1" s="1"/>
  <c r="J34" i="1"/>
  <c r="L34" i="1" s="1"/>
  <c r="J47" i="1"/>
  <c r="L47" i="1" s="1"/>
  <c r="M47" i="1" s="1"/>
  <c r="N47" i="1" s="1"/>
  <c r="V47" i="1" s="1"/>
  <c r="W47" i="1" s="1"/>
  <c r="L68" i="1"/>
  <c r="M68" i="1" s="1"/>
  <c r="N68" i="1" s="1"/>
  <c r="V68" i="1" s="1"/>
  <c r="W68" i="1" s="1"/>
  <c r="X68" i="1" s="1"/>
  <c r="P68" i="1" s="1"/>
  <c r="L71" i="1"/>
  <c r="M71" i="1" s="1"/>
  <c r="N71" i="1" s="1"/>
  <c r="L120" i="1"/>
  <c r="J125" i="1"/>
  <c r="L125" i="1" s="1"/>
  <c r="M125" i="1" s="1"/>
  <c r="N125" i="1" s="1"/>
  <c r="V125" i="1" s="1"/>
  <c r="W125" i="1" s="1"/>
  <c r="X125" i="1" s="1"/>
  <c r="P125" i="1" s="1"/>
  <c r="L170" i="1"/>
  <c r="M170" i="1" s="1"/>
  <c r="N170" i="1" s="1"/>
  <c r="V170" i="1" s="1"/>
  <c r="W170" i="1" s="1"/>
  <c r="X170" i="1" s="1"/>
  <c r="P170" i="1" s="1"/>
  <c r="L175" i="1"/>
  <c r="L129" i="1"/>
  <c r="M129" i="1" s="1"/>
  <c r="N129" i="1" s="1"/>
  <c r="V129" i="1" s="1"/>
  <c r="W129" i="1" s="1"/>
  <c r="L133" i="1"/>
  <c r="M133" i="1" s="1"/>
  <c r="N133" i="1" s="1"/>
  <c r="V133" i="1" s="1"/>
  <c r="W133" i="1" s="1"/>
  <c r="X133" i="1" s="1"/>
  <c r="P133" i="1" s="1"/>
  <c r="L647" i="1"/>
  <c r="M647" i="1" s="1"/>
  <c r="N647" i="1" s="1"/>
  <c r="V647" i="1" s="1"/>
  <c r="W647" i="1" s="1"/>
  <c r="X647" i="1" s="1"/>
  <c r="P647" i="1" s="1"/>
  <c r="L636" i="1"/>
  <c r="M636" i="1" s="1"/>
  <c r="N636" i="1" s="1"/>
  <c r="V636" i="1" s="1"/>
  <c r="W636" i="1" s="1"/>
  <c r="L554" i="1"/>
  <c r="M554" i="1" s="1"/>
  <c r="N554" i="1" s="1"/>
  <c r="V554" i="1" s="1"/>
  <c r="W554" i="1" s="1"/>
  <c r="L663" i="1"/>
  <c r="M663" i="1" s="1"/>
  <c r="N663" i="1" s="1"/>
  <c r="V663" i="1" s="1"/>
  <c r="W663" i="1" s="1"/>
  <c r="X663" i="1" s="1"/>
  <c r="P663" i="1" s="1"/>
  <c r="L511" i="1"/>
  <c r="M511" i="1" s="1"/>
  <c r="N511" i="1" s="1"/>
  <c r="V511" i="1" s="1"/>
  <c r="W511" i="1" s="1"/>
  <c r="X511" i="1" s="1"/>
  <c r="P511" i="1" s="1"/>
  <c r="L615" i="1"/>
  <c r="M615" i="1" s="1"/>
  <c r="N615" i="1" s="1"/>
  <c r="V615" i="1" s="1"/>
  <c r="W615" i="1" s="1"/>
  <c r="X615" i="1" s="1"/>
  <c r="P615" i="1" s="1"/>
  <c r="L485" i="1"/>
  <c r="M485" i="1" s="1"/>
  <c r="N485" i="1" s="1"/>
  <c r="V485" i="1" s="1"/>
  <c r="W485" i="1" s="1"/>
  <c r="X485" i="1" s="1"/>
  <c r="P485" i="1" s="1"/>
  <c r="L453" i="1"/>
  <c r="M453" i="1" s="1"/>
  <c r="N453" i="1" s="1"/>
  <c r="V453" i="1" s="1"/>
  <c r="W453" i="1" s="1"/>
  <c r="X453" i="1" s="1"/>
  <c r="P453" i="1" s="1"/>
  <c r="L422" i="1"/>
  <c r="M422" i="1" s="1"/>
  <c r="N422" i="1" s="1"/>
  <c r="V422" i="1" s="1"/>
  <c r="W422" i="1" s="1"/>
  <c r="L404" i="1"/>
  <c r="L403" i="1"/>
  <c r="M403" i="1" s="1"/>
  <c r="N403" i="1" s="1"/>
  <c r="V403" i="1" s="1"/>
  <c r="W403" i="1" s="1"/>
  <c r="L410" i="1"/>
  <c r="L420" i="1"/>
  <c r="M420" i="1" s="1"/>
  <c r="N420" i="1" s="1"/>
  <c r="V420" i="1" s="1"/>
  <c r="W420" i="1" s="1"/>
  <c r="X420" i="1" s="1"/>
  <c r="P420" i="1" s="1"/>
  <c r="L337" i="1"/>
  <c r="L231" i="1"/>
  <c r="L314" i="1"/>
  <c r="L374" i="1"/>
  <c r="L326" i="1"/>
  <c r="L252" i="1"/>
  <c r="M252" i="1" s="1"/>
  <c r="N252" i="1" s="1"/>
  <c r="V252" i="1" s="1"/>
  <c r="W252" i="1" s="1"/>
  <c r="X11" i="1"/>
  <c r="P11" i="1" s="1"/>
  <c r="L35" i="1"/>
  <c r="M35" i="1" s="1"/>
  <c r="N35" i="1" s="1"/>
  <c r="V35" i="1" s="1"/>
  <c r="W35" i="1" s="1"/>
  <c r="X35" i="1" s="1"/>
  <c r="P35" i="1" s="1"/>
  <c r="M56" i="1"/>
  <c r="N56" i="1" s="1"/>
  <c r="V56" i="1" s="1"/>
  <c r="W56" i="1" s="1"/>
  <c r="X56" i="1" s="1"/>
  <c r="P56" i="1" s="1"/>
  <c r="P71" i="1"/>
  <c r="L92" i="1"/>
  <c r="M92" i="1" s="1"/>
  <c r="N92" i="1" s="1"/>
  <c r="V92" i="1" s="1"/>
  <c r="W92" i="1" s="1"/>
  <c r="X92" i="1" s="1"/>
  <c r="P92" i="1" s="1"/>
  <c r="X101" i="1"/>
  <c r="P101" i="1" s="1"/>
  <c r="J105" i="1"/>
  <c r="L105" i="1" s="1"/>
  <c r="M105" i="1" s="1"/>
  <c r="N105" i="1" s="1"/>
  <c r="V105" i="1" s="1"/>
  <c r="W105" i="1" s="1"/>
  <c r="L124" i="1"/>
  <c r="X129" i="1"/>
  <c r="P129" i="1" s="1"/>
  <c r="L141" i="1"/>
  <c r="M141" i="1" s="1"/>
  <c r="N141" i="1" s="1"/>
  <c r="V141" i="1" s="1"/>
  <c r="W141" i="1" s="1"/>
  <c r="X159" i="1"/>
  <c r="P159" i="1" s="1"/>
  <c r="L162" i="1"/>
  <c r="M162" i="1" s="1"/>
  <c r="N162" i="1" s="1"/>
  <c r="V162" i="1" s="1"/>
  <c r="W162" i="1" s="1"/>
  <c r="M173" i="1"/>
  <c r="N173" i="1" s="1"/>
  <c r="V173" i="1" s="1"/>
  <c r="W173" i="1" s="1"/>
  <c r="X173" i="1" s="1"/>
  <c r="P173" i="1" s="1"/>
  <c r="L270" i="1"/>
  <c r="L7" i="1"/>
  <c r="L21" i="1"/>
  <c r="X47" i="1"/>
  <c r="P47" i="1" s="1"/>
  <c r="L56" i="1"/>
  <c r="P61" i="1"/>
  <c r="X63" i="1"/>
  <c r="P63" i="1" s="1"/>
  <c r="J78" i="1"/>
  <c r="L78" i="1" s="1"/>
  <c r="X111" i="1"/>
  <c r="P111" i="1" s="1"/>
  <c r="X137" i="1"/>
  <c r="P137" i="1" s="1"/>
  <c r="X150" i="1"/>
  <c r="P150" i="1" s="1"/>
  <c r="L157" i="1"/>
  <c r="L165" i="1"/>
  <c r="M165" i="1" s="1"/>
  <c r="N165" i="1" s="1"/>
  <c r="L173" i="1"/>
  <c r="M30" i="1"/>
  <c r="N30" i="1" s="1"/>
  <c r="V30" i="1" s="1"/>
  <c r="W30" i="1" s="1"/>
  <c r="X30" i="1" s="1"/>
  <c r="P30" i="1" s="1"/>
  <c r="X13" i="1"/>
  <c r="P13" i="1" s="1"/>
  <c r="L23" i="1"/>
  <c r="M23" i="1" s="1"/>
  <c r="N23" i="1" s="1"/>
  <c r="V23" i="1" s="1"/>
  <c r="W23" i="1" s="1"/>
  <c r="L59" i="1"/>
  <c r="M59" i="1" s="1"/>
  <c r="N59" i="1" s="1"/>
  <c r="V59" i="1" s="1"/>
  <c r="W59" i="1" s="1"/>
  <c r="X59" i="1" s="1"/>
  <c r="P59" i="1" s="1"/>
  <c r="X83" i="1"/>
  <c r="P83" i="1" s="1"/>
  <c r="L97" i="1"/>
  <c r="M97" i="1" s="1"/>
  <c r="N97" i="1" s="1"/>
  <c r="V97" i="1" s="1"/>
  <c r="W97" i="1" s="1"/>
  <c r="X97" i="1" s="1"/>
  <c r="P97" i="1" s="1"/>
  <c r="L104" i="1"/>
  <c r="J109" i="1"/>
  <c r="L109" i="1" s="1"/>
  <c r="M109" i="1" s="1"/>
  <c r="N109" i="1" s="1"/>
  <c r="V109" i="1" s="1"/>
  <c r="W109" i="1" s="1"/>
  <c r="X141" i="1"/>
  <c r="P141" i="1" s="1"/>
  <c r="M148" i="1"/>
  <c r="N148" i="1" s="1"/>
  <c r="V148" i="1" s="1"/>
  <c r="W148" i="1" s="1"/>
  <c r="L200" i="1"/>
  <c r="M200" i="1" s="1"/>
  <c r="N200" i="1" s="1"/>
  <c r="V200" i="1" s="1"/>
  <c r="W200" i="1" s="1"/>
  <c r="X200" i="1" s="1"/>
  <c r="P200" i="1" s="1"/>
  <c r="M18" i="1"/>
  <c r="N18" i="1" s="1"/>
  <c r="V18" i="1" s="1"/>
  <c r="W18" i="1" s="1"/>
  <c r="X18" i="1" s="1"/>
  <c r="P18" i="1" s="1"/>
  <c r="M25" i="1"/>
  <c r="N25" i="1" s="1"/>
  <c r="V25" i="1" s="1"/>
  <c r="W25" i="1" s="1"/>
  <c r="M58" i="1"/>
  <c r="N58" i="1" s="1"/>
  <c r="V58" i="1" s="1"/>
  <c r="W58" i="1" s="1"/>
  <c r="J66" i="1"/>
  <c r="L66" i="1" s="1"/>
  <c r="J67" i="1"/>
  <c r="L67" i="1" s="1"/>
  <c r="M67" i="1" s="1"/>
  <c r="N67" i="1" s="1"/>
  <c r="V67" i="1" s="1"/>
  <c r="W67" i="1" s="1"/>
  <c r="L96" i="1"/>
  <c r="L98" i="1"/>
  <c r="X105" i="1"/>
  <c r="P105" i="1" s="1"/>
  <c r="X115" i="1"/>
  <c r="P115" i="1" s="1"/>
  <c r="L123" i="1"/>
  <c r="M123" i="1" s="1"/>
  <c r="N123" i="1" s="1"/>
  <c r="V123" i="1" s="1"/>
  <c r="W123" i="1" s="1"/>
  <c r="L135" i="1"/>
  <c r="M135" i="1" s="1"/>
  <c r="N135" i="1" s="1"/>
  <c r="V135" i="1" s="1"/>
  <c r="W135" i="1" s="1"/>
  <c r="X135" i="1" s="1"/>
  <c r="P135" i="1" s="1"/>
  <c r="L148" i="1"/>
  <c r="L156" i="1"/>
  <c r="M156" i="1" s="1"/>
  <c r="N156" i="1" s="1"/>
  <c r="V156" i="1" s="1"/>
  <c r="W156" i="1" s="1"/>
  <c r="J8" i="1"/>
  <c r="L8" i="1" s="1"/>
  <c r="M9" i="1"/>
  <c r="N9" i="1" s="1"/>
  <c r="V9" i="1" s="1"/>
  <c r="W9" i="1" s="1"/>
  <c r="X9" i="1" s="1"/>
  <c r="P9" i="1" s="1"/>
  <c r="X26" i="1"/>
  <c r="P26" i="1" s="1"/>
  <c r="X41" i="1"/>
  <c r="P41" i="1" s="1"/>
  <c r="X43" i="1"/>
  <c r="P43" i="1" s="1"/>
  <c r="J57" i="1"/>
  <c r="L57" i="1" s="1"/>
  <c r="M57" i="1" s="1"/>
  <c r="N57" i="1" s="1"/>
  <c r="V57" i="1" s="1"/>
  <c r="W57" i="1" s="1"/>
  <c r="X57" i="1" s="1"/>
  <c r="P57" i="1" s="1"/>
  <c r="X69" i="1"/>
  <c r="P69" i="1" s="1"/>
  <c r="J76" i="1"/>
  <c r="L76" i="1" s="1"/>
  <c r="J88" i="1"/>
  <c r="L88" i="1" s="1"/>
  <c r="L108" i="1"/>
  <c r="J113" i="1"/>
  <c r="L113" i="1" s="1"/>
  <c r="M113" i="1" s="1"/>
  <c r="N113" i="1" s="1"/>
  <c r="V113" i="1" s="1"/>
  <c r="W113" i="1" s="1"/>
  <c r="X113" i="1" s="1"/>
  <c r="P113" i="1" s="1"/>
  <c r="L127" i="1"/>
  <c r="M127" i="1" s="1"/>
  <c r="N127" i="1" s="1"/>
  <c r="V127" i="1" s="1"/>
  <c r="W127" i="1" s="1"/>
  <c r="L131" i="1"/>
  <c r="M131" i="1" s="1"/>
  <c r="N131" i="1" s="1"/>
  <c r="V131" i="1" s="1"/>
  <c r="W131" i="1" s="1"/>
  <c r="X131" i="1" s="1"/>
  <c r="P131" i="1" s="1"/>
  <c r="M10" i="1"/>
  <c r="N10" i="1" s="1"/>
  <c r="V10" i="1" s="1"/>
  <c r="W10" i="1" s="1"/>
  <c r="X10" i="1" s="1"/>
  <c r="P10" i="1" s="1"/>
  <c r="X58" i="1"/>
  <c r="P58" i="1" s="1"/>
  <c r="J64" i="1"/>
  <c r="L64" i="1" s="1"/>
  <c r="L102" i="1"/>
  <c r="L103" i="1"/>
  <c r="M103" i="1" s="1"/>
  <c r="N103" i="1" s="1"/>
  <c r="V103" i="1" s="1"/>
  <c r="W103" i="1" s="1"/>
  <c r="X103" i="1" s="1"/>
  <c r="P103" i="1" s="1"/>
  <c r="X109" i="1"/>
  <c r="P109" i="1" s="1"/>
  <c r="L219" i="1"/>
  <c r="M219" i="1" s="1"/>
  <c r="N219" i="1" s="1"/>
  <c r="V219" i="1" s="1"/>
  <c r="W219" i="1" s="1"/>
  <c r="X219" i="1" s="1"/>
  <c r="P219" i="1" s="1"/>
  <c r="L248" i="1"/>
  <c r="X95" i="1"/>
  <c r="P95" i="1" s="1"/>
  <c r="M52" i="1"/>
  <c r="N52" i="1" s="1"/>
  <c r="V52" i="1" s="1"/>
  <c r="W52" i="1" s="1"/>
  <c r="X52" i="1" s="1"/>
  <c r="P52" i="1" s="1"/>
  <c r="J54" i="1"/>
  <c r="L54" i="1" s="1"/>
  <c r="L72" i="1"/>
  <c r="J117" i="1"/>
  <c r="L117" i="1" s="1"/>
  <c r="M117" i="1" s="1"/>
  <c r="N117" i="1" s="1"/>
  <c r="V117" i="1" s="1"/>
  <c r="W117" i="1" s="1"/>
  <c r="X117" i="1" s="1"/>
  <c r="P117" i="1" s="1"/>
  <c r="X127" i="1"/>
  <c r="P127" i="1" s="1"/>
  <c r="L139" i="1"/>
  <c r="M139" i="1" s="1"/>
  <c r="N139" i="1" s="1"/>
  <c r="V139" i="1" s="1"/>
  <c r="W139" i="1" s="1"/>
  <c r="X139" i="1" s="1"/>
  <c r="P139" i="1" s="1"/>
  <c r="P153" i="1"/>
  <c r="L163" i="1"/>
  <c r="X169" i="1"/>
  <c r="P169" i="1" s="1"/>
  <c r="L172" i="1"/>
  <c r="M172" i="1" s="1"/>
  <c r="N172" i="1" s="1"/>
  <c r="V172" i="1" s="1"/>
  <c r="W172" i="1" s="1"/>
  <c r="X172" i="1" s="1"/>
  <c r="P172" i="1" s="1"/>
  <c r="X148" i="1"/>
  <c r="P148" i="1" s="1"/>
  <c r="M26" i="1"/>
  <c r="N26" i="1" s="1"/>
  <c r="V26" i="1" s="1"/>
  <c r="W26" i="1" s="1"/>
  <c r="M21" i="1"/>
  <c r="N21" i="1" s="1"/>
  <c r="V21" i="1" s="1"/>
  <c r="W21" i="1" s="1"/>
  <c r="X21" i="1" s="1"/>
  <c r="P21" i="1" s="1"/>
  <c r="M13" i="1"/>
  <c r="N13" i="1" s="1"/>
  <c r="V13" i="1" s="1"/>
  <c r="W13" i="1" s="1"/>
  <c r="X17" i="1"/>
  <c r="P17" i="1" s="1"/>
  <c r="X23" i="1"/>
  <c r="P23" i="1" s="1"/>
  <c r="X25" i="1"/>
  <c r="P25" i="1" s="1"/>
  <c r="J10" i="1"/>
  <c r="L10" i="1" s="1"/>
  <c r="X29" i="1"/>
  <c r="P29" i="1" s="1"/>
  <c r="L50" i="1"/>
  <c r="X67" i="1"/>
  <c r="P67" i="1" s="1"/>
  <c r="J14" i="1"/>
  <c r="L14" i="1" s="1"/>
  <c r="M14" i="1" s="1"/>
  <c r="N14" i="1" s="1"/>
  <c r="V14" i="1" s="1"/>
  <c r="W14" i="1" s="1"/>
  <c r="X14" i="1" s="1"/>
  <c r="P14" i="1" s="1"/>
  <c r="M16" i="1"/>
  <c r="N16" i="1" s="1"/>
  <c r="V16" i="1" s="1"/>
  <c r="W16" i="1" s="1"/>
  <c r="X16" i="1" s="1"/>
  <c r="P16" i="1" s="1"/>
  <c r="M37" i="1"/>
  <c r="N37" i="1" s="1"/>
  <c r="V37" i="1" s="1"/>
  <c r="W37" i="1" s="1"/>
  <c r="X37" i="1" s="1"/>
  <c r="P37" i="1" s="1"/>
  <c r="M38" i="1"/>
  <c r="N38" i="1" s="1"/>
  <c r="V38" i="1" s="1"/>
  <c r="W38" i="1" s="1"/>
  <c r="X38" i="1" s="1"/>
  <c r="P38" i="1" s="1"/>
  <c r="M40" i="1"/>
  <c r="N40" i="1" s="1"/>
  <c r="V40" i="1" s="1"/>
  <c r="W40" i="1" s="1"/>
  <c r="M42" i="1"/>
  <c r="N42" i="1" s="1"/>
  <c r="V42" i="1" s="1"/>
  <c r="W42" i="1" s="1"/>
  <c r="X42" i="1" s="1"/>
  <c r="P42" i="1" s="1"/>
  <c r="M45" i="1"/>
  <c r="N45" i="1" s="1"/>
  <c r="V45" i="1" s="1"/>
  <c r="W45" i="1" s="1"/>
  <c r="X45" i="1" s="1"/>
  <c r="P45" i="1" s="1"/>
  <c r="L62" i="1"/>
  <c r="M62" i="1" s="1"/>
  <c r="N62" i="1" s="1"/>
  <c r="V62" i="1" s="1"/>
  <c r="W62" i="1" s="1"/>
  <c r="X62" i="1" s="1"/>
  <c r="P62" i="1" s="1"/>
  <c r="J73" i="1"/>
  <c r="L73" i="1" s="1"/>
  <c r="M73" i="1" s="1"/>
  <c r="N73" i="1" s="1"/>
  <c r="V73" i="1" s="1"/>
  <c r="W73" i="1" s="1"/>
  <c r="X73" i="1" s="1"/>
  <c r="P73" i="1" s="1"/>
  <c r="J85" i="1"/>
  <c r="L85" i="1" s="1"/>
  <c r="M85" i="1" s="1"/>
  <c r="N85" i="1" s="1"/>
  <c r="V85" i="1" s="1"/>
  <c r="W85" i="1" s="1"/>
  <c r="X85" i="1" s="1"/>
  <c r="P85" i="1" s="1"/>
  <c r="X89" i="1"/>
  <c r="P89" i="1" s="1"/>
  <c r="X104" i="1"/>
  <c r="P104" i="1" s="1"/>
  <c r="L107" i="1"/>
  <c r="M107" i="1" s="1"/>
  <c r="N107" i="1" s="1"/>
  <c r="V107" i="1" s="1"/>
  <c r="W107" i="1" s="1"/>
  <c r="X107" i="1" s="1"/>
  <c r="P107" i="1" s="1"/>
  <c r="X123" i="1"/>
  <c r="P123" i="1" s="1"/>
  <c r="L143" i="1"/>
  <c r="M143" i="1" s="1"/>
  <c r="N143" i="1" s="1"/>
  <c r="V143" i="1" s="1"/>
  <c r="W143" i="1" s="1"/>
  <c r="X143" i="1" s="1"/>
  <c r="P143" i="1" s="1"/>
  <c r="M171" i="1"/>
  <c r="N171" i="1" s="1"/>
  <c r="V171" i="1" s="1"/>
  <c r="W171" i="1" s="1"/>
  <c r="X171" i="1" s="1"/>
  <c r="P171" i="1" s="1"/>
  <c r="L183" i="1"/>
  <c r="M183" i="1" s="1"/>
  <c r="N183" i="1" s="1"/>
  <c r="V183" i="1" s="1"/>
  <c r="W183" i="1" s="1"/>
  <c r="X183" i="1" s="1"/>
  <c r="P183" i="1" s="1"/>
  <c r="L214" i="1"/>
  <c r="L269" i="1"/>
  <c r="M269" i="1" s="1"/>
  <c r="N269" i="1" s="1"/>
  <c r="V269" i="1" s="1"/>
  <c r="W269" i="1" s="1"/>
  <c r="L140" i="1"/>
  <c r="M140" i="1" s="1"/>
  <c r="N140" i="1" s="1"/>
  <c r="V140" i="1" s="1"/>
  <c r="W140" i="1" s="1"/>
  <c r="X140" i="1" s="1"/>
  <c r="P140" i="1" s="1"/>
  <c r="L160" i="1"/>
  <c r="L164" i="1"/>
  <c r="M164" i="1" s="1"/>
  <c r="N164" i="1" s="1"/>
  <c r="V164" i="1" s="1"/>
  <c r="W164" i="1" s="1"/>
  <c r="X164" i="1" s="1"/>
  <c r="P164" i="1" s="1"/>
  <c r="M166" i="1"/>
  <c r="N166" i="1" s="1"/>
  <c r="L177" i="1"/>
  <c r="M177" i="1" s="1"/>
  <c r="N177" i="1" s="1"/>
  <c r="V177" i="1" s="1"/>
  <c r="W177" i="1" s="1"/>
  <c r="L188" i="1"/>
  <c r="M188" i="1" s="1"/>
  <c r="N188" i="1" s="1"/>
  <c r="V188" i="1" s="1"/>
  <c r="W188" i="1" s="1"/>
  <c r="X188" i="1" s="1"/>
  <c r="P188" i="1" s="1"/>
  <c r="L206" i="1"/>
  <c r="M206" i="1" s="1"/>
  <c r="N206" i="1" s="1"/>
  <c r="V206" i="1" s="1"/>
  <c r="W206" i="1" s="1"/>
  <c r="L210" i="1"/>
  <c r="M210" i="1" s="1"/>
  <c r="N210" i="1" s="1"/>
  <c r="L220" i="1"/>
  <c r="M220" i="1" s="1"/>
  <c r="N220" i="1" s="1"/>
  <c r="V220" i="1" s="1"/>
  <c r="W220" i="1" s="1"/>
  <c r="X220" i="1" s="1"/>
  <c r="P220" i="1" s="1"/>
  <c r="L264" i="1"/>
  <c r="M264" i="1" s="1"/>
  <c r="N264" i="1" s="1"/>
  <c r="V264" i="1" s="1"/>
  <c r="W264" i="1" s="1"/>
  <c r="M64" i="1"/>
  <c r="N64" i="1" s="1"/>
  <c r="V64" i="1" s="1"/>
  <c r="W64" i="1" s="1"/>
  <c r="X64" i="1" s="1"/>
  <c r="P64" i="1" s="1"/>
  <c r="M70" i="1"/>
  <c r="N70" i="1" s="1"/>
  <c r="V70" i="1" s="1"/>
  <c r="W70" i="1" s="1"/>
  <c r="X70" i="1" s="1"/>
  <c r="P70" i="1" s="1"/>
  <c r="J126" i="1"/>
  <c r="L126" i="1" s="1"/>
  <c r="M126" i="1" s="1"/>
  <c r="N126" i="1" s="1"/>
  <c r="V126" i="1" s="1"/>
  <c r="W126" i="1" s="1"/>
  <c r="X126" i="1" s="1"/>
  <c r="P126" i="1" s="1"/>
  <c r="J136" i="1"/>
  <c r="L136" i="1" s="1"/>
  <c r="M136" i="1" s="1"/>
  <c r="N136" i="1" s="1"/>
  <c r="V136" i="1" s="1"/>
  <c r="W136" i="1" s="1"/>
  <c r="X136" i="1" s="1"/>
  <c r="P136" i="1" s="1"/>
  <c r="J166" i="1"/>
  <c r="L166" i="1" s="1"/>
  <c r="X196" i="1"/>
  <c r="P196" i="1" s="1"/>
  <c r="M218" i="1"/>
  <c r="N218" i="1" s="1"/>
  <c r="V218" i="1" s="1"/>
  <c r="W218" i="1" s="1"/>
  <c r="X239" i="1"/>
  <c r="P239" i="1" s="1"/>
  <c r="L242" i="1"/>
  <c r="M242" i="1" s="1"/>
  <c r="N242" i="1" s="1"/>
  <c r="V242" i="1" s="1"/>
  <c r="W242" i="1" s="1"/>
  <c r="L243" i="1"/>
  <c r="L246" i="1"/>
  <c r="M246" i="1" s="1"/>
  <c r="N246" i="1" s="1"/>
  <c r="V246" i="1" s="1"/>
  <c r="W246" i="1" s="1"/>
  <c r="X246" i="1" s="1"/>
  <c r="P246" i="1" s="1"/>
  <c r="L247" i="1"/>
  <c r="M247" i="1" s="1"/>
  <c r="N247" i="1" s="1"/>
  <c r="V247" i="1" s="1"/>
  <c r="W247" i="1" s="1"/>
  <c r="X247" i="1" s="1"/>
  <c r="P247" i="1" s="1"/>
  <c r="X252" i="1"/>
  <c r="P252" i="1" s="1"/>
  <c r="L263" i="1"/>
  <c r="M263" i="1" s="1"/>
  <c r="N263" i="1" s="1"/>
  <c r="V263" i="1" s="1"/>
  <c r="W263" i="1" s="1"/>
  <c r="X263" i="1" s="1"/>
  <c r="P263" i="1" s="1"/>
  <c r="L271" i="1"/>
  <c r="L273" i="1"/>
  <c r="L287" i="1"/>
  <c r="M76" i="1"/>
  <c r="N76" i="1" s="1"/>
  <c r="M82" i="1"/>
  <c r="N82" i="1" s="1"/>
  <c r="V82" i="1" s="1"/>
  <c r="W82" i="1" s="1"/>
  <c r="X82" i="1" s="1"/>
  <c r="P82" i="1" s="1"/>
  <c r="M88" i="1"/>
  <c r="N88" i="1" s="1"/>
  <c r="V88" i="1" s="1"/>
  <c r="W88" i="1" s="1"/>
  <c r="X88" i="1" s="1"/>
  <c r="P88" i="1" s="1"/>
  <c r="M94" i="1"/>
  <c r="N94" i="1" s="1"/>
  <c r="V94" i="1" s="1"/>
  <c r="W94" i="1" s="1"/>
  <c r="X94" i="1" s="1"/>
  <c r="P94" i="1" s="1"/>
  <c r="M100" i="1"/>
  <c r="N100" i="1" s="1"/>
  <c r="V100" i="1" s="1"/>
  <c r="W100" i="1" s="1"/>
  <c r="X100" i="1" s="1"/>
  <c r="P100" i="1" s="1"/>
  <c r="J167" i="1"/>
  <c r="L167" i="1" s="1"/>
  <c r="M167" i="1" s="1"/>
  <c r="N167" i="1" s="1"/>
  <c r="V167" i="1" s="1"/>
  <c r="W167" i="1" s="1"/>
  <c r="X167" i="1" s="1"/>
  <c r="P167" i="1" s="1"/>
  <c r="L176" i="1"/>
  <c r="M176" i="1" s="1"/>
  <c r="N176" i="1" s="1"/>
  <c r="V176" i="1" s="1"/>
  <c r="W176" i="1" s="1"/>
  <c r="L189" i="1"/>
  <c r="M189" i="1" s="1"/>
  <c r="N189" i="1" s="1"/>
  <c r="V189" i="1" s="1"/>
  <c r="W189" i="1" s="1"/>
  <c r="M231" i="1"/>
  <c r="N231" i="1" s="1"/>
  <c r="V231" i="1" s="1"/>
  <c r="W231" i="1" s="1"/>
  <c r="X231" i="1" s="1"/>
  <c r="P231" i="1" s="1"/>
  <c r="L233" i="1"/>
  <c r="M233" i="1" s="1"/>
  <c r="N233" i="1" s="1"/>
  <c r="V233" i="1" s="1"/>
  <c r="W233" i="1" s="1"/>
  <c r="X233" i="1" s="1"/>
  <c r="P233" i="1" s="1"/>
  <c r="M241" i="1"/>
  <c r="N241" i="1" s="1"/>
  <c r="V241" i="1" s="1"/>
  <c r="W241" i="1" s="1"/>
  <c r="X241" i="1" s="1"/>
  <c r="P241" i="1" s="1"/>
  <c r="L254" i="1"/>
  <c r="M254" i="1" s="1"/>
  <c r="N254" i="1" s="1"/>
  <c r="V254" i="1" s="1"/>
  <c r="W254" i="1" s="1"/>
  <c r="X254" i="1" s="1"/>
  <c r="P254" i="1" s="1"/>
  <c r="L255" i="1"/>
  <c r="M255" i="1" s="1"/>
  <c r="N255" i="1" s="1"/>
  <c r="V255" i="1" s="1"/>
  <c r="W255" i="1" s="1"/>
  <c r="X255" i="1" s="1"/>
  <c r="P255" i="1" s="1"/>
  <c r="L272" i="1"/>
  <c r="M272" i="1" s="1"/>
  <c r="N272" i="1" s="1"/>
  <c r="L276" i="1"/>
  <c r="M276" i="1" s="1"/>
  <c r="N276" i="1" s="1"/>
  <c r="V276" i="1" s="1"/>
  <c r="W276" i="1" s="1"/>
  <c r="X276" i="1" s="1"/>
  <c r="P276" i="1" s="1"/>
  <c r="L299" i="1"/>
  <c r="L302" i="1"/>
  <c r="M302" i="1" s="1"/>
  <c r="N302" i="1" s="1"/>
  <c r="V302" i="1" s="1"/>
  <c r="W302" i="1" s="1"/>
  <c r="M50" i="1"/>
  <c r="N50" i="1" s="1"/>
  <c r="V50" i="1" s="1"/>
  <c r="W50" i="1" s="1"/>
  <c r="X50" i="1" s="1"/>
  <c r="P50" i="1" s="1"/>
  <c r="J132" i="1"/>
  <c r="L132" i="1" s="1"/>
  <c r="M132" i="1" s="1"/>
  <c r="N132" i="1" s="1"/>
  <c r="V132" i="1" s="1"/>
  <c r="W132" i="1" s="1"/>
  <c r="X132" i="1" s="1"/>
  <c r="P132" i="1" s="1"/>
  <c r="M142" i="1"/>
  <c r="N142" i="1" s="1"/>
  <c r="V142" i="1" s="1"/>
  <c r="W142" i="1" s="1"/>
  <c r="X142" i="1" s="1"/>
  <c r="P142" i="1" s="1"/>
  <c r="L171" i="1"/>
  <c r="X184" i="1"/>
  <c r="P184" i="1" s="1"/>
  <c r="X189" i="1"/>
  <c r="P189" i="1" s="1"/>
  <c r="L194" i="1"/>
  <c r="M194" i="1" s="1"/>
  <c r="N194" i="1" s="1"/>
  <c r="V194" i="1" s="1"/>
  <c r="W194" i="1" s="1"/>
  <c r="X194" i="1" s="1"/>
  <c r="P194" i="1" s="1"/>
  <c r="M226" i="1"/>
  <c r="N226" i="1" s="1"/>
  <c r="P226" i="1" s="1"/>
  <c r="X243" i="1"/>
  <c r="P243" i="1" s="1"/>
  <c r="L258" i="1"/>
  <c r="M258" i="1" s="1"/>
  <c r="N258" i="1" s="1"/>
  <c r="V258" i="1" s="1"/>
  <c r="W258" i="1" s="1"/>
  <c r="X258" i="1" s="1"/>
  <c r="P258" i="1" s="1"/>
  <c r="L294" i="1"/>
  <c r="L106" i="1"/>
  <c r="M106" i="1" s="1"/>
  <c r="N106" i="1" s="1"/>
  <c r="V106" i="1" s="1"/>
  <c r="W106" i="1" s="1"/>
  <c r="X106" i="1" s="1"/>
  <c r="P106" i="1" s="1"/>
  <c r="L110" i="1"/>
  <c r="M110" i="1" s="1"/>
  <c r="N110" i="1" s="1"/>
  <c r="V110" i="1" s="1"/>
  <c r="W110" i="1" s="1"/>
  <c r="X110" i="1" s="1"/>
  <c r="P110" i="1" s="1"/>
  <c r="L114" i="1"/>
  <c r="M114" i="1" s="1"/>
  <c r="N114" i="1" s="1"/>
  <c r="V114" i="1" s="1"/>
  <c r="W114" i="1" s="1"/>
  <c r="X114" i="1" s="1"/>
  <c r="P114" i="1" s="1"/>
  <c r="L118" i="1"/>
  <c r="M118" i="1" s="1"/>
  <c r="N118" i="1" s="1"/>
  <c r="V118" i="1" s="1"/>
  <c r="W118" i="1" s="1"/>
  <c r="X118" i="1" s="1"/>
  <c r="P118" i="1" s="1"/>
  <c r="L122" i="1"/>
  <c r="M122" i="1" s="1"/>
  <c r="N122" i="1" s="1"/>
  <c r="V122" i="1" s="1"/>
  <c r="W122" i="1" s="1"/>
  <c r="X122" i="1" s="1"/>
  <c r="P122" i="1" s="1"/>
  <c r="M128" i="1"/>
  <c r="N128" i="1" s="1"/>
  <c r="V128" i="1" s="1"/>
  <c r="W128" i="1" s="1"/>
  <c r="X128" i="1" s="1"/>
  <c r="P128" i="1" s="1"/>
  <c r="X146" i="1"/>
  <c r="P146" i="1" s="1"/>
  <c r="L151" i="1"/>
  <c r="M151" i="1" s="1"/>
  <c r="N151" i="1" s="1"/>
  <c r="P151" i="1" s="1"/>
  <c r="L198" i="1"/>
  <c r="M198" i="1" s="1"/>
  <c r="N198" i="1" s="1"/>
  <c r="V198" i="1" s="1"/>
  <c r="W198" i="1" s="1"/>
  <c r="X205" i="1"/>
  <c r="P205" i="1" s="1"/>
  <c r="L262" i="1"/>
  <c r="M262" i="1" s="1"/>
  <c r="N262" i="1" s="1"/>
  <c r="V262" i="1" s="1"/>
  <c r="W262" i="1" s="1"/>
  <c r="X262" i="1" s="1"/>
  <c r="P262" i="1" s="1"/>
  <c r="L279" i="1"/>
  <c r="M279" i="1" s="1"/>
  <c r="N279" i="1" s="1"/>
  <c r="V279" i="1" s="1"/>
  <c r="W279" i="1" s="1"/>
  <c r="X279" i="1" s="1"/>
  <c r="P279" i="1" s="1"/>
  <c r="L313" i="1"/>
  <c r="M313" i="1" s="1"/>
  <c r="N313" i="1" s="1"/>
  <c r="V313" i="1" s="1"/>
  <c r="W313" i="1" s="1"/>
  <c r="X313" i="1" s="1"/>
  <c r="P313" i="1" s="1"/>
  <c r="M104" i="1"/>
  <c r="N104" i="1" s="1"/>
  <c r="V104" i="1" s="1"/>
  <c r="W104" i="1" s="1"/>
  <c r="M108" i="1"/>
  <c r="N108" i="1" s="1"/>
  <c r="V108" i="1" s="1"/>
  <c r="W108" i="1" s="1"/>
  <c r="X108" i="1" s="1"/>
  <c r="P108" i="1" s="1"/>
  <c r="M112" i="1"/>
  <c r="N112" i="1" s="1"/>
  <c r="V112" i="1" s="1"/>
  <c r="W112" i="1" s="1"/>
  <c r="X112" i="1" s="1"/>
  <c r="P112" i="1" s="1"/>
  <c r="M116" i="1"/>
  <c r="N116" i="1" s="1"/>
  <c r="V116" i="1" s="1"/>
  <c r="W116" i="1" s="1"/>
  <c r="X116" i="1" s="1"/>
  <c r="P116" i="1" s="1"/>
  <c r="M120" i="1"/>
  <c r="N120" i="1" s="1"/>
  <c r="V120" i="1" s="1"/>
  <c r="W120" i="1" s="1"/>
  <c r="X120" i="1" s="1"/>
  <c r="P120" i="1" s="1"/>
  <c r="M124" i="1"/>
  <c r="N124" i="1" s="1"/>
  <c r="V124" i="1" s="1"/>
  <c r="W124" i="1" s="1"/>
  <c r="X124" i="1" s="1"/>
  <c r="P124" i="1" s="1"/>
  <c r="X155" i="1"/>
  <c r="P155" i="1" s="1"/>
  <c r="X177" i="1"/>
  <c r="P177" i="1" s="1"/>
  <c r="L181" i="1"/>
  <c r="M181" i="1" s="1"/>
  <c r="N181" i="1" s="1"/>
  <c r="V181" i="1" s="1"/>
  <c r="W181" i="1" s="1"/>
  <c r="X181" i="1" s="1"/>
  <c r="P181" i="1" s="1"/>
  <c r="L182" i="1"/>
  <c r="M182" i="1" s="1"/>
  <c r="N182" i="1" s="1"/>
  <c r="V182" i="1" s="1"/>
  <c r="W182" i="1" s="1"/>
  <c r="L187" i="1"/>
  <c r="M191" i="1"/>
  <c r="N191" i="1" s="1"/>
  <c r="V191" i="1" s="1"/>
  <c r="W191" i="1" s="1"/>
  <c r="L199" i="1"/>
  <c r="M202" i="1"/>
  <c r="N202" i="1" s="1"/>
  <c r="V202" i="1" s="1"/>
  <c r="W202" i="1" s="1"/>
  <c r="L208" i="1"/>
  <c r="M208" i="1" s="1"/>
  <c r="N208" i="1" s="1"/>
  <c r="V208" i="1" s="1"/>
  <c r="W208" i="1" s="1"/>
  <c r="L212" i="1"/>
  <c r="M212" i="1" s="1"/>
  <c r="N212" i="1" s="1"/>
  <c r="V212" i="1" s="1"/>
  <c r="W212" i="1" s="1"/>
  <c r="X212" i="1" s="1"/>
  <c r="P212" i="1" s="1"/>
  <c r="J245" i="1"/>
  <c r="L245" i="1" s="1"/>
  <c r="M245" i="1" s="1"/>
  <c r="N245" i="1" s="1"/>
  <c r="V245" i="1" s="1"/>
  <c r="W245" i="1" s="1"/>
  <c r="X245" i="1" s="1"/>
  <c r="P245" i="1" s="1"/>
  <c r="L250" i="1"/>
  <c r="M250" i="1" s="1"/>
  <c r="N250" i="1" s="1"/>
  <c r="V250" i="1" s="1"/>
  <c r="W250" i="1" s="1"/>
  <c r="X250" i="1" s="1"/>
  <c r="P250" i="1" s="1"/>
  <c r="L266" i="1"/>
  <c r="M266" i="1" s="1"/>
  <c r="N266" i="1" s="1"/>
  <c r="V266" i="1" s="1"/>
  <c r="W266" i="1" s="1"/>
  <c r="L298" i="1"/>
  <c r="M298" i="1" s="1"/>
  <c r="N298" i="1" s="1"/>
  <c r="V298" i="1" s="1"/>
  <c r="W298" i="1" s="1"/>
  <c r="M12" i="1"/>
  <c r="N12" i="1" s="1"/>
  <c r="V12" i="1" s="1"/>
  <c r="W12" i="1" s="1"/>
  <c r="X12" i="1" s="1"/>
  <c r="P12" i="1" s="1"/>
  <c r="M24" i="1"/>
  <c r="N24" i="1" s="1"/>
  <c r="V24" i="1" s="1"/>
  <c r="W24" i="1" s="1"/>
  <c r="X24" i="1" s="1"/>
  <c r="P24" i="1" s="1"/>
  <c r="M36" i="1"/>
  <c r="N36" i="1" s="1"/>
  <c r="V36" i="1" s="1"/>
  <c r="W36" i="1" s="1"/>
  <c r="X36" i="1" s="1"/>
  <c r="P36" i="1" s="1"/>
  <c r="M48" i="1"/>
  <c r="N48" i="1" s="1"/>
  <c r="V48" i="1" s="1"/>
  <c r="W48" i="1" s="1"/>
  <c r="X48" i="1" s="1"/>
  <c r="P48" i="1" s="1"/>
  <c r="M74" i="1"/>
  <c r="N74" i="1" s="1"/>
  <c r="P74" i="1" s="1"/>
  <c r="M80" i="1"/>
  <c r="N80" i="1" s="1"/>
  <c r="V80" i="1" s="1"/>
  <c r="W80" i="1" s="1"/>
  <c r="X80" i="1" s="1"/>
  <c r="P80" i="1" s="1"/>
  <c r="M86" i="1"/>
  <c r="N86" i="1" s="1"/>
  <c r="V86" i="1" s="1"/>
  <c r="W86" i="1" s="1"/>
  <c r="X86" i="1" s="1"/>
  <c r="P86" i="1" s="1"/>
  <c r="M98" i="1"/>
  <c r="N98" i="1" s="1"/>
  <c r="V98" i="1" s="1"/>
  <c r="W98" i="1" s="1"/>
  <c r="X98" i="1" s="1"/>
  <c r="P98" i="1" s="1"/>
  <c r="J128" i="1"/>
  <c r="L128" i="1" s="1"/>
  <c r="J138" i="1"/>
  <c r="L138" i="1" s="1"/>
  <c r="M138" i="1" s="1"/>
  <c r="N138" i="1" s="1"/>
  <c r="P138" i="1" s="1"/>
  <c r="X158" i="1"/>
  <c r="P158" i="1" s="1"/>
  <c r="L186" i="1"/>
  <c r="M186" i="1" s="1"/>
  <c r="N186" i="1" s="1"/>
  <c r="V186" i="1" s="1"/>
  <c r="W186" i="1" s="1"/>
  <c r="L191" i="1"/>
  <c r="L202" i="1"/>
  <c r="L204" i="1"/>
  <c r="M204" i="1" s="1"/>
  <c r="N204" i="1" s="1"/>
  <c r="V204" i="1" s="1"/>
  <c r="W204" i="1" s="1"/>
  <c r="X204" i="1" s="1"/>
  <c r="P204" i="1" s="1"/>
  <c r="L213" i="1"/>
  <c r="M213" i="1" s="1"/>
  <c r="N213" i="1" s="1"/>
  <c r="V213" i="1" s="1"/>
  <c r="W213" i="1" s="1"/>
  <c r="X223" i="1"/>
  <c r="P223" i="1" s="1"/>
  <c r="M225" i="1"/>
  <c r="N225" i="1" s="1"/>
  <c r="V225" i="1" s="1"/>
  <c r="W225" i="1" s="1"/>
  <c r="X225" i="1" s="1"/>
  <c r="P225" i="1" s="1"/>
  <c r="M230" i="1"/>
  <c r="N230" i="1" s="1"/>
  <c r="V230" i="1" s="1"/>
  <c r="W230" i="1" s="1"/>
  <c r="X230" i="1" s="1"/>
  <c r="P230" i="1" s="1"/>
  <c r="L249" i="1"/>
  <c r="M249" i="1" s="1"/>
  <c r="N249" i="1" s="1"/>
  <c r="V249" i="1" s="1"/>
  <c r="W249" i="1" s="1"/>
  <c r="X249" i="1" s="1"/>
  <c r="P249" i="1" s="1"/>
  <c r="L253" i="1"/>
  <c r="M253" i="1" s="1"/>
  <c r="N253" i="1" s="1"/>
  <c r="V253" i="1" s="1"/>
  <c r="W253" i="1" s="1"/>
  <c r="L293" i="1"/>
  <c r="M293" i="1" s="1"/>
  <c r="N293" i="1" s="1"/>
  <c r="L301" i="1"/>
  <c r="M301" i="1" s="1"/>
  <c r="N301" i="1" s="1"/>
  <c r="V301" i="1" s="1"/>
  <c r="W301" i="1" s="1"/>
  <c r="L348" i="1"/>
  <c r="M348" i="1" s="1"/>
  <c r="N348" i="1" s="1"/>
  <c r="V348" i="1" s="1"/>
  <c r="W348" i="1" s="1"/>
  <c r="X348" i="1" s="1"/>
  <c r="P348" i="1" s="1"/>
  <c r="L355" i="1"/>
  <c r="M355" i="1" s="1"/>
  <c r="N355" i="1" s="1"/>
  <c r="V355" i="1" s="1"/>
  <c r="W355" i="1" s="1"/>
  <c r="P165" i="1"/>
  <c r="L203" i="1"/>
  <c r="M203" i="1" s="1"/>
  <c r="N203" i="1" s="1"/>
  <c r="V203" i="1" s="1"/>
  <c r="W203" i="1" s="1"/>
  <c r="X213" i="1"/>
  <c r="P213" i="1" s="1"/>
  <c r="L234" i="1"/>
  <c r="M234" i="1" s="1"/>
  <c r="N234" i="1" s="1"/>
  <c r="V234" i="1" s="1"/>
  <c r="W234" i="1" s="1"/>
  <c r="X234" i="1" s="1"/>
  <c r="P234" i="1" s="1"/>
  <c r="L241" i="1"/>
  <c r="L244" i="1"/>
  <c r="M244" i="1" s="1"/>
  <c r="N244" i="1" s="1"/>
  <c r="V244" i="1" s="1"/>
  <c r="W244" i="1" s="1"/>
  <c r="J257" i="1"/>
  <c r="L257" i="1" s="1"/>
  <c r="M257" i="1" s="1"/>
  <c r="N257" i="1" s="1"/>
  <c r="V257" i="1" s="1"/>
  <c r="W257" i="1" s="1"/>
  <c r="X257" i="1" s="1"/>
  <c r="P257" i="1" s="1"/>
  <c r="M46" i="1"/>
  <c r="N46" i="1" s="1"/>
  <c r="V46" i="1" s="1"/>
  <c r="W46" i="1" s="1"/>
  <c r="X46" i="1" s="1"/>
  <c r="P46" i="1" s="1"/>
  <c r="M54" i="1"/>
  <c r="N54" i="1" s="1"/>
  <c r="V54" i="1" s="1"/>
  <c r="W54" i="1" s="1"/>
  <c r="X54" i="1" s="1"/>
  <c r="P54" i="1" s="1"/>
  <c r="M60" i="1"/>
  <c r="N60" i="1" s="1"/>
  <c r="V60" i="1" s="1"/>
  <c r="W60" i="1" s="1"/>
  <c r="X60" i="1" s="1"/>
  <c r="P60" i="1" s="1"/>
  <c r="J134" i="1"/>
  <c r="L134" i="1" s="1"/>
  <c r="M134" i="1" s="1"/>
  <c r="N134" i="1" s="1"/>
  <c r="V134" i="1" s="1"/>
  <c r="W134" i="1" s="1"/>
  <c r="X134" i="1" s="1"/>
  <c r="P134" i="1" s="1"/>
  <c r="X147" i="1"/>
  <c r="P147" i="1" s="1"/>
  <c r="J154" i="1"/>
  <c r="L154" i="1" s="1"/>
  <c r="M154" i="1" s="1"/>
  <c r="N154" i="1" s="1"/>
  <c r="V154" i="1" s="1"/>
  <c r="W154" i="1" s="1"/>
  <c r="X154" i="1" s="1"/>
  <c r="P154" i="1" s="1"/>
  <c r="M178" i="1"/>
  <c r="N178" i="1" s="1"/>
  <c r="V178" i="1" s="1"/>
  <c r="W178" i="1" s="1"/>
  <c r="X178" i="1" s="1"/>
  <c r="P178" i="1" s="1"/>
  <c r="X193" i="1"/>
  <c r="P193" i="1" s="1"/>
  <c r="M195" i="1"/>
  <c r="N195" i="1" s="1"/>
  <c r="V195" i="1" s="1"/>
  <c r="W195" i="1" s="1"/>
  <c r="X195" i="1" s="1"/>
  <c r="P195" i="1" s="1"/>
  <c r="X208" i="1"/>
  <c r="P208" i="1" s="1"/>
  <c r="L230" i="1"/>
  <c r="M273" i="1"/>
  <c r="N273" i="1" s="1"/>
  <c r="P273" i="1" s="1"/>
  <c r="M66" i="1"/>
  <c r="N66" i="1" s="1"/>
  <c r="V66" i="1" s="1"/>
  <c r="W66" i="1" s="1"/>
  <c r="X66" i="1" s="1"/>
  <c r="P66" i="1" s="1"/>
  <c r="M146" i="1"/>
  <c r="N146" i="1" s="1"/>
  <c r="V146" i="1" s="1"/>
  <c r="W146" i="1" s="1"/>
  <c r="M157" i="1"/>
  <c r="N157" i="1" s="1"/>
  <c r="V157" i="1" s="1"/>
  <c r="W157" i="1" s="1"/>
  <c r="X157" i="1" s="1"/>
  <c r="P157" i="1" s="1"/>
  <c r="M163" i="1"/>
  <c r="N163" i="1" s="1"/>
  <c r="V163" i="1" s="1"/>
  <c r="W163" i="1" s="1"/>
  <c r="X163" i="1" s="1"/>
  <c r="P163" i="1" s="1"/>
  <c r="L180" i="1"/>
  <c r="M180" i="1" s="1"/>
  <c r="N180" i="1" s="1"/>
  <c r="V180" i="1" s="1"/>
  <c r="W180" i="1" s="1"/>
  <c r="X180" i="1" s="1"/>
  <c r="P180" i="1" s="1"/>
  <c r="M184" i="1"/>
  <c r="N184" i="1" s="1"/>
  <c r="V184" i="1" s="1"/>
  <c r="W184" i="1" s="1"/>
  <c r="J201" i="1"/>
  <c r="L201" i="1" s="1"/>
  <c r="M201" i="1" s="1"/>
  <c r="N201" i="1" s="1"/>
  <c r="V201" i="1" s="1"/>
  <c r="W201" i="1" s="1"/>
  <c r="X201" i="1" s="1"/>
  <c r="P201" i="1" s="1"/>
  <c r="L215" i="1"/>
  <c r="M215" i="1" s="1"/>
  <c r="N215" i="1" s="1"/>
  <c r="V215" i="1" s="1"/>
  <c r="W215" i="1" s="1"/>
  <c r="M229" i="1"/>
  <c r="N229" i="1" s="1"/>
  <c r="V229" i="1" s="1"/>
  <c r="W229" i="1" s="1"/>
  <c r="X229" i="1" s="1"/>
  <c r="P229" i="1" s="1"/>
  <c r="L281" i="1"/>
  <c r="M281" i="1" s="1"/>
  <c r="N281" i="1" s="1"/>
  <c r="V281" i="1" s="1"/>
  <c r="W281" i="1" s="1"/>
  <c r="X341" i="1"/>
  <c r="P341" i="1" s="1"/>
  <c r="L344" i="1"/>
  <c r="M344" i="1" s="1"/>
  <c r="N344" i="1" s="1"/>
  <c r="V344" i="1" s="1"/>
  <c r="W344" i="1" s="1"/>
  <c r="M22" i="1"/>
  <c r="N22" i="1" s="1"/>
  <c r="V22" i="1" s="1"/>
  <c r="W22" i="1" s="1"/>
  <c r="X22" i="1" s="1"/>
  <c r="P22" i="1" s="1"/>
  <c r="M34" i="1"/>
  <c r="N34" i="1" s="1"/>
  <c r="V34" i="1" s="1"/>
  <c r="W34" i="1" s="1"/>
  <c r="X34" i="1" s="1"/>
  <c r="P34" i="1" s="1"/>
  <c r="M8" i="1"/>
  <c r="N8" i="1" s="1"/>
  <c r="V8" i="1" s="1"/>
  <c r="W8" i="1" s="1"/>
  <c r="X8" i="1" s="1"/>
  <c r="P8" i="1" s="1"/>
  <c r="M20" i="1"/>
  <c r="N20" i="1" s="1"/>
  <c r="V20" i="1" s="1"/>
  <c r="W20" i="1" s="1"/>
  <c r="X20" i="1" s="1"/>
  <c r="P20" i="1" s="1"/>
  <c r="M44" i="1"/>
  <c r="N44" i="1" s="1"/>
  <c r="V44" i="1" s="1"/>
  <c r="W44" i="1" s="1"/>
  <c r="X44" i="1" s="1"/>
  <c r="P44" i="1" s="1"/>
  <c r="M72" i="1"/>
  <c r="N72" i="1" s="1"/>
  <c r="V72" i="1" s="1"/>
  <c r="W72" i="1" s="1"/>
  <c r="X72" i="1" s="1"/>
  <c r="P72" i="1" s="1"/>
  <c r="M78" i="1"/>
  <c r="N78" i="1" s="1"/>
  <c r="V78" i="1" s="1"/>
  <c r="W78" i="1" s="1"/>
  <c r="X78" i="1" s="1"/>
  <c r="P78" i="1" s="1"/>
  <c r="M84" i="1"/>
  <c r="N84" i="1" s="1"/>
  <c r="V84" i="1" s="1"/>
  <c r="W84" i="1" s="1"/>
  <c r="X84" i="1" s="1"/>
  <c r="P84" i="1" s="1"/>
  <c r="M90" i="1"/>
  <c r="N90" i="1" s="1"/>
  <c r="V90" i="1" s="1"/>
  <c r="W90" i="1" s="1"/>
  <c r="X90" i="1" s="1"/>
  <c r="P90" i="1" s="1"/>
  <c r="M96" i="1"/>
  <c r="N96" i="1" s="1"/>
  <c r="V96" i="1" s="1"/>
  <c r="W96" i="1" s="1"/>
  <c r="X96" i="1" s="1"/>
  <c r="P96" i="1" s="1"/>
  <c r="M102" i="1"/>
  <c r="N102" i="1" s="1"/>
  <c r="P102" i="1" s="1"/>
  <c r="J130" i="1"/>
  <c r="L130" i="1" s="1"/>
  <c r="M130" i="1" s="1"/>
  <c r="N130" i="1" s="1"/>
  <c r="V130" i="1" s="1"/>
  <c r="W130" i="1" s="1"/>
  <c r="X130" i="1" s="1"/>
  <c r="P130" i="1" s="1"/>
  <c r="J146" i="1"/>
  <c r="L146" i="1" s="1"/>
  <c r="M160" i="1"/>
  <c r="N160" i="1" s="1"/>
  <c r="V160" i="1" s="1"/>
  <c r="W160" i="1" s="1"/>
  <c r="X160" i="1" s="1"/>
  <c r="P160" i="1" s="1"/>
  <c r="L161" i="1"/>
  <c r="M161" i="1" s="1"/>
  <c r="N161" i="1" s="1"/>
  <c r="V161" i="1" s="1"/>
  <c r="W161" i="1" s="1"/>
  <c r="X161" i="1" s="1"/>
  <c r="P161" i="1" s="1"/>
  <c r="L179" i="1"/>
  <c r="M179" i="1" s="1"/>
  <c r="N179" i="1" s="1"/>
  <c r="V179" i="1" s="1"/>
  <c r="W179" i="1" s="1"/>
  <c r="X217" i="1"/>
  <c r="P217" i="1" s="1"/>
  <c r="L224" i="1"/>
  <c r="M224" i="1" s="1"/>
  <c r="N224" i="1" s="1"/>
  <c r="V224" i="1" s="1"/>
  <c r="W224" i="1" s="1"/>
  <c r="X224" i="1" s="1"/>
  <c r="P224" i="1" s="1"/>
  <c r="X253" i="1"/>
  <c r="P253" i="1" s="1"/>
  <c r="L260" i="1"/>
  <c r="M260" i="1" s="1"/>
  <c r="N260" i="1" s="1"/>
  <c r="V260" i="1" s="1"/>
  <c r="W260" i="1" s="1"/>
  <c r="X260" i="1" s="1"/>
  <c r="P260" i="1" s="1"/>
  <c r="X281" i="1"/>
  <c r="P281" i="1" s="1"/>
  <c r="L288" i="1"/>
  <c r="X301" i="1"/>
  <c r="P301" i="1" s="1"/>
  <c r="X182" i="1"/>
  <c r="P182" i="1" s="1"/>
  <c r="X206" i="1"/>
  <c r="P206" i="1" s="1"/>
  <c r="M312" i="1"/>
  <c r="N312" i="1" s="1"/>
  <c r="V312" i="1" s="1"/>
  <c r="W312" i="1" s="1"/>
  <c r="X312" i="1" s="1"/>
  <c r="P312" i="1" s="1"/>
  <c r="X318" i="1"/>
  <c r="P318" i="1" s="1"/>
  <c r="L339" i="1"/>
  <c r="L351" i="1"/>
  <c r="M351" i="1" s="1"/>
  <c r="N351" i="1" s="1"/>
  <c r="V351" i="1" s="1"/>
  <c r="W351" i="1" s="1"/>
  <c r="X162" i="1"/>
  <c r="P162" i="1" s="1"/>
  <c r="M175" i="1"/>
  <c r="N175" i="1" s="1"/>
  <c r="V175" i="1" s="1"/>
  <c r="W175" i="1" s="1"/>
  <c r="X175" i="1" s="1"/>
  <c r="P175" i="1" s="1"/>
  <c r="X179" i="1"/>
  <c r="P179" i="1" s="1"/>
  <c r="J185" i="1"/>
  <c r="L185" i="1" s="1"/>
  <c r="M185" i="1" s="1"/>
  <c r="N185" i="1" s="1"/>
  <c r="V185" i="1" s="1"/>
  <c r="W185" i="1" s="1"/>
  <c r="X185" i="1" s="1"/>
  <c r="P185" i="1" s="1"/>
  <c r="M199" i="1"/>
  <c r="N199" i="1" s="1"/>
  <c r="V199" i="1" s="1"/>
  <c r="W199" i="1" s="1"/>
  <c r="X199" i="1" s="1"/>
  <c r="P199" i="1" s="1"/>
  <c r="X203" i="1"/>
  <c r="P203" i="1" s="1"/>
  <c r="J209" i="1"/>
  <c r="L209" i="1" s="1"/>
  <c r="M209" i="1" s="1"/>
  <c r="N209" i="1" s="1"/>
  <c r="V209" i="1" s="1"/>
  <c r="W209" i="1" s="1"/>
  <c r="X209" i="1" s="1"/>
  <c r="P209" i="1" s="1"/>
  <c r="M223" i="1"/>
  <c r="N223" i="1" s="1"/>
  <c r="V223" i="1" s="1"/>
  <c r="W223" i="1" s="1"/>
  <c r="M243" i="1"/>
  <c r="N243" i="1" s="1"/>
  <c r="V243" i="1" s="1"/>
  <c r="W243" i="1" s="1"/>
  <c r="L289" i="1"/>
  <c r="M289" i="1" s="1"/>
  <c r="N289" i="1" s="1"/>
  <c r="V289" i="1" s="1"/>
  <c r="W289" i="1" s="1"/>
  <c r="X289" i="1" s="1"/>
  <c r="P289" i="1" s="1"/>
  <c r="L290" i="1"/>
  <c r="M311" i="1"/>
  <c r="N311" i="1" s="1"/>
  <c r="V311" i="1" s="1"/>
  <c r="W311" i="1" s="1"/>
  <c r="X311" i="1" s="1"/>
  <c r="P311" i="1" s="1"/>
  <c r="L312" i="1"/>
  <c r="L316" i="1"/>
  <c r="M316" i="1" s="1"/>
  <c r="N316" i="1" s="1"/>
  <c r="V316" i="1" s="1"/>
  <c r="W316" i="1" s="1"/>
  <c r="X316" i="1" s="1"/>
  <c r="P316" i="1" s="1"/>
  <c r="M343" i="1"/>
  <c r="N343" i="1" s="1"/>
  <c r="V343" i="1" s="1"/>
  <c r="W343" i="1" s="1"/>
  <c r="L379" i="1"/>
  <c r="L388" i="1"/>
  <c r="J152" i="1"/>
  <c r="L152" i="1" s="1"/>
  <c r="M152" i="1" s="1"/>
  <c r="N152" i="1" s="1"/>
  <c r="V152" i="1" s="1"/>
  <c r="W152" i="1" s="1"/>
  <c r="X152" i="1" s="1"/>
  <c r="P152" i="1" s="1"/>
  <c r="X186" i="1"/>
  <c r="P186" i="1" s="1"/>
  <c r="X210" i="1"/>
  <c r="P210" i="1" s="1"/>
  <c r="X228" i="1"/>
  <c r="P228" i="1" s="1"/>
  <c r="X236" i="1"/>
  <c r="P236" i="1" s="1"/>
  <c r="X269" i="1"/>
  <c r="P269" i="1" s="1"/>
  <c r="X286" i="1"/>
  <c r="P286" i="1" s="1"/>
  <c r="L308" i="1"/>
  <c r="M308" i="1" s="1"/>
  <c r="N308" i="1" s="1"/>
  <c r="V308" i="1" s="1"/>
  <c r="W308" i="1" s="1"/>
  <c r="X308" i="1" s="1"/>
  <c r="P308" i="1" s="1"/>
  <c r="J310" i="1"/>
  <c r="L310" i="1" s="1"/>
  <c r="M310" i="1" s="1"/>
  <c r="N310" i="1" s="1"/>
  <c r="V310" i="1" s="1"/>
  <c r="W310" i="1" s="1"/>
  <c r="L328" i="1"/>
  <c r="M328" i="1" s="1"/>
  <c r="N328" i="1" s="1"/>
  <c r="V328" i="1" s="1"/>
  <c r="W328" i="1" s="1"/>
  <c r="X328" i="1" s="1"/>
  <c r="P328" i="1" s="1"/>
  <c r="J333" i="1"/>
  <c r="L333" i="1" s="1"/>
  <c r="M333" i="1" s="1"/>
  <c r="N333" i="1" s="1"/>
  <c r="V333" i="1" s="1"/>
  <c r="W333" i="1" s="1"/>
  <c r="L384" i="1"/>
  <c r="X156" i="1"/>
  <c r="P156" i="1" s="1"/>
  <c r="X240" i="1"/>
  <c r="P240" i="1" s="1"/>
  <c r="X244" i="1"/>
  <c r="P244" i="1" s="1"/>
  <c r="J259" i="1"/>
  <c r="L259" i="1" s="1"/>
  <c r="M259" i="1" s="1"/>
  <c r="N259" i="1" s="1"/>
  <c r="V259" i="1" s="1"/>
  <c r="W259" i="1" s="1"/>
  <c r="X259" i="1" s="1"/>
  <c r="P259" i="1" s="1"/>
  <c r="X261" i="1"/>
  <c r="P261" i="1" s="1"/>
  <c r="J265" i="1"/>
  <c r="L265" i="1" s="1"/>
  <c r="M265" i="1" s="1"/>
  <c r="N265" i="1" s="1"/>
  <c r="V265" i="1" s="1"/>
  <c r="W265" i="1" s="1"/>
  <c r="X265" i="1" s="1"/>
  <c r="P265" i="1" s="1"/>
  <c r="X272" i="1"/>
  <c r="P272" i="1" s="1"/>
  <c r="L347" i="1"/>
  <c r="L397" i="1"/>
  <c r="M397" i="1" s="1"/>
  <c r="N397" i="1" s="1"/>
  <c r="V397" i="1" s="1"/>
  <c r="W397" i="1" s="1"/>
  <c r="X166" i="1"/>
  <c r="P166" i="1" s="1"/>
  <c r="X176" i="1"/>
  <c r="P176" i="1" s="1"/>
  <c r="X214" i="1"/>
  <c r="P214" i="1" s="1"/>
  <c r="M232" i="1"/>
  <c r="N232" i="1" s="1"/>
  <c r="V232" i="1" s="1"/>
  <c r="W232" i="1" s="1"/>
  <c r="X232" i="1" s="1"/>
  <c r="P232" i="1" s="1"/>
  <c r="J251" i="1"/>
  <c r="L251" i="1" s="1"/>
  <c r="M251" i="1" s="1"/>
  <c r="N251" i="1" s="1"/>
  <c r="V251" i="1" s="1"/>
  <c r="W251" i="1" s="1"/>
  <c r="X251" i="1" s="1"/>
  <c r="P251" i="1" s="1"/>
  <c r="X292" i="1"/>
  <c r="P292" i="1" s="1"/>
  <c r="L304" i="1"/>
  <c r="M304" i="1" s="1"/>
  <c r="N304" i="1" s="1"/>
  <c r="V304" i="1" s="1"/>
  <c r="W304" i="1" s="1"/>
  <c r="J305" i="1"/>
  <c r="L305" i="1" s="1"/>
  <c r="M305" i="1" s="1"/>
  <c r="N305" i="1" s="1"/>
  <c r="V305" i="1" s="1"/>
  <c r="W305" i="1" s="1"/>
  <c r="X305" i="1" s="1"/>
  <c r="P305" i="1" s="1"/>
  <c r="M319" i="1"/>
  <c r="N319" i="1" s="1"/>
  <c r="V319" i="1" s="1"/>
  <c r="W319" i="1" s="1"/>
  <c r="X319" i="1" s="1"/>
  <c r="P319" i="1" s="1"/>
  <c r="X355" i="1"/>
  <c r="P355" i="1" s="1"/>
  <c r="L368" i="1"/>
  <c r="M368" i="1" s="1"/>
  <c r="N368" i="1" s="1"/>
  <c r="V368" i="1" s="1"/>
  <c r="W368" i="1" s="1"/>
  <c r="X368" i="1" s="1"/>
  <c r="P368" i="1" s="1"/>
  <c r="L396" i="1"/>
  <c r="L445" i="1"/>
  <c r="M445" i="1" s="1"/>
  <c r="N445" i="1" s="1"/>
  <c r="P445" i="1" s="1"/>
  <c r="M190" i="1"/>
  <c r="N190" i="1" s="1"/>
  <c r="V190" i="1" s="1"/>
  <c r="W190" i="1" s="1"/>
  <c r="X190" i="1" s="1"/>
  <c r="P190" i="1" s="1"/>
  <c r="M214" i="1"/>
  <c r="N214" i="1" s="1"/>
  <c r="V214" i="1" s="1"/>
  <c r="W214" i="1" s="1"/>
  <c r="J232" i="1"/>
  <c r="L232" i="1" s="1"/>
  <c r="M248" i="1"/>
  <c r="N248" i="1" s="1"/>
  <c r="V248" i="1" s="1"/>
  <c r="W248" i="1" s="1"/>
  <c r="X248" i="1" s="1"/>
  <c r="P248" i="1" s="1"/>
  <c r="M270" i="1"/>
  <c r="N270" i="1" s="1"/>
  <c r="V270" i="1" s="1"/>
  <c r="W270" i="1" s="1"/>
  <c r="X270" i="1" s="1"/>
  <c r="P270" i="1" s="1"/>
  <c r="M271" i="1"/>
  <c r="N271" i="1" s="1"/>
  <c r="V271" i="1" s="1"/>
  <c r="W271" i="1" s="1"/>
  <c r="X278" i="1"/>
  <c r="P278" i="1" s="1"/>
  <c r="J303" i="1"/>
  <c r="L303" i="1" s="1"/>
  <c r="M303" i="1" s="1"/>
  <c r="N303" i="1" s="1"/>
  <c r="V303" i="1" s="1"/>
  <c r="W303" i="1" s="1"/>
  <c r="X303" i="1" s="1"/>
  <c r="P303" i="1" s="1"/>
  <c r="J320" i="1"/>
  <c r="L320" i="1" s="1"/>
  <c r="M320" i="1" s="1"/>
  <c r="N320" i="1" s="1"/>
  <c r="V320" i="1" s="1"/>
  <c r="W320" i="1" s="1"/>
  <c r="X320" i="1" s="1"/>
  <c r="P320" i="1" s="1"/>
  <c r="L322" i="1"/>
  <c r="M322" i="1" s="1"/>
  <c r="N322" i="1" s="1"/>
  <c r="V322" i="1" s="1"/>
  <c r="W322" i="1" s="1"/>
  <c r="L358" i="1"/>
  <c r="M358" i="1" s="1"/>
  <c r="N358" i="1" s="1"/>
  <c r="V358" i="1" s="1"/>
  <c r="W358" i="1" s="1"/>
  <c r="X218" i="1"/>
  <c r="P218" i="1" s="1"/>
  <c r="L235" i="1"/>
  <c r="M235" i="1" s="1"/>
  <c r="N235" i="1" s="1"/>
  <c r="V235" i="1" s="1"/>
  <c r="W235" i="1" s="1"/>
  <c r="X235" i="1" s="1"/>
  <c r="P235" i="1" s="1"/>
  <c r="L267" i="1"/>
  <c r="X280" i="1"/>
  <c r="P280" i="1" s="1"/>
  <c r="M283" i="1"/>
  <c r="N283" i="1" s="1"/>
  <c r="V283" i="1" s="1"/>
  <c r="W283" i="1" s="1"/>
  <c r="X283" i="1" s="1"/>
  <c r="P283" i="1" s="1"/>
  <c r="M287" i="1"/>
  <c r="N287" i="1" s="1"/>
  <c r="V287" i="1" s="1"/>
  <c r="W287" i="1" s="1"/>
  <c r="X287" i="1" s="1"/>
  <c r="P287" i="1" s="1"/>
  <c r="L306" i="1"/>
  <c r="L318" i="1"/>
  <c r="M318" i="1" s="1"/>
  <c r="N318" i="1" s="1"/>
  <c r="V318" i="1" s="1"/>
  <c r="W318" i="1" s="1"/>
  <c r="X322" i="1"/>
  <c r="P322" i="1" s="1"/>
  <c r="X324" i="1"/>
  <c r="P324" i="1" s="1"/>
  <c r="X333" i="1"/>
  <c r="P333" i="1" s="1"/>
  <c r="L338" i="1"/>
  <c r="M338" i="1" s="1"/>
  <c r="N338" i="1" s="1"/>
  <c r="V338" i="1" s="1"/>
  <c r="W338" i="1" s="1"/>
  <c r="L343" i="1"/>
  <c r="L354" i="1"/>
  <c r="M354" i="1" s="1"/>
  <c r="N354" i="1" s="1"/>
  <c r="V354" i="1" s="1"/>
  <c r="W354" i="1" s="1"/>
  <c r="L364" i="1"/>
  <c r="M410" i="1"/>
  <c r="N410" i="1" s="1"/>
  <c r="V410" i="1" s="1"/>
  <c r="W410" i="1" s="1"/>
  <c r="X422" i="1"/>
  <c r="P422" i="1" s="1"/>
  <c r="M187" i="1"/>
  <c r="N187" i="1" s="1"/>
  <c r="V187" i="1" s="1"/>
  <c r="W187" i="1" s="1"/>
  <c r="X187" i="1" s="1"/>
  <c r="P187" i="1" s="1"/>
  <c r="X191" i="1"/>
  <c r="P191" i="1" s="1"/>
  <c r="J197" i="1"/>
  <c r="L197" i="1" s="1"/>
  <c r="M197" i="1" s="1"/>
  <c r="N197" i="1" s="1"/>
  <c r="V197" i="1" s="1"/>
  <c r="W197" i="1" s="1"/>
  <c r="X197" i="1" s="1"/>
  <c r="P197" i="1" s="1"/>
  <c r="M211" i="1"/>
  <c r="N211" i="1" s="1"/>
  <c r="V211" i="1" s="1"/>
  <c r="W211" i="1" s="1"/>
  <c r="X211" i="1" s="1"/>
  <c r="P211" i="1" s="1"/>
  <c r="X215" i="1"/>
  <c r="P215" i="1" s="1"/>
  <c r="J221" i="1"/>
  <c r="L221" i="1" s="1"/>
  <c r="M221" i="1" s="1"/>
  <c r="N221" i="1" s="1"/>
  <c r="V221" i="1" s="1"/>
  <c r="W221" i="1" s="1"/>
  <c r="X221" i="1" s="1"/>
  <c r="P221" i="1" s="1"/>
  <c r="J229" i="1"/>
  <c r="L229" i="1" s="1"/>
  <c r="M237" i="1"/>
  <c r="N237" i="1" s="1"/>
  <c r="P237" i="1" s="1"/>
  <c r="J256" i="1"/>
  <c r="L256" i="1" s="1"/>
  <c r="M256" i="1" s="1"/>
  <c r="N256" i="1" s="1"/>
  <c r="V256" i="1" s="1"/>
  <c r="W256" i="1" s="1"/>
  <c r="X256" i="1" s="1"/>
  <c r="P256" i="1" s="1"/>
  <c r="M291" i="1"/>
  <c r="N291" i="1" s="1"/>
  <c r="V291" i="1" s="1"/>
  <c r="W291" i="1" s="1"/>
  <c r="X291" i="1" s="1"/>
  <c r="P291" i="1" s="1"/>
  <c r="L300" i="1"/>
  <c r="M300" i="1" s="1"/>
  <c r="N300" i="1" s="1"/>
  <c r="V300" i="1" s="1"/>
  <c r="W300" i="1" s="1"/>
  <c r="X300" i="1" s="1"/>
  <c r="P300" i="1" s="1"/>
  <c r="L327" i="1"/>
  <c r="M327" i="1" s="1"/>
  <c r="N327" i="1" s="1"/>
  <c r="V327" i="1" s="1"/>
  <c r="W327" i="1" s="1"/>
  <c r="L341" i="1"/>
  <c r="M341" i="1" s="1"/>
  <c r="N341" i="1" s="1"/>
  <c r="V341" i="1" s="1"/>
  <c r="W341" i="1" s="1"/>
  <c r="J349" i="1"/>
  <c r="L349" i="1" s="1"/>
  <c r="M349" i="1" s="1"/>
  <c r="N349" i="1" s="1"/>
  <c r="V349" i="1" s="1"/>
  <c r="W349" i="1" s="1"/>
  <c r="X349" i="1" s="1"/>
  <c r="P349" i="1" s="1"/>
  <c r="X354" i="1"/>
  <c r="P354" i="1" s="1"/>
  <c r="L361" i="1"/>
  <c r="M361" i="1" s="1"/>
  <c r="N361" i="1" s="1"/>
  <c r="V361" i="1" s="1"/>
  <c r="W361" i="1" s="1"/>
  <c r="X361" i="1" s="1"/>
  <c r="P361" i="1" s="1"/>
  <c r="X365" i="1"/>
  <c r="P365" i="1" s="1"/>
  <c r="J367" i="1"/>
  <c r="L367" i="1" s="1"/>
  <c r="M367" i="1" s="1"/>
  <c r="N367" i="1" s="1"/>
  <c r="V367" i="1" s="1"/>
  <c r="W367" i="1" s="1"/>
  <c r="X367" i="1" s="1"/>
  <c r="P367" i="1" s="1"/>
  <c r="L392" i="1"/>
  <c r="M392" i="1" s="1"/>
  <c r="N392" i="1" s="1"/>
  <c r="V392" i="1" s="1"/>
  <c r="W392" i="1" s="1"/>
  <c r="X174" i="1"/>
  <c r="P174" i="1" s="1"/>
  <c r="X198" i="1"/>
  <c r="P198" i="1" s="1"/>
  <c r="X222" i="1"/>
  <c r="P222" i="1" s="1"/>
  <c r="X242" i="1"/>
  <c r="P242" i="1" s="1"/>
  <c r="J275" i="1"/>
  <c r="L275" i="1" s="1"/>
  <c r="M275" i="1" s="1"/>
  <c r="N275" i="1" s="1"/>
  <c r="V275" i="1" s="1"/>
  <c r="W275" i="1" s="1"/>
  <c r="X275" i="1" s="1"/>
  <c r="P275" i="1" s="1"/>
  <c r="M290" i="1"/>
  <c r="N290" i="1" s="1"/>
  <c r="V290" i="1" s="1"/>
  <c r="W290" i="1" s="1"/>
  <c r="X290" i="1" s="1"/>
  <c r="P290" i="1" s="1"/>
  <c r="M326" i="1"/>
  <c r="N326" i="1" s="1"/>
  <c r="V326" i="1" s="1"/>
  <c r="W326" i="1" s="1"/>
  <c r="X326" i="1" s="1"/>
  <c r="P326" i="1" s="1"/>
  <c r="L330" i="1"/>
  <c r="M330" i="1" s="1"/>
  <c r="N330" i="1" s="1"/>
  <c r="V330" i="1" s="1"/>
  <c r="W330" i="1" s="1"/>
  <c r="X330" i="1" s="1"/>
  <c r="P330" i="1" s="1"/>
  <c r="L332" i="1"/>
  <c r="M332" i="1" s="1"/>
  <c r="N332" i="1" s="1"/>
  <c r="V332" i="1" s="1"/>
  <c r="W332" i="1" s="1"/>
  <c r="X332" i="1" s="1"/>
  <c r="P332" i="1" s="1"/>
  <c r="L335" i="1"/>
  <c r="X343" i="1"/>
  <c r="P343" i="1" s="1"/>
  <c r="X350" i="1"/>
  <c r="P350" i="1" s="1"/>
  <c r="L352" i="1"/>
  <c r="L356" i="1"/>
  <c r="L360" i="1"/>
  <c r="J144" i="1"/>
  <c r="L144" i="1" s="1"/>
  <c r="M144" i="1" s="1"/>
  <c r="N144" i="1" s="1"/>
  <c r="V144" i="1" s="1"/>
  <c r="W144" i="1" s="1"/>
  <c r="X144" i="1" s="1"/>
  <c r="P144" i="1" s="1"/>
  <c r="J274" i="1"/>
  <c r="L274" i="1" s="1"/>
  <c r="M274" i="1" s="1"/>
  <c r="N274" i="1" s="1"/>
  <c r="V274" i="1" s="1"/>
  <c r="W274" i="1" s="1"/>
  <c r="X274" i="1" s="1"/>
  <c r="P274" i="1" s="1"/>
  <c r="M277" i="1"/>
  <c r="N277" i="1" s="1"/>
  <c r="V277" i="1" s="1"/>
  <c r="W277" i="1" s="1"/>
  <c r="X277" i="1" s="1"/>
  <c r="P277" i="1" s="1"/>
  <c r="J282" i="1"/>
  <c r="L282" i="1" s="1"/>
  <c r="M282" i="1" s="1"/>
  <c r="N282" i="1" s="1"/>
  <c r="V282" i="1" s="1"/>
  <c r="W282" i="1" s="1"/>
  <c r="X282" i="1" s="1"/>
  <c r="P282" i="1" s="1"/>
  <c r="J286" i="1"/>
  <c r="L286" i="1" s="1"/>
  <c r="M286" i="1" s="1"/>
  <c r="N286" i="1" s="1"/>
  <c r="M295" i="1"/>
  <c r="N295" i="1" s="1"/>
  <c r="V295" i="1" s="1"/>
  <c r="W295" i="1" s="1"/>
  <c r="X295" i="1" s="1"/>
  <c r="P295" i="1" s="1"/>
  <c r="J296" i="1"/>
  <c r="L296" i="1" s="1"/>
  <c r="M296" i="1" s="1"/>
  <c r="N296" i="1" s="1"/>
  <c r="V296" i="1" s="1"/>
  <c r="W296" i="1" s="1"/>
  <c r="X296" i="1" s="1"/>
  <c r="P296" i="1" s="1"/>
  <c r="J317" i="1"/>
  <c r="L317" i="1" s="1"/>
  <c r="M317" i="1" s="1"/>
  <c r="N317" i="1" s="1"/>
  <c r="V317" i="1" s="1"/>
  <c r="W317" i="1" s="1"/>
  <c r="X317" i="1" s="1"/>
  <c r="P317" i="1" s="1"/>
  <c r="L340" i="1"/>
  <c r="M340" i="1" s="1"/>
  <c r="N340" i="1" s="1"/>
  <c r="V340" i="1" s="1"/>
  <c r="W340" i="1" s="1"/>
  <c r="X340" i="1" s="1"/>
  <c r="P340" i="1" s="1"/>
  <c r="L371" i="1"/>
  <c r="M371" i="1" s="1"/>
  <c r="N371" i="1" s="1"/>
  <c r="V371" i="1" s="1"/>
  <c r="W371" i="1" s="1"/>
  <c r="X371" i="1" s="1"/>
  <c r="P371" i="1" s="1"/>
  <c r="L377" i="1"/>
  <c r="M377" i="1" s="1"/>
  <c r="N377" i="1" s="1"/>
  <c r="V377" i="1" s="1"/>
  <c r="W377" i="1" s="1"/>
  <c r="X377" i="1" s="1"/>
  <c r="P377" i="1" s="1"/>
  <c r="L398" i="1"/>
  <c r="M398" i="1" s="1"/>
  <c r="N398" i="1" s="1"/>
  <c r="V398" i="1" s="1"/>
  <c r="W398" i="1" s="1"/>
  <c r="X398" i="1" s="1"/>
  <c r="P398" i="1" s="1"/>
  <c r="X168" i="1"/>
  <c r="P168" i="1" s="1"/>
  <c r="X192" i="1"/>
  <c r="P192" i="1" s="1"/>
  <c r="X202" i="1"/>
  <c r="P202" i="1" s="1"/>
  <c r="X216" i="1"/>
  <c r="P216" i="1" s="1"/>
  <c r="X238" i="1"/>
  <c r="P238" i="1" s="1"/>
  <c r="X264" i="1"/>
  <c r="P264" i="1" s="1"/>
  <c r="J284" i="1"/>
  <c r="L284" i="1" s="1"/>
  <c r="M284" i="1" s="1"/>
  <c r="N284" i="1" s="1"/>
  <c r="V284" i="1" s="1"/>
  <c r="W284" i="1" s="1"/>
  <c r="J285" i="1"/>
  <c r="L285" i="1" s="1"/>
  <c r="M285" i="1" s="1"/>
  <c r="N285" i="1" s="1"/>
  <c r="V285" i="1" s="1"/>
  <c r="W285" i="1" s="1"/>
  <c r="X285" i="1" s="1"/>
  <c r="P285" i="1" s="1"/>
  <c r="M294" i="1"/>
  <c r="N294" i="1" s="1"/>
  <c r="V294" i="1" s="1"/>
  <c r="W294" i="1" s="1"/>
  <c r="X294" i="1" s="1"/>
  <c r="P294" i="1" s="1"/>
  <c r="L295" i="1"/>
  <c r="X304" i="1"/>
  <c r="P304" i="1" s="1"/>
  <c r="J323" i="1"/>
  <c r="L323" i="1" s="1"/>
  <c r="M323" i="1" s="1"/>
  <c r="N323" i="1" s="1"/>
  <c r="V323" i="1" s="1"/>
  <c r="W323" i="1" s="1"/>
  <c r="X323" i="1" s="1"/>
  <c r="P323" i="1" s="1"/>
  <c r="J325" i="1"/>
  <c r="L325" i="1" s="1"/>
  <c r="M325" i="1" s="1"/>
  <c r="N325" i="1" s="1"/>
  <c r="V325" i="1" s="1"/>
  <c r="W325" i="1" s="1"/>
  <c r="X325" i="1" s="1"/>
  <c r="P325" i="1" s="1"/>
  <c r="X327" i="1"/>
  <c r="P327" i="1" s="1"/>
  <c r="M329" i="1"/>
  <c r="N329" i="1" s="1"/>
  <c r="V329" i="1" s="1"/>
  <c r="W329" i="1" s="1"/>
  <c r="X329" i="1" s="1"/>
  <c r="P329" i="1" s="1"/>
  <c r="J334" i="1"/>
  <c r="L334" i="1" s="1"/>
  <c r="M334" i="1" s="1"/>
  <c r="N334" i="1" s="1"/>
  <c r="V334" i="1" s="1"/>
  <c r="W334" i="1" s="1"/>
  <c r="X334" i="1" s="1"/>
  <c r="P334" i="1" s="1"/>
  <c r="X342" i="1"/>
  <c r="P342" i="1" s="1"/>
  <c r="J345" i="1"/>
  <c r="L345" i="1" s="1"/>
  <c r="M345" i="1" s="1"/>
  <c r="N345" i="1" s="1"/>
  <c r="V345" i="1" s="1"/>
  <c r="W345" i="1" s="1"/>
  <c r="X345" i="1" s="1"/>
  <c r="P345" i="1" s="1"/>
  <c r="P353" i="1"/>
  <c r="L390" i="1"/>
  <c r="M390" i="1" s="1"/>
  <c r="N390" i="1" s="1"/>
  <c r="P390" i="1" s="1"/>
  <c r="L391" i="1"/>
  <c r="L409" i="1"/>
  <c r="M409" i="1" s="1"/>
  <c r="N409" i="1" s="1"/>
  <c r="V409" i="1" s="1"/>
  <c r="W409" i="1" s="1"/>
  <c r="X409" i="1" s="1"/>
  <c r="P409" i="1" s="1"/>
  <c r="M267" i="1"/>
  <c r="N267" i="1" s="1"/>
  <c r="V267" i="1" s="1"/>
  <c r="W267" i="1" s="1"/>
  <c r="X267" i="1" s="1"/>
  <c r="P267" i="1" s="1"/>
  <c r="X271" i="1"/>
  <c r="P271" i="1" s="1"/>
  <c r="J277" i="1"/>
  <c r="L277" i="1" s="1"/>
  <c r="X336" i="1"/>
  <c r="P336" i="1" s="1"/>
  <c r="M356" i="1"/>
  <c r="N356" i="1" s="1"/>
  <c r="V356" i="1" s="1"/>
  <c r="W356" i="1" s="1"/>
  <c r="J359" i="1"/>
  <c r="L359" i="1" s="1"/>
  <c r="M359" i="1" s="1"/>
  <c r="N359" i="1" s="1"/>
  <c r="V359" i="1" s="1"/>
  <c r="W359" i="1" s="1"/>
  <c r="X359" i="1" s="1"/>
  <c r="P359" i="1" s="1"/>
  <c r="J363" i="1"/>
  <c r="L363" i="1" s="1"/>
  <c r="M363" i="1" s="1"/>
  <c r="N363" i="1" s="1"/>
  <c r="V363" i="1" s="1"/>
  <c r="W363" i="1" s="1"/>
  <c r="X363" i="1" s="1"/>
  <c r="P363" i="1" s="1"/>
  <c r="J366" i="1"/>
  <c r="L366" i="1" s="1"/>
  <c r="M366" i="1" s="1"/>
  <c r="N366" i="1" s="1"/>
  <c r="V366" i="1" s="1"/>
  <c r="W366" i="1" s="1"/>
  <c r="M384" i="1"/>
  <c r="N384" i="1" s="1"/>
  <c r="V384" i="1" s="1"/>
  <c r="W384" i="1" s="1"/>
  <c r="X384" i="1" s="1"/>
  <c r="P384" i="1" s="1"/>
  <c r="J385" i="1"/>
  <c r="L385" i="1" s="1"/>
  <c r="M385" i="1" s="1"/>
  <c r="N385" i="1" s="1"/>
  <c r="V385" i="1" s="1"/>
  <c r="W385" i="1" s="1"/>
  <c r="X385" i="1" s="1"/>
  <c r="P385" i="1" s="1"/>
  <c r="M404" i="1"/>
  <c r="N404" i="1" s="1"/>
  <c r="V404" i="1" s="1"/>
  <c r="W404" i="1" s="1"/>
  <c r="X404" i="1" s="1"/>
  <c r="P404" i="1" s="1"/>
  <c r="L370" i="1"/>
  <c r="M370" i="1" s="1"/>
  <c r="N370" i="1" s="1"/>
  <c r="V370" i="1" s="1"/>
  <c r="W370" i="1" s="1"/>
  <c r="L372" i="1"/>
  <c r="M372" i="1" s="1"/>
  <c r="N372" i="1" s="1"/>
  <c r="V372" i="1" s="1"/>
  <c r="W372" i="1" s="1"/>
  <c r="X372" i="1" s="1"/>
  <c r="P372" i="1" s="1"/>
  <c r="L415" i="1"/>
  <c r="M415" i="1" s="1"/>
  <c r="N415" i="1" s="1"/>
  <c r="V415" i="1" s="1"/>
  <c r="W415" i="1" s="1"/>
  <c r="X415" i="1" s="1"/>
  <c r="P415" i="1" s="1"/>
  <c r="X425" i="1"/>
  <c r="P425" i="1" s="1"/>
  <c r="M427" i="1"/>
  <c r="N427" i="1" s="1"/>
  <c r="V427" i="1" s="1"/>
  <c r="W427" i="1" s="1"/>
  <c r="X427" i="1" s="1"/>
  <c r="P427" i="1" s="1"/>
  <c r="L440" i="1"/>
  <c r="M342" i="1"/>
  <c r="N342" i="1" s="1"/>
  <c r="V342" i="1" s="1"/>
  <c r="W342" i="1" s="1"/>
  <c r="L353" i="1"/>
  <c r="M353" i="1" s="1"/>
  <c r="N353" i="1" s="1"/>
  <c r="M379" i="1"/>
  <c r="N379" i="1" s="1"/>
  <c r="V379" i="1" s="1"/>
  <c r="W379" i="1" s="1"/>
  <c r="X379" i="1" s="1"/>
  <c r="P379" i="1" s="1"/>
  <c r="M380" i="1"/>
  <c r="N380" i="1" s="1"/>
  <c r="V380" i="1" s="1"/>
  <c r="W380" i="1" s="1"/>
  <c r="X389" i="1"/>
  <c r="P389" i="1" s="1"/>
  <c r="X411" i="1"/>
  <c r="P411" i="1" s="1"/>
  <c r="L383" i="1"/>
  <c r="M383" i="1" s="1"/>
  <c r="N383" i="1" s="1"/>
  <c r="V383" i="1" s="1"/>
  <c r="W383" i="1" s="1"/>
  <c r="X383" i="1" s="1"/>
  <c r="P383" i="1" s="1"/>
  <c r="L444" i="1"/>
  <c r="M444" i="1" s="1"/>
  <c r="N444" i="1" s="1"/>
  <c r="V444" i="1" s="1"/>
  <c r="W444" i="1" s="1"/>
  <c r="J331" i="1"/>
  <c r="L331" i="1" s="1"/>
  <c r="M331" i="1" s="1"/>
  <c r="N331" i="1" s="1"/>
  <c r="V331" i="1" s="1"/>
  <c r="W331" i="1" s="1"/>
  <c r="X331" i="1" s="1"/>
  <c r="P331" i="1" s="1"/>
  <c r="M337" i="1"/>
  <c r="N337" i="1" s="1"/>
  <c r="V337" i="1" s="1"/>
  <c r="W337" i="1" s="1"/>
  <c r="X337" i="1" s="1"/>
  <c r="P337" i="1" s="1"/>
  <c r="X338" i="1"/>
  <c r="P338" i="1" s="1"/>
  <c r="M378" i="1"/>
  <c r="N378" i="1" s="1"/>
  <c r="P378" i="1" s="1"/>
  <c r="J381" i="1"/>
  <c r="L381" i="1" s="1"/>
  <c r="M381" i="1" s="1"/>
  <c r="N381" i="1" s="1"/>
  <c r="V381" i="1" s="1"/>
  <c r="W381" i="1" s="1"/>
  <c r="X381" i="1" s="1"/>
  <c r="P381" i="1" s="1"/>
  <c r="L414" i="1"/>
  <c r="M417" i="1"/>
  <c r="N417" i="1" s="1"/>
  <c r="V417" i="1" s="1"/>
  <c r="W417" i="1" s="1"/>
  <c r="X417" i="1" s="1"/>
  <c r="P417" i="1" s="1"/>
  <c r="L436" i="1"/>
  <c r="M436" i="1" s="1"/>
  <c r="N436" i="1" s="1"/>
  <c r="V436" i="1" s="1"/>
  <c r="W436" i="1" s="1"/>
  <c r="X436" i="1" s="1"/>
  <c r="P436" i="1" s="1"/>
  <c r="J268" i="1"/>
  <c r="L268" i="1" s="1"/>
  <c r="M268" i="1" s="1"/>
  <c r="N268" i="1" s="1"/>
  <c r="V268" i="1" s="1"/>
  <c r="W268" i="1" s="1"/>
  <c r="X268" i="1" s="1"/>
  <c r="P268" i="1" s="1"/>
  <c r="X284" i="1"/>
  <c r="P284" i="1" s="1"/>
  <c r="X302" i="1"/>
  <c r="P302" i="1" s="1"/>
  <c r="J309" i="1"/>
  <c r="L309" i="1" s="1"/>
  <c r="M309" i="1" s="1"/>
  <c r="N309" i="1" s="1"/>
  <c r="V309" i="1" s="1"/>
  <c r="W309" i="1" s="1"/>
  <c r="X309" i="1" s="1"/>
  <c r="P309" i="1" s="1"/>
  <c r="M314" i="1"/>
  <c r="N314" i="1" s="1"/>
  <c r="V314" i="1" s="1"/>
  <c r="W314" i="1" s="1"/>
  <c r="X314" i="1" s="1"/>
  <c r="P314" i="1" s="1"/>
  <c r="X346" i="1"/>
  <c r="P346" i="1" s="1"/>
  <c r="X352" i="1"/>
  <c r="P352" i="1" s="1"/>
  <c r="M374" i="1"/>
  <c r="N374" i="1" s="1"/>
  <c r="V374" i="1" s="1"/>
  <c r="W374" i="1" s="1"/>
  <c r="X374" i="1" s="1"/>
  <c r="P374" i="1" s="1"/>
  <c r="L382" i="1"/>
  <c r="M382" i="1" s="1"/>
  <c r="N382" i="1" s="1"/>
  <c r="V382" i="1" s="1"/>
  <c r="W382" i="1" s="1"/>
  <c r="J400" i="1"/>
  <c r="L400" i="1" s="1"/>
  <c r="M400" i="1" s="1"/>
  <c r="N400" i="1" s="1"/>
  <c r="V400" i="1" s="1"/>
  <c r="W400" i="1" s="1"/>
  <c r="X400" i="1" s="1"/>
  <c r="P400" i="1" s="1"/>
  <c r="L401" i="1"/>
  <c r="M401" i="1" s="1"/>
  <c r="N401" i="1" s="1"/>
  <c r="V401" i="1" s="1"/>
  <c r="W401" i="1" s="1"/>
  <c r="X401" i="1" s="1"/>
  <c r="P401" i="1" s="1"/>
  <c r="L402" i="1"/>
  <c r="M402" i="1" s="1"/>
  <c r="N402" i="1" s="1"/>
  <c r="V402" i="1" s="1"/>
  <c r="W402" i="1" s="1"/>
  <c r="X402" i="1" s="1"/>
  <c r="P402" i="1" s="1"/>
  <c r="X414" i="1"/>
  <c r="P414" i="1" s="1"/>
  <c r="M288" i="1"/>
  <c r="N288" i="1" s="1"/>
  <c r="V288" i="1" s="1"/>
  <c r="W288" i="1" s="1"/>
  <c r="X288" i="1" s="1"/>
  <c r="P288" i="1" s="1"/>
  <c r="L292" i="1"/>
  <c r="M292" i="1" s="1"/>
  <c r="N292" i="1" s="1"/>
  <c r="V292" i="1" s="1"/>
  <c r="W292" i="1" s="1"/>
  <c r="M306" i="1"/>
  <c r="N306" i="1" s="1"/>
  <c r="V306" i="1" s="1"/>
  <c r="W306" i="1" s="1"/>
  <c r="X306" i="1" s="1"/>
  <c r="P306" i="1" s="1"/>
  <c r="X321" i="1"/>
  <c r="P321" i="1" s="1"/>
  <c r="X351" i="1"/>
  <c r="P351" i="1" s="1"/>
  <c r="X366" i="1"/>
  <c r="P366" i="1" s="1"/>
  <c r="L376" i="1"/>
  <c r="X386" i="1"/>
  <c r="P386" i="1" s="1"/>
  <c r="M391" i="1"/>
  <c r="N391" i="1" s="1"/>
  <c r="V391" i="1" s="1"/>
  <c r="W391" i="1" s="1"/>
  <c r="X391" i="1" s="1"/>
  <c r="P391" i="1" s="1"/>
  <c r="J393" i="1"/>
  <c r="L393" i="1" s="1"/>
  <c r="M393" i="1" s="1"/>
  <c r="N393" i="1" s="1"/>
  <c r="V393" i="1" s="1"/>
  <c r="W393" i="1" s="1"/>
  <c r="X393" i="1" s="1"/>
  <c r="P393" i="1" s="1"/>
  <c r="M416" i="1"/>
  <c r="N416" i="1" s="1"/>
  <c r="V416" i="1" s="1"/>
  <c r="W416" i="1" s="1"/>
  <c r="X416" i="1" s="1"/>
  <c r="P416" i="1" s="1"/>
  <c r="L426" i="1"/>
  <c r="M426" i="1" s="1"/>
  <c r="N426" i="1" s="1"/>
  <c r="V426" i="1" s="1"/>
  <c r="W426" i="1" s="1"/>
  <c r="X426" i="1" s="1"/>
  <c r="P426" i="1" s="1"/>
  <c r="X266" i="1"/>
  <c r="P266" i="1" s="1"/>
  <c r="X293" i="1"/>
  <c r="J297" i="1"/>
  <c r="L297" i="1" s="1"/>
  <c r="M297" i="1" s="1"/>
  <c r="N297" i="1" s="1"/>
  <c r="V297" i="1" s="1"/>
  <c r="W297" i="1" s="1"/>
  <c r="X297" i="1" s="1"/>
  <c r="P297" i="1" s="1"/>
  <c r="X298" i="1"/>
  <c r="P298" i="1" s="1"/>
  <c r="L373" i="1"/>
  <c r="M373" i="1" s="1"/>
  <c r="N373" i="1" s="1"/>
  <c r="V373" i="1" s="1"/>
  <c r="W373" i="1" s="1"/>
  <c r="X373" i="1" s="1"/>
  <c r="P373" i="1" s="1"/>
  <c r="M389" i="1"/>
  <c r="N389" i="1" s="1"/>
  <c r="V389" i="1" s="1"/>
  <c r="W389" i="1" s="1"/>
  <c r="X396" i="1"/>
  <c r="P396" i="1" s="1"/>
  <c r="M407" i="1"/>
  <c r="N407" i="1" s="1"/>
  <c r="V407" i="1" s="1"/>
  <c r="W407" i="1" s="1"/>
  <c r="X407" i="1" s="1"/>
  <c r="P407" i="1" s="1"/>
  <c r="L413" i="1"/>
  <c r="L416" i="1"/>
  <c r="M438" i="1"/>
  <c r="N438" i="1" s="1"/>
  <c r="V438" i="1" s="1"/>
  <c r="W438" i="1" s="1"/>
  <c r="X438" i="1" s="1"/>
  <c r="P438" i="1" s="1"/>
  <c r="X358" i="1"/>
  <c r="P358" i="1" s="1"/>
  <c r="M388" i="1"/>
  <c r="N388" i="1" s="1"/>
  <c r="V388" i="1" s="1"/>
  <c r="W388" i="1" s="1"/>
  <c r="X423" i="1"/>
  <c r="P423" i="1" s="1"/>
  <c r="J315" i="1"/>
  <c r="L315" i="1" s="1"/>
  <c r="M315" i="1" s="1"/>
  <c r="N315" i="1" s="1"/>
  <c r="V315" i="1" s="1"/>
  <c r="W315" i="1" s="1"/>
  <c r="X315" i="1" s="1"/>
  <c r="P315" i="1" s="1"/>
  <c r="M339" i="1"/>
  <c r="N339" i="1" s="1"/>
  <c r="V339" i="1" s="1"/>
  <c r="W339" i="1" s="1"/>
  <c r="X339" i="1" s="1"/>
  <c r="P339" i="1" s="1"/>
  <c r="X356" i="1"/>
  <c r="P356" i="1" s="1"/>
  <c r="M360" i="1"/>
  <c r="N360" i="1" s="1"/>
  <c r="V360" i="1" s="1"/>
  <c r="W360" i="1" s="1"/>
  <c r="X360" i="1" s="1"/>
  <c r="P360" i="1" s="1"/>
  <c r="M364" i="1"/>
  <c r="N364" i="1" s="1"/>
  <c r="V364" i="1" s="1"/>
  <c r="W364" i="1" s="1"/>
  <c r="X364" i="1" s="1"/>
  <c r="P364" i="1" s="1"/>
  <c r="X403" i="1"/>
  <c r="P403" i="1" s="1"/>
  <c r="M299" i="1"/>
  <c r="N299" i="1" s="1"/>
  <c r="V299" i="1" s="1"/>
  <c r="W299" i="1" s="1"/>
  <c r="X299" i="1" s="1"/>
  <c r="P299" i="1" s="1"/>
  <c r="M352" i="1"/>
  <c r="N352" i="1" s="1"/>
  <c r="V352" i="1" s="1"/>
  <c r="W352" i="1" s="1"/>
  <c r="J399" i="1"/>
  <c r="L399" i="1" s="1"/>
  <c r="M399" i="1" s="1"/>
  <c r="N399" i="1" s="1"/>
  <c r="V399" i="1" s="1"/>
  <c r="W399" i="1" s="1"/>
  <c r="X399" i="1" s="1"/>
  <c r="P399" i="1" s="1"/>
  <c r="J406" i="1"/>
  <c r="L406" i="1" s="1"/>
  <c r="M406" i="1" s="1"/>
  <c r="N406" i="1" s="1"/>
  <c r="V406" i="1" s="1"/>
  <c r="W406" i="1" s="1"/>
  <c r="X406" i="1" s="1"/>
  <c r="P406" i="1" s="1"/>
  <c r="J407" i="1"/>
  <c r="L407" i="1" s="1"/>
  <c r="J411" i="1"/>
  <c r="L411" i="1" s="1"/>
  <c r="M411" i="1" s="1"/>
  <c r="N411" i="1" s="1"/>
  <c r="V411" i="1" s="1"/>
  <c r="W411" i="1" s="1"/>
  <c r="M412" i="1"/>
  <c r="N412" i="1" s="1"/>
  <c r="V412" i="1" s="1"/>
  <c r="W412" i="1" s="1"/>
  <c r="X412" i="1" s="1"/>
  <c r="P412" i="1" s="1"/>
  <c r="M470" i="1"/>
  <c r="N470" i="1" s="1"/>
  <c r="V470" i="1" s="1"/>
  <c r="W470" i="1" s="1"/>
  <c r="X470" i="1" s="1"/>
  <c r="P470" i="1" s="1"/>
  <c r="M488" i="1"/>
  <c r="N488" i="1" s="1"/>
  <c r="V488" i="1" s="1"/>
  <c r="W488" i="1" s="1"/>
  <c r="X488" i="1" s="1"/>
  <c r="P488" i="1" s="1"/>
  <c r="L412" i="1"/>
  <c r="M414" i="1"/>
  <c r="N414" i="1" s="1"/>
  <c r="V414" i="1" s="1"/>
  <c r="W414" i="1" s="1"/>
  <c r="J432" i="1"/>
  <c r="L432" i="1" s="1"/>
  <c r="L474" i="1"/>
  <c r="M413" i="1"/>
  <c r="N413" i="1" s="1"/>
  <c r="V413" i="1" s="1"/>
  <c r="W413" i="1" s="1"/>
  <c r="X413" i="1" s="1"/>
  <c r="P413" i="1" s="1"/>
  <c r="X451" i="1"/>
  <c r="P451" i="1" s="1"/>
  <c r="X466" i="1"/>
  <c r="P466" i="1" s="1"/>
  <c r="L477" i="1"/>
  <c r="M477" i="1" s="1"/>
  <c r="N477" i="1" s="1"/>
  <c r="V477" i="1" s="1"/>
  <c r="W477" i="1" s="1"/>
  <c r="L428" i="1"/>
  <c r="M428" i="1" s="1"/>
  <c r="N428" i="1" s="1"/>
  <c r="P428" i="1" s="1"/>
  <c r="L448" i="1"/>
  <c r="M448" i="1" s="1"/>
  <c r="N448" i="1" s="1"/>
  <c r="V448" i="1" s="1"/>
  <c r="W448" i="1" s="1"/>
  <c r="X448" i="1" s="1"/>
  <c r="P448" i="1" s="1"/>
  <c r="L480" i="1"/>
  <c r="M480" i="1" s="1"/>
  <c r="N480" i="1" s="1"/>
  <c r="V480" i="1" s="1"/>
  <c r="W480" i="1" s="1"/>
  <c r="X480" i="1" s="1"/>
  <c r="P480" i="1" s="1"/>
  <c r="X380" i="1"/>
  <c r="P380" i="1" s="1"/>
  <c r="L394" i="1"/>
  <c r="M394" i="1" s="1"/>
  <c r="N394" i="1" s="1"/>
  <c r="V394" i="1" s="1"/>
  <c r="W394" i="1" s="1"/>
  <c r="X394" i="1" s="1"/>
  <c r="P394" i="1" s="1"/>
  <c r="M396" i="1"/>
  <c r="N396" i="1" s="1"/>
  <c r="V396" i="1" s="1"/>
  <c r="W396" i="1" s="1"/>
  <c r="X397" i="1"/>
  <c r="P397" i="1" s="1"/>
  <c r="L417" i="1"/>
  <c r="M421" i="1"/>
  <c r="N421" i="1" s="1"/>
  <c r="V421" i="1" s="1"/>
  <c r="W421" i="1" s="1"/>
  <c r="X421" i="1" s="1"/>
  <c r="P421" i="1" s="1"/>
  <c r="L454" i="1"/>
  <c r="M454" i="1" s="1"/>
  <c r="N454" i="1" s="1"/>
  <c r="V454" i="1" s="1"/>
  <c r="W454" i="1" s="1"/>
  <c r="X370" i="1"/>
  <c r="P370" i="1" s="1"/>
  <c r="X465" i="1"/>
  <c r="P465" i="1" s="1"/>
  <c r="L470" i="1"/>
  <c r="L521" i="1"/>
  <c r="M521" i="1" s="1"/>
  <c r="N521" i="1" s="1"/>
  <c r="V521" i="1" s="1"/>
  <c r="W521" i="1" s="1"/>
  <c r="X521" i="1" s="1"/>
  <c r="P521" i="1" s="1"/>
  <c r="X529" i="1"/>
  <c r="P529" i="1" s="1"/>
  <c r="M335" i="1"/>
  <c r="N335" i="1" s="1"/>
  <c r="V335" i="1" s="1"/>
  <c r="W335" i="1" s="1"/>
  <c r="X335" i="1" s="1"/>
  <c r="P335" i="1" s="1"/>
  <c r="M347" i="1"/>
  <c r="N347" i="1" s="1"/>
  <c r="V347" i="1" s="1"/>
  <c r="W347" i="1" s="1"/>
  <c r="X347" i="1" s="1"/>
  <c r="P347" i="1" s="1"/>
  <c r="J350" i="1"/>
  <c r="L350" i="1" s="1"/>
  <c r="M350" i="1" s="1"/>
  <c r="N350" i="1" s="1"/>
  <c r="V350" i="1" s="1"/>
  <c r="W350" i="1" s="1"/>
  <c r="J369" i="1"/>
  <c r="L369" i="1" s="1"/>
  <c r="M369" i="1" s="1"/>
  <c r="N369" i="1" s="1"/>
  <c r="V369" i="1" s="1"/>
  <c r="W369" i="1" s="1"/>
  <c r="X369" i="1" s="1"/>
  <c r="P369" i="1" s="1"/>
  <c r="J375" i="1"/>
  <c r="L375" i="1" s="1"/>
  <c r="M375" i="1" s="1"/>
  <c r="N375" i="1" s="1"/>
  <c r="V375" i="1" s="1"/>
  <c r="W375" i="1" s="1"/>
  <c r="X375" i="1" s="1"/>
  <c r="P375" i="1" s="1"/>
  <c r="L447" i="1"/>
  <c r="M447" i="1" s="1"/>
  <c r="N447" i="1" s="1"/>
  <c r="V447" i="1" s="1"/>
  <c r="W447" i="1" s="1"/>
  <c r="L476" i="1"/>
  <c r="M476" i="1" s="1"/>
  <c r="N476" i="1" s="1"/>
  <c r="V476" i="1" s="1"/>
  <c r="W476" i="1" s="1"/>
  <c r="X476" i="1" s="1"/>
  <c r="P476" i="1" s="1"/>
  <c r="X344" i="1"/>
  <c r="P344" i="1" s="1"/>
  <c r="J357" i="1"/>
  <c r="L357" i="1" s="1"/>
  <c r="M357" i="1" s="1"/>
  <c r="N357" i="1" s="1"/>
  <c r="V357" i="1" s="1"/>
  <c r="W357" i="1" s="1"/>
  <c r="X357" i="1" s="1"/>
  <c r="P357" i="1" s="1"/>
  <c r="M376" i="1"/>
  <c r="N376" i="1" s="1"/>
  <c r="V376" i="1" s="1"/>
  <c r="W376" i="1" s="1"/>
  <c r="X392" i="1"/>
  <c r="P392" i="1" s="1"/>
  <c r="X410" i="1"/>
  <c r="P410" i="1" s="1"/>
  <c r="L418" i="1"/>
  <c r="M418" i="1" s="1"/>
  <c r="N418" i="1" s="1"/>
  <c r="V418" i="1" s="1"/>
  <c r="W418" i="1" s="1"/>
  <c r="X418" i="1" s="1"/>
  <c r="P418" i="1" s="1"/>
  <c r="J419" i="1"/>
  <c r="L419" i="1" s="1"/>
  <c r="M419" i="1" s="1"/>
  <c r="N419" i="1" s="1"/>
  <c r="V419" i="1" s="1"/>
  <c r="W419" i="1" s="1"/>
  <c r="X419" i="1" s="1"/>
  <c r="P419" i="1" s="1"/>
  <c r="J423" i="1"/>
  <c r="L423" i="1" s="1"/>
  <c r="M423" i="1" s="1"/>
  <c r="N423" i="1" s="1"/>
  <c r="V423" i="1" s="1"/>
  <c r="W423" i="1" s="1"/>
  <c r="M424" i="1"/>
  <c r="N424" i="1" s="1"/>
  <c r="V424" i="1" s="1"/>
  <c r="W424" i="1" s="1"/>
  <c r="X435" i="1"/>
  <c r="P435" i="1" s="1"/>
  <c r="X439" i="1"/>
  <c r="P439" i="1" s="1"/>
  <c r="L452" i="1"/>
  <c r="M452" i="1" s="1"/>
  <c r="N452" i="1" s="1"/>
  <c r="V452" i="1" s="1"/>
  <c r="W452" i="1" s="1"/>
  <c r="X452" i="1" s="1"/>
  <c r="P452" i="1" s="1"/>
  <c r="L405" i="1"/>
  <c r="M405" i="1" s="1"/>
  <c r="N405" i="1" s="1"/>
  <c r="V405" i="1" s="1"/>
  <c r="W405" i="1" s="1"/>
  <c r="X405" i="1" s="1"/>
  <c r="P405" i="1" s="1"/>
  <c r="L497" i="1"/>
  <c r="M497" i="1" s="1"/>
  <c r="N497" i="1" s="1"/>
  <c r="V497" i="1" s="1"/>
  <c r="W497" i="1" s="1"/>
  <c r="X518" i="1"/>
  <c r="P518" i="1" s="1"/>
  <c r="X310" i="1"/>
  <c r="P310" i="1" s="1"/>
  <c r="J321" i="1"/>
  <c r="L321" i="1" s="1"/>
  <c r="M321" i="1" s="1"/>
  <c r="N321" i="1" s="1"/>
  <c r="V321" i="1" s="1"/>
  <c r="W321" i="1" s="1"/>
  <c r="J362" i="1"/>
  <c r="L362" i="1" s="1"/>
  <c r="M362" i="1" s="1"/>
  <c r="N362" i="1" s="1"/>
  <c r="V362" i="1" s="1"/>
  <c r="W362" i="1" s="1"/>
  <c r="X362" i="1" s="1"/>
  <c r="P362" i="1" s="1"/>
  <c r="X382" i="1"/>
  <c r="P382" i="1" s="1"/>
  <c r="M408" i="1"/>
  <c r="N408" i="1" s="1"/>
  <c r="V408" i="1" s="1"/>
  <c r="W408" i="1" s="1"/>
  <c r="X408" i="1" s="1"/>
  <c r="P408" i="1" s="1"/>
  <c r="M425" i="1"/>
  <c r="N425" i="1" s="1"/>
  <c r="V425" i="1" s="1"/>
  <c r="W425" i="1" s="1"/>
  <c r="L451" i="1"/>
  <c r="M451" i="1" s="1"/>
  <c r="N451" i="1" s="1"/>
  <c r="V451" i="1" s="1"/>
  <c r="W451" i="1" s="1"/>
  <c r="L472" i="1"/>
  <c r="M472" i="1" s="1"/>
  <c r="N472" i="1" s="1"/>
  <c r="V472" i="1" s="1"/>
  <c r="W472" i="1" s="1"/>
  <c r="X472" i="1" s="1"/>
  <c r="P472" i="1" s="1"/>
  <c r="X487" i="1"/>
  <c r="P487" i="1" s="1"/>
  <c r="L490" i="1"/>
  <c r="M490" i="1" s="1"/>
  <c r="N490" i="1" s="1"/>
  <c r="V490" i="1" s="1"/>
  <c r="W490" i="1" s="1"/>
  <c r="X490" i="1" s="1"/>
  <c r="P490" i="1" s="1"/>
  <c r="L534" i="1"/>
  <c r="M534" i="1" s="1"/>
  <c r="N534" i="1" s="1"/>
  <c r="V534" i="1" s="1"/>
  <c r="W534" i="1" s="1"/>
  <c r="L449" i="1"/>
  <c r="M449" i="1" s="1"/>
  <c r="N449" i="1" s="1"/>
  <c r="V449" i="1" s="1"/>
  <c r="W449" i="1" s="1"/>
  <c r="X449" i="1" s="1"/>
  <c r="P449" i="1" s="1"/>
  <c r="L458" i="1"/>
  <c r="M458" i="1" s="1"/>
  <c r="N458" i="1" s="1"/>
  <c r="V458" i="1" s="1"/>
  <c r="W458" i="1" s="1"/>
  <c r="X458" i="1" s="1"/>
  <c r="P458" i="1" s="1"/>
  <c r="L482" i="1"/>
  <c r="M482" i="1" s="1"/>
  <c r="N482" i="1" s="1"/>
  <c r="V482" i="1" s="1"/>
  <c r="W482" i="1" s="1"/>
  <c r="X482" i="1" s="1"/>
  <c r="P482" i="1" s="1"/>
  <c r="L487" i="1"/>
  <c r="M487" i="1" s="1"/>
  <c r="N487" i="1" s="1"/>
  <c r="V487" i="1" s="1"/>
  <c r="W487" i="1" s="1"/>
  <c r="X501" i="1"/>
  <c r="P501" i="1" s="1"/>
  <c r="L516" i="1"/>
  <c r="M516" i="1" s="1"/>
  <c r="N516" i="1" s="1"/>
  <c r="V516" i="1" s="1"/>
  <c r="W516" i="1" s="1"/>
  <c r="X516" i="1" s="1"/>
  <c r="P516" i="1" s="1"/>
  <c r="M520" i="1"/>
  <c r="N520" i="1" s="1"/>
  <c r="V520" i="1" s="1"/>
  <c r="W520" i="1" s="1"/>
  <c r="X520" i="1" s="1"/>
  <c r="P520" i="1" s="1"/>
  <c r="M443" i="1"/>
  <c r="N443" i="1" s="1"/>
  <c r="V443" i="1" s="1"/>
  <c r="W443" i="1" s="1"/>
  <c r="X443" i="1" s="1"/>
  <c r="P443" i="1" s="1"/>
  <c r="X444" i="1"/>
  <c r="P444" i="1" s="1"/>
  <c r="L462" i="1"/>
  <c r="M462" i="1" s="1"/>
  <c r="N462" i="1" s="1"/>
  <c r="V462" i="1" s="1"/>
  <c r="W462" i="1" s="1"/>
  <c r="X462" i="1" s="1"/>
  <c r="P462" i="1" s="1"/>
  <c r="J495" i="1"/>
  <c r="L495" i="1" s="1"/>
  <c r="M495" i="1" s="1"/>
  <c r="N495" i="1" s="1"/>
  <c r="V495" i="1" s="1"/>
  <c r="W495" i="1" s="1"/>
  <c r="L498" i="1"/>
  <c r="M498" i="1" s="1"/>
  <c r="N498" i="1" s="1"/>
  <c r="V498" i="1" s="1"/>
  <c r="W498" i="1" s="1"/>
  <c r="X498" i="1" s="1"/>
  <c r="P498" i="1" s="1"/>
  <c r="X510" i="1"/>
  <c r="P510" i="1" s="1"/>
  <c r="M514" i="1"/>
  <c r="N514" i="1" s="1"/>
  <c r="V514" i="1" s="1"/>
  <c r="W514" i="1" s="1"/>
  <c r="X514" i="1" s="1"/>
  <c r="P514" i="1" s="1"/>
  <c r="L526" i="1"/>
  <c r="M526" i="1" s="1"/>
  <c r="N526" i="1" s="1"/>
  <c r="V526" i="1" s="1"/>
  <c r="W526" i="1" s="1"/>
  <c r="X526" i="1" s="1"/>
  <c r="P526" i="1" s="1"/>
  <c r="L539" i="1"/>
  <c r="M539" i="1" s="1"/>
  <c r="N539" i="1" s="1"/>
  <c r="V539" i="1" s="1"/>
  <c r="W539" i="1" s="1"/>
  <c r="X539" i="1" s="1"/>
  <c r="P539" i="1" s="1"/>
  <c r="L540" i="1"/>
  <c r="M540" i="1" s="1"/>
  <c r="N540" i="1" s="1"/>
  <c r="V540" i="1" s="1"/>
  <c r="W540" i="1" s="1"/>
  <c r="X540" i="1" s="1"/>
  <c r="P540" i="1" s="1"/>
  <c r="M432" i="1"/>
  <c r="N432" i="1" s="1"/>
  <c r="V432" i="1" s="1"/>
  <c r="W432" i="1" s="1"/>
  <c r="X432" i="1" s="1"/>
  <c r="P432" i="1" s="1"/>
  <c r="J435" i="1"/>
  <c r="L435" i="1" s="1"/>
  <c r="M435" i="1" s="1"/>
  <c r="N435" i="1" s="1"/>
  <c r="J439" i="1"/>
  <c r="L439" i="1" s="1"/>
  <c r="M439" i="1" s="1"/>
  <c r="N439" i="1" s="1"/>
  <c r="V439" i="1" s="1"/>
  <c r="W439" i="1" s="1"/>
  <c r="J443" i="1"/>
  <c r="L443" i="1" s="1"/>
  <c r="L464" i="1"/>
  <c r="M464" i="1" s="1"/>
  <c r="N464" i="1" s="1"/>
  <c r="V464" i="1" s="1"/>
  <c r="W464" i="1" s="1"/>
  <c r="X464" i="1" s="1"/>
  <c r="P464" i="1" s="1"/>
  <c r="L496" i="1"/>
  <c r="M496" i="1" s="1"/>
  <c r="N496" i="1" s="1"/>
  <c r="V496" i="1" s="1"/>
  <c r="W496" i="1" s="1"/>
  <c r="X496" i="1" s="1"/>
  <c r="P496" i="1" s="1"/>
  <c r="L506" i="1"/>
  <c r="M506" i="1" s="1"/>
  <c r="N506" i="1" s="1"/>
  <c r="V506" i="1" s="1"/>
  <c r="W506" i="1" s="1"/>
  <c r="X506" i="1" s="1"/>
  <c r="P506" i="1" s="1"/>
  <c r="X507" i="1"/>
  <c r="P507" i="1" s="1"/>
  <c r="X522" i="1"/>
  <c r="P522" i="1" s="1"/>
  <c r="X550" i="1"/>
  <c r="P550" i="1" s="1"/>
  <c r="M440" i="1"/>
  <c r="N440" i="1" s="1"/>
  <c r="V440" i="1" s="1"/>
  <c r="W440" i="1" s="1"/>
  <c r="X440" i="1" s="1"/>
  <c r="P440" i="1" s="1"/>
  <c r="L492" i="1"/>
  <c r="M492" i="1" s="1"/>
  <c r="N492" i="1" s="1"/>
  <c r="V492" i="1" s="1"/>
  <c r="W492" i="1" s="1"/>
  <c r="X492" i="1" s="1"/>
  <c r="P492" i="1" s="1"/>
  <c r="J514" i="1"/>
  <c r="L514" i="1" s="1"/>
  <c r="J520" i="1"/>
  <c r="L520" i="1" s="1"/>
  <c r="L531" i="1"/>
  <c r="M531" i="1" s="1"/>
  <c r="N531" i="1" s="1"/>
  <c r="V531" i="1" s="1"/>
  <c r="W531" i="1" s="1"/>
  <c r="X531" i="1" s="1"/>
  <c r="P531" i="1" s="1"/>
  <c r="L532" i="1"/>
  <c r="M532" i="1" s="1"/>
  <c r="N532" i="1" s="1"/>
  <c r="V532" i="1" s="1"/>
  <c r="W532" i="1" s="1"/>
  <c r="X532" i="1" s="1"/>
  <c r="P532" i="1" s="1"/>
  <c r="M543" i="1"/>
  <c r="N543" i="1" s="1"/>
  <c r="V543" i="1" s="1"/>
  <c r="W543" i="1" s="1"/>
  <c r="X543" i="1" s="1"/>
  <c r="P543" i="1" s="1"/>
  <c r="L571" i="1"/>
  <c r="M571" i="1" s="1"/>
  <c r="N571" i="1" s="1"/>
  <c r="V571" i="1" s="1"/>
  <c r="W571" i="1" s="1"/>
  <c r="X571" i="1" s="1"/>
  <c r="P571" i="1" s="1"/>
  <c r="X645" i="1"/>
  <c r="P645" i="1" s="1"/>
  <c r="X454" i="1"/>
  <c r="P454" i="1" s="1"/>
  <c r="X455" i="1"/>
  <c r="P455" i="1" s="1"/>
  <c r="L484" i="1"/>
  <c r="M484" i="1" s="1"/>
  <c r="N484" i="1" s="1"/>
  <c r="V484" i="1" s="1"/>
  <c r="W484" i="1" s="1"/>
  <c r="L494" i="1"/>
  <c r="M494" i="1" s="1"/>
  <c r="N494" i="1" s="1"/>
  <c r="V494" i="1" s="1"/>
  <c r="W494" i="1" s="1"/>
  <c r="X494" i="1" s="1"/>
  <c r="P494" i="1" s="1"/>
  <c r="M518" i="1"/>
  <c r="N518" i="1" s="1"/>
  <c r="V518" i="1" s="1"/>
  <c r="W518" i="1" s="1"/>
  <c r="L519" i="1"/>
  <c r="M519" i="1" s="1"/>
  <c r="N519" i="1" s="1"/>
  <c r="V519" i="1" s="1"/>
  <c r="W519" i="1" s="1"/>
  <c r="X534" i="1"/>
  <c r="P534" i="1" s="1"/>
  <c r="L543" i="1"/>
  <c r="L549" i="1"/>
  <c r="M549" i="1" s="1"/>
  <c r="N549" i="1" s="1"/>
  <c r="V549" i="1" s="1"/>
  <c r="W549" i="1" s="1"/>
  <c r="X549" i="1" s="1"/>
  <c r="P549" i="1" s="1"/>
  <c r="M618" i="1"/>
  <c r="N618" i="1" s="1"/>
  <c r="V618" i="1" s="1"/>
  <c r="W618" i="1" s="1"/>
  <c r="X618" i="1" s="1"/>
  <c r="P618" i="1" s="1"/>
  <c r="L450" i="1"/>
  <c r="M450" i="1" s="1"/>
  <c r="N450" i="1" s="1"/>
  <c r="P450" i="1" s="1"/>
  <c r="J467" i="1"/>
  <c r="L467" i="1" s="1"/>
  <c r="M467" i="1" s="1"/>
  <c r="N467" i="1" s="1"/>
  <c r="V467" i="1" s="1"/>
  <c r="W467" i="1" s="1"/>
  <c r="X467" i="1" s="1"/>
  <c r="P467" i="1" s="1"/>
  <c r="X477" i="1"/>
  <c r="P477" i="1" s="1"/>
  <c r="X497" i="1"/>
  <c r="P497" i="1" s="1"/>
  <c r="L524" i="1"/>
  <c r="M524" i="1" s="1"/>
  <c r="N524" i="1" s="1"/>
  <c r="V524" i="1" s="1"/>
  <c r="W524" i="1" s="1"/>
  <c r="X524" i="1" s="1"/>
  <c r="P524" i="1" s="1"/>
  <c r="J469" i="1"/>
  <c r="L469" i="1" s="1"/>
  <c r="M469" i="1" s="1"/>
  <c r="N469" i="1" s="1"/>
  <c r="P469" i="1" s="1"/>
  <c r="J433" i="1"/>
  <c r="L433" i="1" s="1"/>
  <c r="M433" i="1" s="1"/>
  <c r="N433" i="1" s="1"/>
  <c r="P433" i="1" s="1"/>
  <c r="J441" i="1"/>
  <c r="L441" i="1" s="1"/>
  <c r="M441" i="1" s="1"/>
  <c r="N441" i="1" s="1"/>
  <c r="V441" i="1" s="1"/>
  <c r="W441" i="1" s="1"/>
  <c r="X441" i="1" s="1"/>
  <c r="P441" i="1" s="1"/>
  <c r="J446" i="1"/>
  <c r="L446" i="1" s="1"/>
  <c r="M446" i="1" s="1"/>
  <c r="N446" i="1" s="1"/>
  <c r="P446" i="1" s="1"/>
  <c r="X447" i="1"/>
  <c r="P447" i="1" s="1"/>
  <c r="X495" i="1"/>
  <c r="P495" i="1" s="1"/>
  <c r="X504" i="1"/>
  <c r="P504" i="1" s="1"/>
  <c r="X376" i="1"/>
  <c r="P376" i="1" s="1"/>
  <c r="X388" i="1"/>
  <c r="P388" i="1" s="1"/>
  <c r="X424" i="1"/>
  <c r="P424" i="1" s="1"/>
  <c r="J430" i="1"/>
  <c r="L430" i="1" s="1"/>
  <c r="M430" i="1" s="1"/>
  <c r="N430" i="1" s="1"/>
  <c r="V430" i="1" s="1"/>
  <c r="W430" i="1" s="1"/>
  <c r="X430" i="1" s="1"/>
  <c r="P430" i="1" s="1"/>
  <c r="J437" i="1"/>
  <c r="L437" i="1" s="1"/>
  <c r="M437" i="1" s="1"/>
  <c r="N437" i="1" s="1"/>
  <c r="V437" i="1" s="1"/>
  <c r="W437" i="1" s="1"/>
  <c r="X437" i="1" s="1"/>
  <c r="P437" i="1" s="1"/>
  <c r="L468" i="1"/>
  <c r="M468" i="1" s="1"/>
  <c r="N468" i="1" s="1"/>
  <c r="P468" i="1" s="1"/>
  <c r="L471" i="1"/>
  <c r="M471" i="1" s="1"/>
  <c r="N471" i="1" s="1"/>
  <c r="V471" i="1" s="1"/>
  <c r="W471" i="1" s="1"/>
  <c r="X471" i="1" s="1"/>
  <c r="P471" i="1" s="1"/>
  <c r="X484" i="1"/>
  <c r="P484" i="1" s="1"/>
  <c r="M528" i="1"/>
  <c r="N528" i="1" s="1"/>
  <c r="V528" i="1" s="1"/>
  <c r="W528" i="1" s="1"/>
  <c r="X528" i="1" s="1"/>
  <c r="P528" i="1" s="1"/>
  <c r="L535" i="1"/>
  <c r="M535" i="1" s="1"/>
  <c r="N535" i="1" s="1"/>
  <c r="V535" i="1" s="1"/>
  <c r="W535" i="1" s="1"/>
  <c r="X535" i="1" s="1"/>
  <c r="P535" i="1" s="1"/>
  <c r="J456" i="1"/>
  <c r="L456" i="1" s="1"/>
  <c r="M456" i="1" s="1"/>
  <c r="N456" i="1" s="1"/>
  <c r="V456" i="1" s="1"/>
  <c r="W456" i="1" s="1"/>
  <c r="X456" i="1" s="1"/>
  <c r="P456" i="1" s="1"/>
  <c r="M474" i="1"/>
  <c r="N474" i="1" s="1"/>
  <c r="V474" i="1" s="1"/>
  <c r="W474" i="1" s="1"/>
  <c r="X474" i="1" s="1"/>
  <c r="P474" i="1" s="1"/>
  <c r="J500" i="1"/>
  <c r="L500" i="1" s="1"/>
  <c r="M500" i="1" s="1"/>
  <c r="N500" i="1" s="1"/>
  <c r="V500" i="1" s="1"/>
  <c r="W500" i="1" s="1"/>
  <c r="X500" i="1" s="1"/>
  <c r="P500" i="1" s="1"/>
  <c r="L512" i="1"/>
  <c r="L518" i="1"/>
  <c r="X538" i="1"/>
  <c r="P538" i="1" s="1"/>
  <c r="L573" i="1"/>
  <c r="L473" i="1"/>
  <c r="M473" i="1" s="1"/>
  <c r="N473" i="1" s="1"/>
  <c r="V473" i="1" s="1"/>
  <c r="W473" i="1" s="1"/>
  <c r="X473" i="1" s="1"/>
  <c r="P473" i="1" s="1"/>
  <c r="J478" i="1"/>
  <c r="L478" i="1" s="1"/>
  <c r="M478" i="1" s="1"/>
  <c r="N478" i="1" s="1"/>
  <c r="V478" i="1" s="1"/>
  <c r="W478" i="1" s="1"/>
  <c r="X478" i="1" s="1"/>
  <c r="P478" i="1" s="1"/>
  <c r="L510" i="1"/>
  <c r="L527" i="1"/>
  <c r="M527" i="1" s="1"/>
  <c r="N527" i="1" s="1"/>
  <c r="V527" i="1" s="1"/>
  <c r="W527" i="1" s="1"/>
  <c r="X527" i="1" s="1"/>
  <c r="P527" i="1" s="1"/>
  <c r="L528" i="1"/>
  <c r="X547" i="1"/>
  <c r="P547" i="1" s="1"/>
  <c r="M560" i="1"/>
  <c r="N560" i="1" s="1"/>
  <c r="V560" i="1" s="1"/>
  <c r="W560" i="1" s="1"/>
  <c r="J459" i="1"/>
  <c r="L459" i="1" s="1"/>
  <c r="M459" i="1" s="1"/>
  <c r="N459" i="1" s="1"/>
  <c r="V459" i="1" s="1"/>
  <c r="W459" i="1" s="1"/>
  <c r="X459" i="1" s="1"/>
  <c r="P459" i="1" s="1"/>
  <c r="J463" i="1"/>
  <c r="L463" i="1" s="1"/>
  <c r="M463" i="1" s="1"/>
  <c r="N463" i="1" s="1"/>
  <c r="V463" i="1" s="1"/>
  <c r="W463" i="1" s="1"/>
  <c r="X463" i="1" s="1"/>
  <c r="P463" i="1" s="1"/>
  <c r="J481" i="1"/>
  <c r="L481" i="1" s="1"/>
  <c r="M481" i="1" s="1"/>
  <c r="N481" i="1" s="1"/>
  <c r="V481" i="1" s="1"/>
  <c r="W481" i="1" s="1"/>
  <c r="X481" i="1" s="1"/>
  <c r="P481" i="1" s="1"/>
  <c r="X493" i="1"/>
  <c r="P493" i="1" s="1"/>
  <c r="J499" i="1"/>
  <c r="L499" i="1" s="1"/>
  <c r="M499" i="1" s="1"/>
  <c r="N499" i="1" s="1"/>
  <c r="V499" i="1" s="1"/>
  <c r="W499" i="1" s="1"/>
  <c r="X499" i="1" s="1"/>
  <c r="P499" i="1" s="1"/>
  <c r="X508" i="1"/>
  <c r="P508" i="1" s="1"/>
  <c r="L577" i="1"/>
  <c r="M577" i="1" s="1"/>
  <c r="N577" i="1" s="1"/>
  <c r="V577" i="1" s="1"/>
  <c r="W577" i="1" s="1"/>
  <c r="X577" i="1" s="1"/>
  <c r="P577" i="1" s="1"/>
  <c r="L581" i="1"/>
  <c r="M581" i="1" s="1"/>
  <c r="N581" i="1" s="1"/>
  <c r="V581" i="1" s="1"/>
  <c r="W581" i="1" s="1"/>
  <c r="X581" i="1" s="1"/>
  <c r="P581" i="1" s="1"/>
  <c r="J517" i="1"/>
  <c r="L517" i="1" s="1"/>
  <c r="M517" i="1" s="1"/>
  <c r="N517" i="1" s="1"/>
  <c r="V517" i="1" s="1"/>
  <c r="W517" i="1" s="1"/>
  <c r="M576" i="1"/>
  <c r="N576" i="1" s="1"/>
  <c r="V576" i="1" s="1"/>
  <c r="W576" i="1" s="1"/>
  <c r="J523" i="1"/>
  <c r="L523" i="1" s="1"/>
  <c r="M523" i="1" s="1"/>
  <c r="N523" i="1" s="1"/>
  <c r="V523" i="1" s="1"/>
  <c r="W523" i="1" s="1"/>
  <c r="X523" i="1" s="1"/>
  <c r="P523" i="1" s="1"/>
  <c r="X551" i="1"/>
  <c r="P551" i="1" s="1"/>
  <c r="L609" i="1"/>
  <c r="M609" i="1" s="1"/>
  <c r="N609" i="1" s="1"/>
  <c r="V609" i="1" s="1"/>
  <c r="W609" i="1" s="1"/>
  <c r="X609" i="1" s="1"/>
  <c r="P609" i="1" s="1"/>
  <c r="J457" i="1"/>
  <c r="L457" i="1" s="1"/>
  <c r="M457" i="1" s="1"/>
  <c r="N457" i="1" s="1"/>
  <c r="V457" i="1" s="1"/>
  <c r="W457" i="1" s="1"/>
  <c r="X457" i="1" s="1"/>
  <c r="P457" i="1" s="1"/>
  <c r="J475" i="1"/>
  <c r="L475" i="1" s="1"/>
  <c r="M475" i="1" s="1"/>
  <c r="N475" i="1" s="1"/>
  <c r="V475" i="1" s="1"/>
  <c r="W475" i="1" s="1"/>
  <c r="X475" i="1" s="1"/>
  <c r="P475" i="1" s="1"/>
  <c r="J479" i="1"/>
  <c r="L479" i="1" s="1"/>
  <c r="M479" i="1" s="1"/>
  <c r="N479" i="1" s="1"/>
  <c r="V479" i="1" s="1"/>
  <c r="W479" i="1" s="1"/>
  <c r="X479" i="1" s="1"/>
  <c r="P479" i="1" s="1"/>
  <c r="L507" i="1"/>
  <c r="M507" i="1" s="1"/>
  <c r="N507" i="1" s="1"/>
  <c r="V507" i="1" s="1"/>
  <c r="W507" i="1" s="1"/>
  <c r="M510" i="1"/>
  <c r="N510" i="1" s="1"/>
  <c r="V510" i="1" s="1"/>
  <c r="W510" i="1" s="1"/>
  <c r="X515" i="1"/>
  <c r="P515" i="1" s="1"/>
  <c r="X544" i="1"/>
  <c r="P544" i="1" s="1"/>
  <c r="X559" i="1"/>
  <c r="P559" i="1" s="1"/>
  <c r="L562" i="1"/>
  <c r="M562" i="1" s="1"/>
  <c r="N562" i="1" s="1"/>
  <c r="V562" i="1" s="1"/>
  <c r="W562" i="1" s="1"/>
  <c r="X562" i="1" s="1"/>
  <c r="P562" i="1" s="1"/>
  <c r="J461" i="1"/>
  <c r="L461" i="1" s="1"/>
  <c r="M461" i="1" s="1"/>
  <c r="N461" i="1" s="1"/>
  <c r="V461" i="1" s="1"/>
  <c r="W461" i="1" s="1"/>
  <c r="X461" i="1" s="1"/>
  <c r="P461" i="1" s="1"/>
  <c r="J493" i="1"/>
  <c r="L493" i="1" s="1"/>
  <c r="M493" i="1" s="1"/>
  <c r="N493" i="1" s="1"/>
  <c r="V493" i="1" s="1"/>
  <c r="W493" i="1" s="1"/>
  <c r="X517" i="1"/>
  <c r="P517" i="1" s="1"/>
  <c r="L548" i="1"/>
  <c r="M548" i="1" s="1"/>
  <c r="N548" i="1" s="1"/>
  <c r="V548" i="1" s="1"/>
  <c r="W548" i="1" s="1"/>
  <c r="X548" i="1" s="1"/>
  <c r="P548" i="1" s="1"/>
  <c r="J465" i="1"/>
  <c r="L465" i="1" s="1"/>
  <c r="M465" i="1" s="1"/>
  <c r="N465" i="1" s="1"/>
  <c r="V465" i="1" s="1"/>
  <c r="W465" i="1" s="1"/>
  <c r="M512" i="1"/>
  <c r="N512" i="1" s="1"/>
  <c r="V512" i="1" s="1"/>
  <c r="W512" i="1" s="1"/>
  <c r="X512" i="1" s="1"/>
  <c r="P512" i="1" s="1"/>
  <c r="X542" i="1"/>
  <c r="P542" i="1" s="1"/>
  <c r="X646" i="1"/>
  <c r="J489" i="1"/>
  <c r="L489" i="1" s="1"/>
  <c r="M489" i="1" s="1"/>
  <c r="N489" i="1" s="1"/>
  <c r="V489" i="1" s="1"/>
  <c r="W489" i="1" s="1"/>
  <c r="X489" i="1" s="1"/>
  <c r="P489" i="1" s="1"/>
  <c r="J513" i="1"/>
  <c r="L513" i="1" s="1"/>
  <c r="M513" i="1" s="1"/>
  <c r="N513" i="1" s="1"/>
  <c r="V513" i="1" s="1"/>
  <c r="W513" i="1" s="1"/>
  <c r="X513" i="1" s="1"/>
  <c r="P513" i="1" s="1"/>
  <c r="X519" i="1"/>
  <c r="P519" i="1" s="1"/>
  <c r="M544" i="1"/>
  <c r="N544" i="1" s="1"/>
  <c r="V544" i="1" s="1"/>
  <c r="W544" i="1" s="1"/>
  <c r="J552" i="1"/>
  <c r="L552" i="1" s="1"/>
  <c r="M552" i="1" s="1"/>
  <c r="N552" i="1" s="1"/>
  <c r="V552" i="1" s="1"/>
  <c r="W552" i="1" s="1"/>
  <c r="M569" i="1"/>
  <c r="N569" i="1" s="1"/>
  <c r="V569" i="1" s="1"/>
  <c r="W569" i="1" s="1"/>
  <c r="X569" i="1" s="1"/>
  <c r="P569" i="1" s="1"/>
  <c r="L579" i="1"/>
  <c r="L664" i="1"/>
  <c r="J503" i="1"/>
  <c r="L503" i="1" s="1"/>
  <c r="M503" i="1" s="1"/>
  <c r="N503" i="1" s="1"/>
  <c r="V503" i="1" s="1"/>
  <c r="W503" i="1" s="1"/>
  <c r="X503" i="1" s="1"/>
  <c r="P503" i="1" s="1"/>
  <c r="L569" i="1"/>
  <c r="X587" i="1"/>
  <c r="P587" i="1" s="1"/>
  <c r="L635" i="1"/>
  <c r="M635" i="1" s="1"/>
  <c r="N635" i="1" s="1"/>
  <c r="P635" i="1" s="1"/>
  <c r="L640" i="1"/>
  <c r="M640" i="1" s="1"/>
  <c r="N640" i="1" s="1"/>
  <c r="V640" i="1" s="1"/>
  <c r="W640" i="1" s="1"/>
  <c r="L644" i="1"/>
  <c r="M584" i="1"/>
  <c r="N584" i="1" s="1"/>
  <c r="V584" i="1" s="1"/>
  <c r="W584" i="1" s="1"/>
  <c r="X584" i="1" s="1"/>
  <c r="P584" i="1" s="1"/>
  <c r="L585" i="1"/>
  <c r="M585" i="1" s="1"/>
  <c r="N585" i="1" s="1"/>
  <c r="V585" i="1" s="1"/>
  <c r="W585" i="1" s="1"/>
  <c r="X585" i="1" s="1"/>
  <c r="P585" i="1" s="1"/>
  <c r="M589" i="1"/>
  <c r="N589" i="1" s="1"/>
  <c r="L590" i="1"/>
  <c r="M601" i="1"/>
  <c r="N601" i="1" s="1"/>
  <c r="V601" i="1" s="1"/>
  <c r="W601" i="1" s="1"/>
  <c r="X601" i="1" s="1"/>
  <c r="P601" i="1" s="1"/>
  <c r="X637" i="1"/>
  <c r="P637" i="1" s="1"/>
  <c r="M639" i="1"/>
  <c r="N639" i="1" s="1"/>
  <c r="V639" i="1" s="1"/>
  <c r="W639" i="1" s="1"/>
  <c r="X554" i="1"/>
  <c r="P554" i="1" s="1"/>
  <c r="L560" i="1"/>
  <c r="L591" i="1"/>
  <c r="M591" i="1" s="1"/>
  <c r="N591" i="1" s="1"/>
  <c r="V591" i="1" s="1"/>
  <c r="W591" i="1" s="1"/>
  <c r="X591" i="1" s="1"/>
  <c r="P591" i="1" s="1"/>
  <c r="L601" i="1"/>
  <c r="L603" i="1"/>
  <c r="L607" i="1"/>
  <c r="M607" i="1" s="1"/>
  <c r="N607" i="1" s="1"/>
  <c r="V607" i="1" s="1"/>
  <c r="W607" i="1" s="1"/>
  <c r="X607" i="1" s="1"/>
  <c r="P607" i="1" s="1"/>
  <c r="L617" i="1"/>
  <c r="M617" i="1" s="1"/>
  <c r="N617" i="1" s="1"/>
  <c r="V617" i="1" s="1"/>
  <c r="W617" i="1" s="1"/>
  <c r="X617" i="1" s="1"/>
  <c r="P617" i="1" s="1"/>
  <c r="X650" i="1"/>
  <c r="P650" i="1" s="1"/>
  <c r="L561" i="1"/>
  <c r="M561" i="1" s="1"/>
  <c r="N561" i="1" s="1"/>
  <c r="V561" i="1" s="1"/>
  <c r="W561" i="1" s="1"/>
  <c r="X561" i="1" s="1"/>
  <c r="P561" i="1" s="1"/>
  <c r="X564" i="1"/>
  <c r="P564" i="1" s="1"/>
  <c r="M566" i="1"/>
  <c r="N566" i="1" s="1"/>
  <c r="V566" i="1" s="1"/>
  <c r="W566" i="1" s="1"/>
  <c r="X566" i="1" s="1"/>
  <c r="P566" i="1" s="1"/>
  <c r="L575" i="1"/>
  <c r="M575" i="1" s="1"/>
  <c r="N575" i="1" s="1"/>
  <c r="V575" i="1" s="1"/>
  <c r="W575" i="1" s="1"/>
  <c r="L597" i="1"/>
  <c r="M597" i="1" s="1"/>
  <c r="N597" i="1" s="1"/>
  <c r="V597" i="1" s="1"/>
  <c r="W597" i="1" s="1"/>
  <c r="X597" i="1" s="1"/>
  <c r="P597" i="1" s="1"/>
  <c r="M625" i="1"/>
  <c r="N625" i="1" s="1"/>
  <c r="V625" i="1" s="1"/>
  <c r="W625" i="1" s="1"/>
  <c r="X625" i="1" s="1"/>
  <c r="P625" i="1" s="1"/>
  <c r="L630" i="1"/>
  <c r="M630" i="1" s="1"/>
  <c r="N630" i="1" s="1"/>
  <c r="V630" i="1" s="1"/>
  <c r="W630" i="1" s="1"/>
  <c r="X630" i="1" s="1"/>
  <c r="P630" i="1" s="1"/>
  <c r="X640" i="1"/>
  <c r="P640" i="1" s="1"/>
  <c r="L566" i="1"/>
  <c r="X613" i="1"/>
  <c r="P613" i="1" s="1"/>
  <c r="M616" i="1"/>
  <c r="N616" i="1" s="1"/>
  <c r="V616" i="1" s="1"/>
  <c r="W616" i="1" s="1"/>
  <c r="X616" i="1" s="1"/>
  <c r="P616" i="1" s="1"/>
  <c r="L625" i="1"/>
  <c r="X644" i="1"/>
  <c r="P644" i="1" s="1"/>
  <c r="X649" i="1"/>
  <c r="P649" i="1" s="1"/>
  <c r="J483" i="1"/>
  <c r="L483" i="1" s="1"/>
  <c r="M483" i="1" s="1"/>
  <c r="N483" i="1" s="1"/>
  <c r="V483" i="1" s="1"/>
  <c r="W483" i="1" s="1"/>
  <c r="X483" i="1" s="1"/>
  <c r="P483" i="1" s="1"/>
  <c r="J491" i="1"/>
  <c r="L491" i="1" s="1"/>
  <c r="M491" i="1" s="1"/>
  <c r="N491" i="1" s="1"/>
  <c r="V491" i="1" s="1"/>
  <c r="W491" i="1" s="1"/>
  <c r="X491" i="1" s="1"/>
  <c r="P491" i="1" s="1"/>
  <c r="J501" i="1"/>
  <c r="L501" i="1" s="1"/>
  <c r="M501" i="1" s="1"/>
  <c r="N501" i="1" s="1"/>
  <c r="V501" i="1" s="1"/>
  <c r="W501" i="1" s="1"/>
  <c r="J525" i="1"/>
  <c r="L525" i="1" s="1"/>
  <c r="M525" i="1" s="1"/>
  <c r="N525" i="1" s="1"/>
  <c r="V525" i="1" s="1"/>
  <c r="W525" i="1" s="1"/>
  <c r="X525" i="1" s="1"/>
  <c r="P525" i="1" s="1"/>
  <c r="J529" i="1"/>
  <c r="L529" i="1" s="1"/>
  <c r="M529" i="1" s="1"/>
  <c r="N529" i="1" s="1"/>
  <c r="V529" i="1" s="1"/>
  <c r="W529" i="1" s="1"/>
  <c r="J533" i="1"/>
  <c r="L533" i="1" s="1"/>
  <c r="M533" i="1" s="1"/>
  <c r="N533" i="1" s="1"/>
  <c r="V533" i="1" s="1"/>
  <c r="W533" i="1" s="1"/>
  <c r="X533" i="1" s="1"/>
  <c r="P533" i="1" s="1"/>
  <c r="J537" i="1"/>
  <c r="L537" i="1" s="1"/>
  <c r="M537" i="1" s="1"/>
  <c r="N537" i="1" s="1"/>
  <c r="V537" i="1" s="1"/>
  <c r="W537" i="1" s="1"/>
  <c r="X537" i="1" s="1"/>
  <c r="P537" i="1" s="1"/>
  <c r="J541" i="1"/>
  <c r="L541" i="1" s="1"/>
  <c r="M541" i="1" s="1"/>
  <c r="N541" i="1" s="1"/>
  <c r="V541" i="1" s="1"/>
  <c r="W541" i="1" s="1"/>
  <c r="X541" i="1" s="1"/>
  <c r="P541" i="1" s="1"/>
  <c r="M555" i="1"/>
  <c r="N555" i="1" s="1"/>
  <c r="V555" i="1" s="1"/>
  <c r="W555" i="1" s="1"/>
  <c r="X555" i="1" s="1"/>
  <c r="P555" i="1" s="1"/>
  <c r="J557" i="1"/>
  <c r="L557" i="1" s="1"/>
  <c r="M557" i="1" s="1"/>
  <c r="N557" i="1" s="1"/>
  <c r="V557" i="1" s="1"/>
  <c r="W557" i="1" s="1"/>
  <c r="X557" i="1" s="1"/>
  <c r="P557" i="1" s="1"/>
  <c r="L606" i="1"/>
  <c r="M606" i="1" s="1"/>
  <c r="N606" i="1" s="1"/>
  <c r="V606" i="1" s="1"/>
  <c r="W606" i="1" s="1"/>
  <c r="M629" i="1"/>
  <c r="N629" i="1" s="1"/>
  <c r="V629" i="1" s="1"/>
  <c r="W629" i="1" s="1"/>
  <c r="X629" i="1" s="1"/>
  <c r="P629" i="1" s="1"/>
  <c r="L656" i="1"/>
  <c r="X673" i="1"/>
  <c r="P673" i="1" s="1"/>
  <c r="J515" i="1"/>
  <c r="L515" i="1" s="1"/>
  <c r="M515" i="1" s="1"/>
  <c r="N515" i="1" s="1"/>
  <c r="V515" i="1" s="1"/>
  <c r="W515" i="1" s="1"/>
  <c r="X546" i="1"/>
  <c r="P546" i="1" s="1"/>
  <c r="L556" i="1"/>
  <c r="M556" i="1" s="1"/>
  <c r="N556" i="1" s="1"/>
  <c r="V556" i="1" s="1"/>
  <c r="W556" i="1" s="1"/>
  <c r="X556" i="1" s="1"/>
  <c r="P556" i="1" s="1"/>
  <c r="M565" i="1"/>
  <c r="N565" i="1" s="1"/>
  <c r="V565" i="1" s="1"/>
  <c r="W565" i="1" s="1"/>
  <c r="X565" i="1" s="1"/>
  <c r="P565" i="1" s="1"/>
  <c r="L567" i="1"/>
  <c r="M567" i="1" s="1"/>
  <c r="N567" i="1" s="1"/>
  <c r="P567" i="1" s="1"/>
  <c r="L583" i="1"/>
  <c r="M583" i="1" s="1"/>
  <c r="N583" i="1" s="1"/>
  <c r="V583" i="1" s="1"/>
  <c r="W583" i="1" s="1"/>
  <c r="X583" i="1" s="1"/>
  <c r="P583" i="1" s="1"/>
  <c r="L594" i="1"/>
  <c r="M594" i="1" s="1"/>
  <c r="N594" i="1" s="1"/>
  <c r="V594" i="1" s="1"/>
  <c r="W594" i="1" s="1"/>
  <c r="X594" i="1" s="1"/>
  <c r="P594" i="1" s="1"/>
  <c r="L643" i="1"/>
  <c r="M643" i="1" s="1"/>
  <c r="N643" i="1" s="1"/>
  <c r="V643" i="1" s="1"/>
  <c r="W643" i="1" s="1"/>
  <c r="X643" i="1" s="1"/>
  <c r="P643" i="1" s="1"/>
  <c r="J505" i="1"/>
  <c r="L505" i="1" s="1"/>
  <c r="M505" i="1" s="1"/>
  <c r="N505" i="1" s="1"/>
  <c r="V505" i="1" s="1"/>
  <c r="W505" i="1" s="1"/>
  <c r="X505" i="1" s="1"/>
  <c r="P505" i="1" s="1"/>
  <c r="J553" i="1"/>
  <c r="L553" i="1" s="1"/>
  <c r="M553" i="1" s="1"/>
  <c r="N553" i="1" s="1"/>
  <c r="V553" i="1" s="1"/>
  <c r="W553" i="1" s="1"/>
  <c r="X553" i="1" s="1"/>
  <c r="P553" i="1" s="1"/>
  <c r="X560" i="1"/>
  <c r="P560" i="1" s="1"/>
  <c r="J565" i="1"/>
  <c r="L565" i="1" s="1"/>
  <c r="X612" i="1"/>
  <c r="P612" i="1" s="1"/>
  <c r="M632" i="1"/>
  <c r="N632" i="1" s="1"/>
  <c r="V632" i="1" s="1"/>
  <c r="W632" i="1" s="1"/>
  <c r="X632" i="1" s="1"/>
  <c r="P632" i="1" s="1"/>
  <c r="M658" i="1"/>
  <c r="N658" i="1" s="1"/>
  <c r="V658" i="1" s="1"/>
  <c r="W658" i="1" s="1"/>
  <c r="X658" i="1" s="1"/>
  <c r="P658" i="1" s="1"/>
  <c r="M599" i="1"/>
  <c r="N599" i="1" s="1"/>
  <c r="V599" i="1" s="1"/>
  <c r="W599" i="1" s="1"/>
  <c r="L624" i="1"/>
  <c r="M624" i="1" s="1"/>
  <c r="N624" i="1" s="1"/>
  <c r="V624" i="1" s="1"/>
  <c r="W624" i="1" s="1"/>
  <c r="J509" i="1"/>
  <c r="L509" i="1" s="1"/>
  <c r="M509" i="1" s="1"/>
  <c r="N509" i="1" s="1"/>
  <c r="V509" i="1" s="1"/>
  <c r="W509" i="1" s="1"/>
  <c r="X509" i="1" s="1"/>
  <c r="P509" i="1" s="1"/>
  <c r="J545" i="1"/>
  <c r="L545" i="1" s="1"/>
  <c r="M545" i="1" s="1"/>
  <c r="N545" i="1" s="1"/>
  <c r="V545" i="1" s="1"/>
  <c r="W545" i="1" s="1"/>
  <c r="X545" i="1" s="1"/>
  <c r="P545" i="1" s="1"/>
  <c r="X558" i="1"/>
  <c r="P558" i="1" s="1"/>
  <c r="M563" i="1"/>
  <c r="N563" i="1" s="1"/>
  <c r="V563" i="1" s="1"/>
  <c r="W563" i="1" s="1"/>
  <c r="X563" i="1" s="1"/>
  <c r="P563" i="1" s="1"/>
  <c r="X575" i="1"/>
  <c r="P575" i="1" s="1"/>
  <c r="L580" i="1"/>
  <c r="M580" i="1" s="1"/>
  <c r="N580" i="1" s="1"/>
  <c r="V580" i="1" s="1"/>
  <c r="W580" i="1" s="1"/>
  <c r="X580" i="1" s="1"/>
  <c r="P580" i="1" s="1"/>
  <c r="M592" i="1"/>
  <c r="N592" i="1" s="1"/>
  <c r="V592" i="1" s="1"/>
  <c r="W592" i="1" s="1"/>
  <c r="X592" i="1" s="1"/>
  <c r="P592" i="1" s="1"/>
  <c r="X634" i="1"/>
  <c r="P634" i="1" s="1"/>
  <c r="X576" i="1"/>
  <c r="P576" i="1" s="1"/>
  <c r="M579" i="1"/>
  <c r="N579" i="1" s="1"/>
  <c r="V579" i="1" s="1"/>
  <c r="W579" i="1" s="1"/>
  <c r="X579" i="1" s="1"/>
  <c r="P579" i="1" s="1"/>
  <c r="J582" i="1"/>
  <c r="L582" i="1" s="1"/>
  <c r="M582" i="1" s="1"/>
  <c r="N582" i="1" s="1"/>
  <c r="V582" i="1" s="1"/>
  <c r="W582" i="1" s="1"/>
  <c r="X582" i="1" s="1"/>
  <c r="P582" i="1" s="1"/>
  <c r="M608" i="1"/>
  <c r="N608" i="1" s="1"/>
  <c r="V608" i="1" s="1"/>
  <c r="W608" i="1" s="1"/>
  <c r="X608" i="1" s="1"/>
  <c r="P608" i="1" s="1"/>
  <c r="J613" i="1"/>
  <c r="L613" i="1" s="1"/>
  <c r="M613" i="1" s="1"/>
  <c r="N613" i="1" s="1"/>
  <c r="V613" i="1" s="1"/>
  <c r="W613" i="1" s="1"/>
  <c r="J618" i="1"/>
  <c r="L618" i="1" s="1"/>
  <c r="J587" i="1"/>
  <c r="L587" i="1" s="1"/>
  <c r="M587" i="1" s="1"/>
  <c r="N587" i="1" s="1"/>
  <c r="V587" i="1" s="1"/>
  <c r="W587" i="1" s="1"/>
  <c r="J602" i="1"/>
  <c r="L602" i="1" s="1"/>
  <c r="M602" i="1" s="1"/>
  <c r="N602" i="1" s="1"/>
  <c r="V602" i="1" s="1"/>
  <c r="W602" i="1" s="1"/>
  <c r="X602" i="1" s="1"/>
  <c r="P602" i="1" s="1"/>
  <c r="J619" i="1"/>
  <c r="L619" i="1" s="1"/>
  <c r="M619" i="1" s="1"/>
  <c r="N619" i="1" s="1"/>
  <c r="V619" i="1" s="1"/>
  <c r="W619" i="1" s="1"/>
  <c r="X619" i="1" s="1"/>
  <c r="P619" i="1" s="1"/>
  <c r="L626" i="1"/>
  <c r="M626" i="1" s="1"/>
  <c r="N626" i="1" s="1"/>
  <c r="V626" i="1" s="1"/>
  <c r="W626" i="1" s="1"/>
  <c r="X626" i="1" s="1"/>
  <c r="P626" i="1" s="1"/>
  <c r="K16" i="2"/>
  <c r="X552" i="1"/>
  <c r="P552" i="1" s="1"/>
  <c r="J572" i="1"/>
  <c r="L572" i="1" s="1"/>
  <c r="M572" i="1" s="1"/>
  <c r="N572" i="1" s="1"/>
  <c r="V572" i="1" s="1"/>
  <c r="W572" i="1" s="1"/>
  <c r="X572" i="1" s="1"/>
  <c r="P572" i="1" s="1"/>
  <c r="M603" i="1"/>
  <c r="N603" i="1" s="1"/>
  <c r="V603" i="1" s="1"/>
  <c r="W603" i="1" s="1"/>
  <c r="X603" i="1" s="1"/>
  <c r="P603" i="1" s="1"/>
  <c r="L631" i="1"/>
  <c r="M631" i="1" s="1"/>
  <c r="N631" i="1" s="1"/>
  <c r="V631" i="1" s="1"/>
  <c r="W631" i="1" s="1"/>
  <c r="X631" i="1" s="1"/>
  <c r="P631" i="1" s="1"/>
  <c r="J576" i="1"/>
  <c r="L576" i="1" s="1"/>
  <c r="X589" i="1"/>
  <c r="J614" i="1"/>
  <c r="L614" i="1" s="1"/>
  <c r="M614" i="1" s="1"/>
  <c r="N614" i="1" s="1"/>
  <c r="V614" i="1" s="1"/>
  <c r="W614" i="1" s="1"/>
  <c r="X614" i="1" s="1"/>
  <c r="P614" i="1" s="1"/>
  <c r="M621" i="1"/>
  <c r="N621" i="1" s="1"/>
  <c r="V621" i="1" s="1"/>
  <c r="W621" i="1" s="1"/>
  <c r="X621" i="1" s="1"/>
  <c r="P621" i="1" s="1"/>
  <c r="M627" i="1"/>
  <c r="N627" i="1" s="1"/>
  <c r="V627" i="1" s="1"/>
  <c r="W627" i="1" s="1"/>
  <c r="X627" i="1" s="1"/>
  <c r="P627" i="1" s="1"/>
  <c r="M644" i="1"/>
  <c r="N644" i="1" s="1"/>
  <c r="V644" i="1" s="1"/>
  <c r="W644" i="1" s="1"/>
  <c r="M649" i="1"/>
  <c r="N649" i="1" s="1"/>
  <c r="V649" i="1" s="1"/>
  <c r="W649" i="1" s="1"/>
  <c r="J665" i="1"/>
  <c r="L665" i="1" s="1"/>
  <c r="M665" i="1" s="1"/>
  <c r="N665" i="1" s="1"/>
  <c r="V665" i="1" s="1"/>
  <c r="W665" i="1" s="1"/>
  <c r="X665" i="1" s="1"/>
  <c r="P665" i="1" s="1"/>
  <c r="I17" i="2"/>
  <c r="K17" i="2" s="1"/>
  <c r="J570" i="1"/>
  <c r="L570" i="1" s="1"/>
  <c r="M570" i="1" s="1"/>
  <c r="N570" i="1" s="1"/>
  <c r="V570" i="1" s="1"/>
  <c r="W570" i="1" s="1"/>
  <c r="X570" i="1" s="1"/>
  <c r="P570" i="1" s="1"/>
  <c r="J588" i="1"/>
  <c r="L588" i="1" s="1"/>
  <c r="M588" i="1" s="1"/>
  <c r="N588" i="1" s="1"/>
  <c r="V588" i="1" s="1"/>
  <c r="W588" i="1" s="1"/>
  <c r="X588" i="1" s="1"/>
  <c r="P588" i="1" s="1"/>
  <c r="J592" i="1"/>
  <c r="L592" i="1" s="1"/>
  <c r="X599" i="1"/>
  <c r="P599" i="1" s="1"/>
  <c r="M664" i="1"/>
  <c r="N664" i="1" s="1"/>
  <c r="V664" i="1" s="1"/>
  <c r="W664" i="1" s="1"/>
  <c r="M604" i="1"/>
  <c r="N604" i="1" s="1"/>
  <c r="V604" i="1" s="1"/>
  <c r="W604" i="1" s="1"/>
  <c r="X604" i="1" s="1"/>
  <c r="P604" i="1" s="1"/>
  <c r="J621" i="1"/>
  <c r="L621" i="1" s="1"/>
  <c r="L645" i="1"/>
  <c r="M645" i="1" s="1"/>
  <c r="N645" i="1" s="1"/>
  <c r="V645" i="1" s="1"/>
  <c r="W645" i="1" s="1"/>
  <c r="J646" i="1"/>
  <c r="L646" i="1" s="1"/>
  <c r="M646" i="1" s="1"/>
  <c r="N646" i="1" s="1"/>
  <c r="X600" i="1"/>
  <c r="P600" i="1" s="1"/>
  <c r="X606" i="1"/>
  <c r="P606" i="1" s="1"/>
  <c r="X624" i="1"/>
  <c r="P624" i="1" s="1"/>
  <c r="X639" i="1"/>
  <c r="P639" i="1" s="1"/>
  <c r="J661" i="1"/>
  <c r="L661" i="1" s="1"/>
  <c r="M661" i="1" s="1"/>
  <c r="N661" i="1" s="1"/>
  <c r="V661" i="1" s="1"/>
  <c r="W661" i="1" s="1"/>
  <c r="X661" i="1" s="1"/>
  <c r="P661" i="1" s="1"/>
  <c r="J568" i="1"/>
  <c r="L568" i="1" s="1"/>
  <c r="M568" i="1" s="1"/>
  <c r="N568" i="1" s="1"/>
  <c r="V568" i="1" s="1"/>
  <c r="W568" i="1" s="1"/>
  <c r="X568" i="1" s="1"/>
  <c r="P568" i="1" s="1"/>
  <c r="J584" i="1"/>
  <c r="L584" i="1" s="1"/>
  <c r="J593" i="1"/>
  <c r="L593" i="1" s="1"/>
  <c r="M593" i="1" s="1"/>
  <c r="N593" i="1" s="1"/>
  <c r="V593" i="1" s="1"/>
  <c r="W593" i="1" s="1"/>
  <c r="X593" i="1" s="1"/>
  <c r="P593" i="1" s="1"/>
  <c r="J616" i="1"/>
  <c r="L616" i="1" s="1"/>
  <c r="J637" i="1"/>
  <c r="L637" i="1" s="1"/>
  <c r="M637" i="1" s="1"/>
  <c r="N637" i="1" s="1"/>
  <c r="V637" i="1" s="1"/>
  <c r="W637" i="1" s="1"/>
  <c r="K10" i="2"/>
  <c r="M590" i="1"/>
  <c r="N590" i="1" s="1"/>
  <c r="V590" i="1" s="1"/>
  <c r="W590" i="1" s="1"/>
  <c r="X590" i="1" s="1"/>
  <c r="P590" i="1" s="1"/>
  <c r="J605" i="1"/>
  <c r="L605" i="1" s="1"/>
  <c r="M605" i="1" s="1"/>
  <c r="N605" i="1" s="1"/>
  <c r="V605" i="1" s="1"/>
  <c r="W605" i="1" s="1"/>
  <c r="X605" i="1" s="1"/>
  <c r="P605" i="1" s="1"/>
  <c r="J629" i="1"/>
  <c r="L629" i="1" s="1"/>
  <c r="J638" i="1"/>
  <c r="L638" i="1" s="1"/>
  <c r="M638" i="1" s="1"/>
  <c r="N638" i="1" s="1"/>
  <c r="V638" i="1" s="1"/>
  <c r="W638" i="1" s="1"/>
  <c r="X638" i="1" s="1"/>
  <c r="P638" i="1" s="1"/>
  <c r="J654" i="1"/>
  <c r="L654" i="1" s="1"/>
  <c r="M654" i="1" s="1"/>
  <c r="N654" i="1" s="1"/>
  <c r="V654" i="1" s="1"/>
  <c r="W654" i="1" s="1"/>
  <c r="X654" i="1" s="1"/>
  <c r="P654" i="1" s="1"/>
  <c r="J657" i="1"/>
  <c r="L657" i="1" s="1"/>
  <c r="M657" i="1" s="1"/>
  <c r="N657" i="1" s="1"/>
  <c r="V657" i="1" s="1"/>
  <c r="W657" i="1" s="1"/>
  <c r="L660" i="1"/>
  <c r="M660" i="1" s="1"/>
  <c r="N660" i="1" s="1"/>
  <c r="V660" i="1" s="1"/>
  <c r="W660" i="1" s="1"/>
  <c r="X660" i="1" s="1"/>
  <c r="P660" i="1" s="1"/>
  <c r="J595" i="1"/>
  <c r="L595" i="1" s="1"/>
  <c r="M595" i="1" s="1"/>
  <c r="N595" i="1" s="1"/>
  <c r="V595" i="1" s="1"/>
  <c r="W595" i="1" s="1"/>
  <c r="X595" i="1" s="1"/>
  <c r="P595" i="1" s="1"/>
  <c r="X636" i="1"/>
  <c r="P636" i="1" s="1"/>
  <c r="M641" i="1"/>
  <c r="N641" i="1" s="1"/>
  <c r="V641" i="1" s="1"/>
  <c r="W641" i="1" s="1"/>
  <c r="X641" i="1" s="1"/>
  <c r="P641" i="1" s="1"/>
  <c r="J651" i="1"/>
  <c r="L651" i="1" s="1"/>
  <c r="M651" i="1" s="1"/>
  <c r="N651" i="1" s="1"/>
  <c r="V651" i="1" s="1"/>
  <c r="W651" i="1" s="1"/>
  <c r="X651" i="1" s="1"/>
  <c r="P651" i="1" s="1"/>
  <c r="J652" i="1"/>
  <c r="L652" i="1" s="1"/>
  <c r="M652" i="1" s="1"/>
  <c r="N652" i="1" s="1"/>
  <c r="V652" i="1" s="1"/>
  <c r="W652" i="1" s="1"/>
  <c r="X652" i="1" s="1"/>
  <c r="P652" i="1" s="1"/>
  <c r="X657" i="1"/>
  <c r="P657" i="1" s="1"/>
  <c r="I321" i="2"/>
  <c r="K321" i="2" s="1"/>
  <c r="I72" i="2"/>
  <c r="K72" i="2" s="1"/>
  <c r="K25" i="2"/>
  <c r="K49" i="2"/>
  <c r="K69" i="2"/>
  <c r="I38" i="2"/>
  <c r="K38" i="2" s="1"/>
  <c r="K67" i="2"/>
  <c r="I80" i="2"/>
  <c r="K80" i="2" s="1"/>
  <c r="I24" i="2"/>
  <c r="K24" i="2" s="1"/>
  <c r="K35" i="2"/>
  <c r="I48" i="2"/>
  <c r="K48" i="2" s="1"/>
  <c r="J662" i="1"/>
  <c r="L662" i="1" s="1"/>
  <c r="M662" i="1" s="1"/>
  <c r="N662" i="1" s="1"/>
  <c r="P662" i="1" s="1"/>
  <c r="X664" i="1"/>
  <c r="P664" i="1" s="1"/>
  <c r="K31" i="2"/>
  <c r="K45" i="2"/>
  <c r="K55" i="2"/>
  <c r="M573" i="1"/>
  <c r="N573" i="1" s="1"/>
  <c r="V573" i="1" s="1"/>
  <c r="W573" i="1" s="1"/>
  <c r="X573" i="1" s="1"/>
  <c r="P573" i="1" s="1"/>
  <c r="J578" i="1"/>
  <c r="L578" i="1" s="1"/>
  <c r="M578" i="1" s="1"/>
  <c r="N578" i="1" s="1"/>
  <c r="V578" i="1" s="1"/>
  <c r="W578" i="1" s="1"/>
  <c r="X578" i="1" s="1"/>
  <c r="P578" i="1" s="1"/>
  <c r="J596" i="1"/>
  <c r="L596" i="1" s="1"/>
  <c r="M596" i="1" s="1"/>
  <c r="N596" i="1" s="1"/>
  <c r="V596" i="1" s="1"/>
  <c r="W596" i="1" s="1"/>
  <c r="X596" i="1" s="1"/>
  <c r="P596" i="1" s="1"/>
  <c r="J599" i="1"/>
  <c r="L599" i="1" s="1"/>
  <c r="J608" i="1"/>
  <c r="L608" i="1" s="1"/>
  <c r="J620" i="1"/>
  <c r="L620" i="1" s="1"/>
  <c r="M620" i="1" s="1"/>
  <c r="N620" i="1" s="1"/>
  <c r="V620" i="1" s="1"/>
  <c r="W620" i="1" s="1"/>
  <c r="X620" i="1" s="1"/>
  <c r="P620" i="1" s="1"/>
  <c r="J623" i="1"/>
  <c r="L623" i="1" s="1"/>
  <c r="M623" i="1" s="1"/>
  <c r="N623" i="1" s="1"/>
  <c r="V623" i="1" s="1"/>
  <c r="W623" i="1" s="1"/>
  <c r="X623" i="1" s="1"/>
  <c r="P623" i="1" s="1"/>
  <c r="J633" i="1"/>
  <c r="L633" i="1" s="1"/>
  <c r="M633" i="1" s="1"/>
  <c r="N633" i="1" s="1"/>
  <c r="V633" i="1" s="1"/>
  <c r="W633" i="1" s="1"/>
  <c r="X633" i="1" s="1"/>
  <c r="P633" i="1" s="1"/>
  <c r="J642" i="1"/>
  <c r="L642" i="1" s="1"/>
  <c r="M642" i="1" s="1"/>
  <c r="N642" i="1" s="1"/>
  <c r="V642" i="1" s="1"/>
  <c r="W642" i="1" s="1"/>
  <c r="X642" i="1" s="1"/>
  <c r="P642" i="1" s="1"/>
  <c r="X653" i="1"/>
  <c r="P653" i="1" s="1"/>
  <c r="I13" i="2"/>
  <c r="K13" i="2" s="1"/>
  <c r="K43" i="2"/>
  <c r="I46" i="2"/>
  <c r="K46" i="2" s="1"/>
  <c r="I56" i="2"/>
  <c r="K56" i="2" s="1"/>
  <c r="J604" i="1"/>
  <c r="L604" i="1" s="1"/>
  <c r="J628" i="1"/>
  <c r="L628" i="1" s="1"/>
  <c r="M628" i="1" s="1"/>
  <c r="N628" i="1" s="1"/>
  <c r="V628" i="1" s="1"/>
  <c r="W628" i="1" s="1"/>
  <c r="X628" i="1" s="1"/>
  <c r="P628" i="1" s="1"/>
  <c r="M656" i="1"/>
  <c r="N656" i="1" s="1"/>
  <c r="V656" i="1" s="1"/>
  <c r="W656" i="1" s="1"/>
  <c r="X656" i="1" s="1"/>
  <c r="P656" i="1" s="1"/>
  <c r="K85" i="2"/>
  <c r="I103" i="2"/>
  <c r="K103" i="2" s="1"/>
  <c r="I227" i="2"/>
  <c r="K227" i="2" s="1"/>
  <c r="I297" i="2"/>
  <c r="K297" i="2" s="1"/>
  <c r="I463" i="2"/>
  <c r="K463" i="2" s="1"/>
  <c r="K59" i="2"/>
  <c r="K83" i="2"/>
  <c r="K108" i="2"/>
  <c r="I216" i="2"/>
  <c r="K216" i="2" s="1"/>
  <c r="I286" i="2"/>
  <c r="K286" i="2" s="1"/>
  <c r="I404" i="2"/>
  <c r="K404" i="2" s="1"/>
  <c r="J574" i="1"/>
  <c r="L574" i="1" s="1"/>
  <c r="M574" i="1" s="1"/>
  <c r="N574" i="1" s="1"/>
  <c r="V574" i="1" s="1"/>
  <c r="W574" i="1" s="1"/>
  <c r="X574" i="1" s="1"/>
  <c r="P574" i="1" s="1"/>
  <c r="J598" i="1"/>
  <c r="L598" i="1" s="1"/>
  <c r="M598" i="1" s="1"/>
  <c r="N598" i="1" s="1"/>
  <c r="V598" i="1" s="1"/>
  <c r="W598" i="1" s="1"/>
  <c r="X598" i="1" s="1"/>
  <c r="P598" i="1" s="1"/>
  <c r="J622" i="1"/>
  <c r="L622" i="1" s="1"/>
  <c r="M622" i="1" s="1"/>
  <c r="N622" i="1" s="1"/>
  <c r="V622" i="1" s="1"/>
  <c r="W622" i="1" s="1"/>
  <c r="X622" i="1" s="1"/>
  <c r="P622" i="1" s="1"/>
  <c r="K79" i="2"/>
  <c r="I101" i="2"/>
  <c r="K101" i="2" s="1"/>
  <c r="I142" i="2"/>
  <c r="K142" i="2" s="1"/>
  <c r="I382" i="2"/>
  <c r="K382" i="2" s="1"/>
  <c r="K104" i="2"/>
  <c r="K75" i="2"/>
  <c r="I94" i="2"/>
  <c r="K94" i="2" s="1"/>
  <c r="K96" i="2"/>
  <c r="I123" i="2"/>
  <c r="K123" i="2" s="1"/>
  <c r="I273" i="2"/>
  <c r="K273" i="2" s="1"/>
  <c r="K73" i="2"/>
  <c r="I118" i="2"/>
  <c r="K118" i="2" s="1"/>
  <c r="I137" i="2"/>
  <c r="K137" i="2" s="1"/>
  <c r="I262" i="2"/>
  <c r="K262" i="2" s="1"/>
  <c r="I92" i="2"/>
  <c r="K92" i="2" s="1"/>
  <c r="I102" i="2"/>
  <c r="K102" i="2" s="1"/>
  <c r="I153" i="2"/>
  <c r="K153" i="2" s="1"/>
  <c r="I163" i="2"/>
  <c r="K163" i="2" s="1"/>
  <c r="I225" i="2"/>
  <c r="K225" i="2" s="1"/>
  <c r="I119" i="2"/>
  <c r="K119" i="2" s="1"/>
  <c r="I126" i="2"/>
  <c r="K126" i="2" s="1"/>
  <c r="I143" i="2"/>
  <c r="K143" i="2" s="1"/>
  <c r="I201" i="2"/>
  <c r="K201" i="2" s="1"/>
  <c r="I214" i="2"/>
  <c r="K214" i="2" s="1"/>
  <c r="K222" i="2"/>
  <c r="I284" i="2"/>
  <c r="K284" i="2" s="1"/>
  <c r="I295" i="2"/>
  <c r="K295" i="2" s="1"/>
  <c r="K316" i="2"/>
  <c r="K98" i="2"/>
  <c r="K133" i="2"/>
  <c r="I166" i="2"/>
  <c r="K166" i="2" s="1"/>
  <c r="I174" i="2"/>
  <c r="K174" i="2" s="1"/>
  <c r="I177" i="2"/>
  <c r="K177" i="2" s="1"/>
  <c r="I190" i="2"/>
  <c r="K190" i="2" s="1"/>
  <c r="K198" i="2"/>
  <c r="I260" i="2"/>
  <c r="K260" i="2" s="1"/>
  <c r="I271" i="2"/>
  <c r="K271" i="2" s="1"/>
  <c r="K292" i="2"/>
  <c r="K244" i="2"/>
  <c r="I115" i="2"/>
  <c r="K115" i="2" s="1"/>
  <c r="I139" i="2"/>
  <c r="K139" i="2" s="1"/>
  <c r="K167" i="2"/>
  <c r="I175" i="2"/>
  <c r="K175" i="2" s="1"/>
  <c r="K220" i="2"/>
  <c r="K122" i="2"/>
  <c r="I132" i="2"/>
  <c r="K132" i="2" s="1"/>
  <c r="K196" i="2"/>
  <c r="K242" i="2"/>
  <c r="K253" i="2"/>
  <c r="I334" i="2"/>
  <c r="K334" i="2" s="1"/>
  <c r="I358" i="2"/>
  <c r="K358" i="2" s="1"/>
  <c r="I387" i="2"/>
  <c r="K387" i="2" s="1"/>
  <c r="K408" i="2"/>
  <c r="K458" i="2"/>
  <c r="I564" i="2"/>
  <c r="K564" i="2" s="1"/>
  <c r="I599" i="2"/>
  <c r="K599" i="2" s="1"/>
  <c r="I474" i="2"/>
  <c r="K474" i="2" s="1"/>
  <c r="I459" i="2"/>
  <c r="K459" i="2" s="1"/>
  <c r="K396" i="2"/>
  <c r="I534" i="2"/>
  <c r="K534" i="2" s="1"/>
  <c r="I435" i="2"/>
  <c r="K435" i="2" s="1"/>
  <c r="I483" i="2"/>
  <c r="K483" i="2" s="1"/>
  <c r="I498" i="2"/>
  <c r="K498" i="2" s="1"/>
  <c r="K246" i="2"/>
  <c r="K270" i="2"/>
  <c r="K294" i="2"/>
  <c r="K318" i="2"/>
  <c r="K342" i="2"/>
  <c r="K366" i="2"/>
  <c r="K452" i="2"/>
  <c r="K465" i="2"/>
  <c r="K480" i="2"/>
  <c r="I552" i="2"/>
  <c r="K552" i="2" s="1"/>
  <c r="I611" i="2"/>
  <c r="K611" i="2" s="1"/>
  <c r="I647" i="2"/>
  <c r="K647" i="2" s="1"/>
  <c r="I523" i="2"/>
  <c r="K523" i="2" s="1"/>
  <c r="I540" i="2"/>
  <c r="K540" i="2" s="1"/>
  <c r="I560" i="2"/>
  <c r="K560" i="2" s="1"/>
  <c r="I565" i="2"/>
  <c r="K565" i="2" s="1"/>
  <c r="I570" i="2"/>
  <c r="K570" i="2" s="1"/>
  <c r="I511" i="2"/>
  <c r="K511" i="2" s="1"/>
  <c r="I528" i="2"/>
  <c r="K528" i="2" s="1"/>
  <c r="I545" i="2"/>
  <c r="K545" i="2" s="1"/>
  <c r="I550" i="2"/>
  <c r="K550" i="2" s="1"/>
  <c r="I592" i="2"/>
  <c r="K592" i="2" s="1"/>
  <c r="I606" i="2"/>
  <c r="K606" i="2" s="1"/>
  <c r="I628" i="2"/>
  <c r="K628" i="2" s="1"/>
  <c r="I642" i="2"/>
  <c r="K642" i="2" s="1"/>
  <c r="I516" i="2"/>
  <c r="K516" i="2" s="1"/>
  <c r="I533" i="2"/>
  <c r="K533" i="2" s="1"/>
  <c r="I538" i="2"/>
  <c r="K538" i="2" s="1"/>
  <c r="I504" i="2"/>
  <c r="K504" i="2" s="1"/>
  <c r="I521" i="2"/>
  <c r="K521" i="2" s="1"/>
  <c r="I526" i="2"/>
  <c r="K526" i="2" s="1"/>
  <c r="I543" i="2"/>
  <c r="K543" i="2" s="1"/>
  <c r="I548" i="2"/>
  <c r="K548" i="2" s="1"/>
  <c r="I563" i="2"/>
  <c r="K563" i="2" s="1"/>
  <c r="I587" i="2"/>
  <c r="K587" i="2" s="1"/>
  <c r="I623" i="2"/>
  <c r="K623" i="2" s="1"/>
  <c r="K438" i="2"/>
  <c r="K462" i="2"/>
  <c r="K486" i="2"/>
  <c r="I509" i="2"/>
  <c r="K509" i="2" s="1"/>
  <c r="I514" i="2"/>
  <c r="K514" i="2" s="1"/>
  <c r="I531" i="2"/>
  <c r="K531" i="2" s="1"/>
  <c r="I536" i="2"/>
  <c r="K536" i="2" s="1"/>
  <c r="I553" i="2"/>
  <c r="K553" i="2" s="1"/>
  <c r="I558" i="2"/>
  <c r="K558" i="2" s="1"/>
  <c r="I654" i="2"/>
  <c r="K654" i="2" s="1"/>
  <c r="K436" i="2"/>
  <c r="K460" i="2"/>
  <c r="K484" i="2"/>
  <c r="I502" i="2"/>
  <c r="K502" i="2" s="1"/>
  <c r="I519" i="2"/>
  <c r="K519" i="2" s="1"/>
  <c r="I524" i="2"/>
  <c r="K524" i="2" s="1"/>
  <c r="I541" i="2"/>
  <c r="K541" i="2" s="1"/>
  <c r="I582" i="2"/>
  <c r="K582" i="2" s="1"/>
  <c r="I618" i="2"/>
  <c r="K618" i="2" s="1"/>
  <c r="K482" i="2"/>
  <c r="I500" i="2"/>
  <c r="K500" i="2" s="1"/>
  <c r="I507" i="2"/>
  <c r="K507" i="2" s="1"/>
  <c r="I512" i="2"/>
  <c r="K512" i="2" s="1"/>
  <c r="I529" i="2"/>
  <c r="K529" i="2" s="1"/>
  <c r="I546" i="2"/>
  <c r="K546" i="2" s="1"/>
  <c r="I551" i="2"/>
  <c r="K551" i="2" s="1"/>
  <c r="I556" i="2"/>
  <c r="K556" i="2" s="1"/>
  <c r="I506" i="2"/>
  <c r="K506" i="2" s="1"/>
  <c r="I518" i="2"/>
  <c r="K518" i="2" s="1"/>
  <c r="I530" i="2"/>
  <c r="K530" i="2" s="1"/>
  <c r="I542" i="2"/>
  <c r="K542" i="2" s="1"/>
  <c r="I554" i="2"/>
  <c r="K554" i="2" s="1"/>
  <c r="I566" i="2"/>
  <c r="K566" i="2" s="1"/>
  <c r="I578" i="2"/>
  <c r="K578" i="2" s="1"/>
  <c r="I590" i="2"/>
  <c r="K590" i="2" s="1"/>
  <c r="I602" i="2"/>
  <c r="K602" i="2" s="1"/>
  <c r="I614" i="2"/>
  <c r="K614" i="2" s="1"/>
  <c r="I626" i="2"/>
  <c r="K626" i="2" s="1"/>
  <c r="I638" i="2"/>
  <c r="K638" i="2" s="1"/>
  <c r="I650" i="2"/>
  <c r="K650" i="2" s="1"/>
  <c r="I662" i="2"/>
  <c r="K662" i="2" s="1"/>
  <c r="I559" i="2"/>
  <c r="K559" i="2" s="1"/>
  <c r="I571" i="2"/>
  <c r="K571" i="2" s="1"/>
  <c r="I583" i="2"/>
  <c r="K583" i="2" s="1"/>
  <c r="I595" i="2"/>
  <c r="K595" i="2" s="1"/>
  <c r="I607" i="2"/>
  <c r="K607" i="2" s="1"/>
  <c r="I619" i="2"/>
  <c r="K619" i="2" s="1"/>
  <c r="I631" i="2"/>
  <c r="K631" i="2" s="1"/>
  <c r="I643" i="2"/>
  <c r="K643" i="2" s="1"/>
  <c r="I655" i="2"/>
  <c r="K655" i="2" s="1"/>
  <c r="I576" i="2"/>
  <c r="K576" i="2" s="1"/>
  <c r="I588" i="2"/>
  <c r="K588" i="2" s="1"/>
  <c r="I600" i="2"/>
  <c r="K600" i="2" s="1"/>
  <c r="I612" i="2"/>
  <c r="K612" i="2" s="1"/>
  <c r="I624" i="2"/>
  <c r="K624" i="2" s="1"/>
  <c r="I636" i="2"/>
  <c r="K636" i="2" s="1"/>
  <c r="I648" i="2"/>
  <c r="K648" i="2" s="1"/>
  <c r="I660" i="2"/>
  <c r="K660" i="2" s="1"/>
  <c r="I562" i="2"/>
  <c r="K562" i="2" s="1"/>
  <c r="I574" i="2"/>
  <c r="K574" i="2" s="1"/>
  <c r="I586" i="2"/>
  <c r="K586" i="2" s="1"/>
  <c r="I598" i="2"/>
  <c r="K598" i="2" s="1"/>
  <c r="I610" i="2"/>
  <c r="K610" i="2" s="1"/>
  <c r="I622" i="2"/>
  <c r="K622" i="2" s="1"/>
  <c r="I634" i="2"/>
  <c r="K634" i="2" s="1"/>
  <c r="I646" i="2"/>
  <c r="K646" i="2" s="1"/>
  <c r="I658" i="2"/>
  <c r="K658" i="2" s="1"/>
  <c r="I555" i="2"/>
  <c r="K555" i="2" s="1"/>
  <c r="I567" i="2"/>
  <c r="K567" i="2" s="1"/>
  <c r="I579" i="2"/>
  <c r="K579" i="2" s="1"/>
  <c r="I591" i="2"/>
  <c r="K591" i="2" s="1"/>
  <c r="I603" i="2"/>
  <c r="K603" i="2" s="1"/>
  <c r="I615" i="2"/>
  <c r="K615" i="2" s="1"/>
  <c r="I627" i="2"/>
  <c r="K627" i="2" s="1"/>
  <c r="I639" i="2"/>
  <c r="K639" i="2" s="1"/>
  <c r="I651" i="2"/>
  <c r="K651" i="2" s="1"/>
  <c r="I663" i="2"/>
  <c r="K663" i="2" s="1"/>
  <c r="I572" i="2"/>
  <c r="K572" i="2" s="1"/>
  <c r="I584" i="2"/>
  <c r="K584" i="2" s="1"/>
  <c r="I596" i="2"/>
  <c r="K596" i="2" s="1"/>
  <c r="I608" i="2"/>
  <c r="K608" i="2" s="1"/>
  <c r="I620" i="2"/>
  <c r="K620" i="2" s="1"/>
  <c r="I632" i="2"/>
  <c r="K632" i="2" s="1"/>
  <c r="I644" i="2"/>
  <c r="K644" i="2" s="1"/>
  <c r="I656" i="2"/>
  <c r="K656" i="2" s="1"/>
  <c r="I577" i="2"/>
  <c r="K577" i="2" s="1"/>
  <c r="I589" i="2"/>
  <c r="K589" i="2" s="1"/>
  <c r="I601" i="2"/>
  <c r="K601" i="2" s="1"/>
  <c r="I613" i="2"/>
  <c r="K613" i="2" s="1"/>
  <c r="I625" i="2"/>
  <c r="K625" i="2" s="1"/>
  <c r="I637" i="2"/>
  <c r="K637" i="2" s="1"/>
  <c r="I649" i="2"/>
  <c r="K649" i="2" s="1"/>
  <c r="I661" i="2"/>
  <c r="K661" i="2" s="1"/>
  <c r="P589" i="1" l="1"/>
  <c r="P646" i="1"/>
  <c r="P293" i="1"/>
</calcChain>
</file>

<file path=xl/sharedStrings.xml><?xml version="1.0" encoding="utf-8"?>
<sst xmlns="http://schemas.openxmlformats.org/spreadsheetml/2006/main" count="1405" uniqueCount="719">
  <si>
    <t>Staffing Incentive Calculation</t>
  </si>
  <si>
    <t>Phase-in Considerations</t>
  </si>
  <si>
    <t>Adj Factor</t>
  </si>
  <si>
    <t>Benchmark</t>
  </si>
  <si>
    <t>Current Period</t>
  </si>
  <si>
    <t>RUG HPRD %</t>
  </si>
  <si>
    <t>PDPM HPRD %</t>
  </si>
  <si>
    <t>Provider Info File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</si>
  <si>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</si>
  <si>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</si>
  <si>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</si>
  <si>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</si>
  <si>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</si>
  <si>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</si>
  <si>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Statutory Adjustment Factor</t>
  </si>
  <si>
    <t>CMS Reported Case Mix Hours</t>
  </si>
  <si>
    <t>Benchmark National Avg. Reported Staffing</t>
  </si>
  <si>
    <t>Current Period National Avg. Reported Staffing</t>
  </si>
  <si>
    <t xml:space="preserve">IL Adj Facility  Case Mix HPRD </t>
  </si>
  <si>
    <t>7/1/2024 Case Mix HPRD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</si>
  <si>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</si>
  <si>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</si>
  <si>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</si>
  <si>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</si>
  <si>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</si>
  <si>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</si>
  <si>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</si>
  <si>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</si>
  <si>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</si>
  <si>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ARCADIA CARE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</si>
  <si>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</si>
  <si>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</si>
  <si>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</si>
  <si>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</si>
  <si>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</si>
  <si>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</si>
  <si>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</si>
  <si>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</si>
  <si>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</si>
  <si>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</si>
  <si>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</si>
  <si>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</si>
  <si>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</si>
  <si>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</si>
  <si>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</si>
  <si>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</si>
  <si>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</si>
  <si>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</si>
  <si>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</si>
  <si>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</si>
  <si>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</si>
  <si>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</si>
  <si>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</si>
  <si>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</si>
  <si>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</si>
  <si>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</si>
  <si>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</si>
  <si>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</si>
  <si>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ALEDO REHAB HEALTH CARE CTR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</si>
  <si>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</si>
  <si>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</si>
  <si>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</si>
  <si>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</si>
  <si>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</si>
  <si>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</si>
  <si>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</si>
  <si>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</si>
  <si>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</si>
  <si>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ARC AT BRADLEY</t>
  </si>
  <si>
    <t>APERION CARE BRIDGEPORT</t>
  </si>
  <si>
    <t>APERION CARE BURBANK</t>
  </si>
  <si>
    <t>APERION CARE CAPITOL</t>
  </si>
  <si>
    <t>APERION CARE CHICAGO HEIGHTS</t>
  </si>
  <si>
    <t>APERION CARE DOLTON</t>
  </si>
  <si>
    <t>APERION CARE ELGIN</t>
  </si>
  <si>
    <t>ALIYA OF EVANSTON</t>
  </si>
  <si>
    <t>APERION CARE FAIRFIELD</t>
  </si>
  <si>
    <t>APERION CARE FOREST PARK</t>
  </si>
  <si>
    <t>APERION CARE GLENWOOD</t>
  </si>
  <si>
    <t>ALIYA OF HIGHWOOD</t>
  </si>
  <si>
    <t>APERION CARE INTERNATIONAL</t>
  </si>
  <si>
    <t>ARCADIA CARE JACKSONVILLE</t>
  </si>
  <si>
    <t>AVENUES AT ARCADIA LITCHFIELD</t>
  </si>
  <si>
    <t>14E264</t>
  </si>
  <si>
    <t>APERION CARE MARSEILLES</t>
  </si>
  <si>
    <t>BRIA OF MASCOUTAH LLC</t>
  </si>
  <si>
    <t>APERION CARE MIDLOTHIAN</t>
  </si>
  <si>
    <t>APERION CARE MORTON VILLA</t>
  </si>
  <si>
    <t>APERION CARE OAK LAWN</t>
  </si>
  <si>
    <t>APERION CARE PEORIA HEIGHTS</t>
  </si>
  <si>
    <t>APERION CARE PLUM GROVE</t>
  </si>
  <si>
    <t>APERION CARE PRINCETON</t>
  </si>
  <si>
    <t>GOLDWATER CARE SPRING VALLEY</t>
  </si>
  <si>
    <t>AVENUES AT ARCADIA SPRINGFIELD</t>
  </si>
  <si>
    <t>14E847</t>
  </si>
  <si>
    <t>APERION CARE ST ELMO</t>
  </si>
  <si>
    <t>GOLDWATER CARE TOLUCA</t>
  </si>
  <si>
    <t>APERION CARE WEST CHICAGO</t>
  </si>
  <si>
    <t>RYZE AT THE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</si>
  <si>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</si>
  <si>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</si>
  <si>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</si>
  <si>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</si>
  <si>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</si>
  <si>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</si>
  <si>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ARCADIA CARE DANVILLE</t>
  </si>
  <si>
    <t>ARCOLA HEALTH CARE CENTER</t>
  </si>
  <si>
    <t>ARISTA HEALTHCARE</t>
  </si>
  <si>
    <t>ARTHUR HOME</t>
  </si>
  <si>
    <t>ASBURY COURT NURSING &amp; REHAB</t>
  </si>
  <si>
    <t>ASBURY GARDENS NSG AND REHAB</t>
  </si>
  <si>
    <t>ASPEN REHAB AND HEALTH CARE</t>
  </si>
  <si>
    <t>14E361</t>
  </si>
  <si>
    <t>OAKS HEALTH CARE CENTER, THE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</si>
  <si>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</si>
  <si>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</si>
  <si>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</si>
  <si>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</si>
  <si>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</si>
  <si>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</si>
  <si>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</si>
  <si>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</si>
  <si>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</si>
  <si>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</si>
  <si>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</si>
  <si>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</si>
  <si>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</si>
  <si>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</si>
  <si>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</si>
  <si>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</si>
  <si>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</si>
  <si>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REHAB CTR</t>
  </si>
  <si>
    <t>BELLA TERRA MORTON GROVE</t>
  </si>
  <si>
    <t>BELLA TERRA STREAMWOOD</t>
  </si>
  <si>
    <t>BELLA TERRA WHEELING</t>
  </si>
  <si>
    <t>BEMENT HEALTH CARE CENTER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</si>
  <si>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</si>
  <si>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</si>
  <si>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</si>
  <si>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</si>
  <si>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</si>
  <si>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</si>
  <si>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</si>
  <si>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</si>
  <si>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</si>
  <si>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BREESE NURSING HOME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</si>
  <si>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</si>
  <si>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</si>
  <si>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</si>
  <si>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</si>
  <si>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</si>
  <si>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</si>
  <si>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</si>
  <si>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</si>
  <si>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</si>
  <si>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BRIDGE CARE SUITES, THE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</si>
  <si>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</si>
  <si>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</si>
  <si>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</si>
  <si>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</si>
  <si>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</si>
  <si>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</si>
  <si>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</si>
  <si>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</si>
  <si>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LA BELLA OF EDWARDSVILLE</t>
  </si>
  <si>
    <t>CARLINVILLE REHAB AND HLTC</t>
  </si>
  <si>
    <t>CARLTON AT THE LAKE, THE</t>
  </si>
  <si>
    <t>CARLYLE HEALTHCARE AND SR LIVI</t>
  </si>
  <si>
    <t>CARMI MANOR</t>
  </si>
  <si>
    <t>CARRIER MILLS NURSING &amp; REHABI</t>
  </si>
  <si>
    <t>CASEY HEALTH CARE CENTER</t>
  </si>
  <si>
    <t>CASEYVILLE NRSG AND REHAB CTR</t>
  </si>
  <si>
    <t>CEDAR RIDGE HEALTH &amp; REHAB CEN</t>
  </si>
  <si>
    <t>CELEBRATE SENIOR LIVING OF MOL</t>
  </si>
  <si>
    <t>CENTER HOME HISPANIC ELDERLY</t>
  </si>
  <si>
    <t>CENTRAL BAPTIST VILLAGE</t>
  </si>
  <si>
    <t>CENTRAL NURSING HOME</t>
  </si>
  <si>
    <t>CENTRALIA MANOR</t>
  </si>
  <si>
    <t>CHALET LIVING &amp; REHAB</t>
  </si>
  <si>
    <t>ACCOLADE HEALTHCARE OF SAVOY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</si>
  <si>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</si>
  <si>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</si>
  <si>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</si>
  <si>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</si>
  <si>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</si>
  <si>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</si>
  <si>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</si>
  <si>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</si>
  <si>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</si>
  <si>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</si>
  <si>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</si>
  <si>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</si>
  <si>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</si>
  <si>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</si>
  <si>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COLLINSVILLE REHAB HEALTH CC</t>
  </si>
  <si>
    <t>GOLDWATER CARE DANVILLE</t>
  </si>
  <si>
    <t>COMMUNITY CARE CENTER</t>
  </si>
  <si>
    <t>CONCORDIA VILLAGE CARE CENTER</t>
  </si>
  <si>
    <t>CONTINENTAL NURSING REHAB CTR</t>
  </si>
  <si>
    <t>CORNERSTONE REHAB AND HC</t>
  </si>
  <si>
    <t>COULTERVILLE REHAB AND HCC</t>
  </si>
  <si>
    <t>COUNTRY HEALTH</t>
  </si>
  <si>
    <t>COUNTRYSIDE NURSING AND REHAB</t>
  </si>
  <si>
    <t>COUNTRYVIEW CARE CTR OF MACOMB</t>
  </si>
  <si>
    <t>COVENANT LIVING - WINDSOR PARK</t>
  </si>
  <si>
    <t>CRESTWOOD TERRACE</t>
  </si>
  <si>
    <t>14E177</t>
  </si>
  <si>
    <t>HIGHLIGHT HEALTHCARE OF WOODST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</si>
  <si>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</si>
  <si>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</si>
  <si>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</si>
  <si>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</si>
  <si>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</si>
  <si>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</si>
  <si>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</si>
  <si>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PEARL OF ST. CHARLES, THE</t>
  </si>
  <si>
    <t>DUQUOIN NURSING &amp; REHABILITATI</t>
  </si>
  <si>
    <t>EAST BANK CENTER</t>
  </si>
  <si>
    <t>EASTSIDE HEALTH AND REHAB CENT</t>
  </si>
  <si>
    <t>EASTVIEW TERRACE</t>
  </si>
  <si>
    <t>EDEN VILLAGE</t>
  </si>
  <si>
    <t>EDWARDSVILLE NURSING &amp; REHABIL</t>
  </si>
  <si>
    <t>EFFINGHAM REHAB AND HEALTH CC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</si>
  <si>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</si>
  <si>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</si>
  <si>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</si>
  <si>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</si>
  <si>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</si>
  <si>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</si>
  <si>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</si>
  <si>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</si>
  <si>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</si>
  <si>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ELEVATE ST ANDREW LIVING COMM</t>
  </si>
  <si>
    <t>ELMHURST EXTENDED CARE CENTER</t>
  </si>
  <si>
    <t>ELMWOOD NURSING AND REHAB CTR</t>
  </si>
  <si>
    <t>HIGHLIGHT HEALTHCARE OF AURORA</t>
  </si>
  <si>
    <t>ENFIELD REHAB HEALTH CARE</t>
  </si>
  <si>
    <t>ESTATES OF HYDE PARK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</si>
  <si>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</si>
  <si>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</si>
  <si>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</si>
  <si>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</si>
  <si>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</si>
  <si>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</si>
  <si>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</si>
  <si>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ALTA REHAB AT FAIRMONT</t>
  </si>
  <si>
    <t>FAIRVIEW HAVEN NURSING HOME</t>
  </si>
  <si>
    <t>FAIRVIEW REHAB &amp; HEALTHCARE</t>
  </si>
  <si>
    <t>FARMER CITY REHAB AND HEALTH C</t>
  </si>
  <si>
    <t>FARMINGTON VILLAGE NURSING AND</t>
  </si>
  <si>
    <t>FAYETTE COUNTY HOSPITAL NH</t>
  </si>
  <si>
    <t>FIRESIDE HOUSE OF CENTRALIA</t>
  </si>
  <si>
    <t>FLANAGAN REHABILITATION HCC</t>
  </si>
  <si>
    <t>FLORA GARDENS CARE CENTER</t>
  </si>
  <si>
    <t>FLORA REHAB HEALTH CARE CTR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</si>
  <si>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</si>
  <si>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</si>
  <si>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</si>
  <si>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</si>
  <si>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</si>
  <si>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PEARL OF ELGIN, THE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</si>
  <si>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</si>
  <si>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</si>
  <si>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</si>
  <si>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</si>
  <si>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</si>
  <si>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</si>
  <si>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</si>
  <si>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FRIENDSHIP VILLAGE OF SCHAUMBU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</si>
  <si>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</si>
  <si>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</si>
  <si>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</si>
  <si>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</si>
  <si>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</si>
  <si>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</si>
  <si>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</si>
  <si>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GENERATIONS AT NEIGHBORS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</si>
  <si>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</si>
  <si>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</si>
  <si>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</si>
  <si>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</si>
  <si>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</si>
  <si>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</si>
  <si>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</si>
  <si>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GLENVIEW TERRACE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</si>
  <si>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</si>
  <si>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</si>
  <si>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</si>
  <si>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</si>
  <si>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</si>
  <si>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</si>
  <si>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</si>
  <si>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</si>
  <si>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</si>
  <si>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</si>
  <si>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</si>
  <si>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ZAHAV OF BERWYN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</si>
  <si>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</si>
  <si>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</si>
  <si>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</si>
  <si>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</si>
  <si>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</si>
  <si>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</si>
  <si>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</si>
  <si>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</si>
  <si>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</si>
  <si>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</si>
  <si>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</si>
  <si>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HEALTHCARE AND REHABIL</t>
  </si>
  <si>
    <t>HAVANA HEALTH CARE CENTER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</si>
  <si>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</si>
  <si>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</si>
  <si>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</si>
  <si>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</si>
  <si>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</si>
  <si>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</si>
  <si>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</si>
  <si>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</si>
  <si>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</si>
  <si>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</si>
  <si>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</si>
  <si>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</si>
  <si>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</si>
  <si>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</si>
  <si>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</si>
  <si>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</si>
  <si>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</si>
  <si>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</si>
  <si>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</si>
  <si>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</si>
  <si>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</si>
  <si>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</si>
  <si>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</si>
  <si>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</si>
  <si>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</si>
  <si>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</si>
  <si>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</si>
  <si>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</si>
  <si>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</si>
  <si>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</si>
  <si>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</si>
  <si>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</si>
  <si>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</si>
  <si>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</si>
  <si>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</si>
  <si>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</si>
  <si>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</si>
  <si>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</si>
  <si>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</si>
  <si>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</si>
  <si>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</si>
  <si>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HICKORY POINT CHRISTIAN VILL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</si>
  <si>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</si>
  <si>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</si>
  <si>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</si>
  <si>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</si>
  <si>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</si>
  <si>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</si>
  <si>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</si>
  <si>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SENIOR LIVING AND REH</t>
  </si>
  <si>
    <t>HITZ MEMORIAL HOME</t>
  </si>
  <si>
    <t>ALIYA OF PALOS PARK</t>
  </si>
  <si>
    <t>HOPE CREEK NURSING AND REHABIL</t>
  </si>
  <si>
    <t>ILLINI HERITAGE REHAB AND HC</t>
  </si>
  <si>
    <t>ILLINI RESTORATIVE CARE</t>
  </si>
  <si>
    <t>IMBODEN CREEK SENIOR LIVING AN</t>
  </si>
  <si>
    <t>BRIA OF ALTON LLC</t>
  </si>
  <si>
    <t>INTEGRITY HC OF ANNA</t>
  </si>
  <si>
    <t>BELLEVILLE HEALTHCARE CENTER L</t>
  </si>
  <si>
    <t>INTEGRITY HC OF CARBONDALE</t>
  </si>
  <si>
    <t>INTEGRITY HC OF COBDEN</t>
  </si>
  <si>
    <t>BRIA OF COLUMBIA LLC</t>
  </si>
  <si>
    <t>BRIA OF GODFREY LLC</t>
  </si>
  <si>
    <t>INTEGRITY HC OF HERRIN</t>
  </si>
  <si>
    <t>INTEGRITY HC OF MARION</t>
  </si>
  <si>
    <t>BRIA OF WOODRIVER LLC</t>
  </si>
  <si>
    <t>INVERNESS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</si>
  <si>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</si>
  <si>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</si>
  <si>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</si>
  <si>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</si>
  <si>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</si>
  <si>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</si>
  <si>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</si>
  <si>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JONESBORO REHAB HEALTH CARE</t>
  </si>
  <si>
    <t>KENSINGTON PLACE NRSG REHAB</t>
  </si>
  <si>
    <t>KEWANEE CARE HOME</t>
  </si>
  <si>
    <t>LACON REHAB AND NURSING</t>
  </si>
  <si>
    <t>NORTHBROOK HEALTH AND REHAB LL</t>
  </si>
  <si>
    <t>LAKEFRONT NURSING &amp; REHAB CENT</t>
  </si>
  <si>
    <t>LAKELAND REHAB AND HCC</t>
  </si>
  <si>
    <t>RENWICK NURSING AND REHAB</t>
  </si>
  <si>
    <t>LOFT REHABILITATION OF EAST PE</t>
  </si>
  <si>
    <t>LAKEVIEW REHAB NURSING CENTER</t>
  </si>
  <si>
    <t>LAKEWOOD NURSING AND REHAB CTR</t>
  </si>
  <si>
    <t>ZAHAV OF DES PLAINES</t>
  </si>
  <si>
    <t>LANDMARK OF RICHTON PARK</t>
  </si>
  <si>
    <t>LEBANON CARE CENTER</t>
  </si>
  <si>
    <t>LEE MANOR NURSING HM</t>
  </si>
  <si>
    <t>LEMONT NURSING AND REHAB CTR</t>
  </si>
  <si>
    <t>LENA LIVING CENTER</t>
  </si>
  <si>
    <t>LEWIS MEMORIAL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</si>
  <si>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</si>
  <si>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</si>
  <si>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</si>
  <si>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</si>
  <si>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</si>
  <si>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</si>
  <si>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</si>
  <si>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</si>
  <si>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</si>
  <si>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</si>
  <si>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</si>
  <si>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</si>
  <si>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</si>
  <si>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</si>
  <si>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</si>
  <si>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</si>
  <si>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</si>
  <si>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</si>
  <si>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</si>
  <si>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HOME, THE</t>
  </si>
  <si>
    <t>MADO HEALTHCARE - UPTOWN</t>
  </si>
  <si>
    <t>MANOR COURT OF CARBONDALE</t>
  </si>
  <si>
    <t>MANOR COURT OF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</si>
  <si>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</si>
  <si>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</si>
  <si>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</si>
  <si>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</si>
  <si>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</si>
  <si>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</si>
  <si>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</si>
  <si>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</si>
  <si>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</si>
  <si>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</si>
  <si>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</si>
  <si>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</si>
  <si>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</si>
  <si>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</si>
  <si>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</si>
  <si>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MAR KA NURSING HOME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</si>
  <si>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</si>
  <si>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</si>
  <si>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</si>
  <si>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</si>
  <si>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</si>
  <si>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</si>
  <si>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</si>
  <si>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</si>
  <si>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</si>
  <si>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AN</t>
  </si>
  <si>
    <t>MEDINA NURSING CENTER</t>
  </si>
  <si>
    <t>MEMORIAL CARE CENTER</t>
  </si>
  <si>
    <t>MERCER MANOR REHABILITATION</t>
  </si>
  <si>
    <t>MERCY CIRCLE</t>
  </si>
  <si>
    <t>MERCY HARVARD HOSPITAL CR CTR</t>
  </si>
  <si>
    <t>MERCY REHAB AND CARE CENTER, I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</si>
  <si>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</si>
  <si>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</si>
  <si>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</si>
  <si>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</si>
  <si>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</si>
  <si>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</si>
  <si>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NURSING HOME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</si>
  <si>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</si>
  <si>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</si>
  <si>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</si>
  <si>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</si>
  <si>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</si>
  <si>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</si>
  <si>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MT VERNON HEALTH CARE CENTER</t>
  </si>
  <si>
    <t>14E812</t>
  </si>
  <si>
    <t>NATURE TRAIL HEALTH AND REHAB</t>
  </si>
  <si>
    <t>ASCENSION LIVING NAZARETHVILLE</t>
  </si>
  <si>
    <t>NEWMAN REHAB HEALTH CARE CTR</t>
  </si>
  <si>
    <t>HELIA HEALTHCARE OF NEWTON</t>
  </si>
  <si>
    <t>NILES NURSING AND REHAB CTR</t>
  </si>
  <si>
    <t>NOKOMIS REHAB HEALTH CARE CTR</t>
  </si>
  <si>
    <t>NORRIDGE GARDENS</t>
  </si>
  <si>
    <t>NORTH AURORA CARE CENTER</t>
  </si>
  <si>
    <t>14E306</t>
  </si>
  <si>
    <t>ACCOLADE HEALTHCARE DANVILLE</t>
  </si>
  <si>
    <t>SYMPHONY NORTHWOODS</t>
  </si>
  <si>
    <t>NORWOOD CROSSING</t>
  </si>
  <si>
    <t>ALTA REHAB AT OAK BROOK</t>
  </si>
  <si>
    <t>OAK LAWN RESPIRATORY AND REHAB</t>
  </si>
  <si>
    <t>OAK PARK OASIS</t>
  </si>
  <si>
    <t>APERION CARE HILLSIDE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</si>
  <si>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</si>
  <si>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</si>
  <si>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</si>
  <si>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</si>
  <si>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</si>
  <si>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</si>
  <si>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TERRACE OF MATTOON</t>
  </si>
  <si>
    <t>PALOS HEIGHTS REHABILITATION</t>
  </si>
  <si>
    <t>PARC JOLIET</t>
  </si>
  <si>
    <t>PARIS HEALTH AND REHAB CENTER</t>
  </si>
  <si>
    <t>PARK PLACE OF BELVIDERE</t>
  </si>
  <si>
    <t>PARK POINTE HEALTHCARE AND REH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</si>
  <si>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</si>
  <si>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</si>
  <si>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</si>
  <si>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</si>
  <si>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</si>
  <si>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</si>
  <si>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</si>
  <si>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</si>
  <si>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</si>
  <si>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</si>
  <si>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</si>
  <si>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</si>
  <si>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</si>
  <si>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</si>
  <si>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</si>
  <si>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</si>
  <si>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</si>
  <si>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PIPER CITY REHAB LIVING CTR</t>
  </si>
  <si>
    <t>PITTSFIELD MANOR</t>
  </si>
  <si>
    <t>PLEASANT MEADOWS SENIOR LIVING</t>
  </si>
  <si>
    <t>PLEASANT VIEW LUTHER HOME</t>
  </si>
  <si>
    <t>PLEASANT VIEW REHAB AND HCC</t>
  </si>
  <si>
    <t>POLO REHABILITATION AND HCC</t>
  </si>
  <si>
    <t>PRAIRIE CITY REHAB AND HC</t>
  </si>
  <si>
    <t>PRAIRIE CROSSING LVG AND REHAB</t>
  </si>
  <si>
    <t>PRAIRIE MANOR NURSING REHAB</t>
  </si>
  <si>
    <t>PRAIRIE OASIS</t>
  </si>
  <si>
    <t>PRAIRIE ROSE HEALTH CARE CTR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</si>
  <si>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</si>
  <si>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</si>
  <si>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</si>
  <si>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</si>
  <si>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</si>
  <si>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</si>
  <si>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ASCENSION RESURRECTION PLACE</t>
  </si>
  <si>
    <t>ASCENSION SAINT BENEDICT</t>
  </si>
  <si>
    <t>ASCENSION SAINT ANNE PLACE</t>
  </si>
  <si>
    <t>ASCENSION SAINT JOSEPH VILLAGE</t>
  </si>
  <si>
    <t>ASCENSION VILLA FRANSISCAN</t>
  </si>
  <si>
    <t>ASCENSION CASA SCALABRINI</t>
  </si>
  <si>
    <t>PRINCETON REHABILITATION AND H</t>
  </si>
  <si>
    <t>DOWNERS GROVE REHAB AND NURSIN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</si>
  <si>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</si>
  <si>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</si>
  <si>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</si>
  <si>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</si>
  <si>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</si>
  <si>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</si>
  <si>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</si>
  <si>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</si>
  <si>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</si>
  <si>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LA BELLA OF ALTON</t>
  </si>
  <si>
    <t>ROBINGS MANOR REHAB AND HC</t>
  </si>
  <si>
    <t>ROCHELLE GARDENS CARE CENTER</t>
  </si>
  <si>
    <t>ROCHELLE REHAB HEALTH CARE</t>
  </si>
  <si>
    <t>ROCK FALLS REHAB HLTH CARE CTR</t>
  </si>
  <si>
    <t>ROCK RIVER GARDENS</t>
  </si>
  <si>
    <t>14E579</t>
  </si>
  <si>
    <t>ROCK RIVER HEALTH CARE</t>
  </si>
  <si>
    <t>ALLURE OF ZION</t>
  </si>
  <si>
    <t>ROSEVILLE REHAB HEALTH CARE</t>
  </si>
  <si>
    <t>ROSICLARE REHAB &amp; HEALTH CC</t>
  </si>
  <si>
    <t>ROYAL OAKS CARE CENTER</t>
  </si>
  <si>
    <t>RUSHVILLE NURSING &amp; REHABILITA</t>
  </si>
  <si>
    <t>SALINE CARE NURSING &amp; REHABILI</t>
  </si>
  <si>
    <t>SANDWICH REHAB HEALTH CARE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</si>
  <si>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</si>
  <si>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</si>
  <si>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</si>
  <si>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</si>
  <si>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</si>
  <si>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</si>
  <si>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</si>
  <si>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HEALTHCARE ELMS</t>
  </si>
  <si>
    <t>SHARON HEALTHCARE PINES</t>
  </si>
  <si>
    <t>14E322</t>
  </si>
  <si>
    <t>SHAWNEE ROSE CARE CENTER</t>
  </si>
  <si>
    <t>SHAWNEE SENIOR LIVING</t>
  </si>
  <si>
    <t>SHELBYVILLE MANOR</t>
  </si>
  <si>
    <t>SHELBYVILLE REHAB HEALTH CC</t>
  </si>
  <si>
    <t>SHERIDAN VILLAGE NRSG &amp; RHB</t>
  </si>
  <si>
    <t>SMITH CROSSING</t>
  </si>
  <si>
    <t>SMITH VILLAGE</t>
  </si>
  <si>
    <t>SNYDER VILLAGE</t>
  </si>
  <si>
    <t>SOUTH ELGIN REHAB HEALTH CARE</t>
  </si>
  <si>
    <t>SOUTH HOLLAND MANOR HLTH REHAB</t>
  </si>
  <si>
    <t>SOUTH SUBURBAN REHAB CENTER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</si>
  <si>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</si>
  <si>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</si>
  <si>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</si>
  <si>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</si>
  <si>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</si>
  <si>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</si>
  <si>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</si>
  <si>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</si>
  <si>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</si>
  <si>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</si>
  <si>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</si>
  <si>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</si>
  <si>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</si>
  <si>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</si>
  <si>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</si>
  <si>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REHAB HEALTH CC</t>
  </si>
  <si>
    <t>SUNRISE SKILLED NURSING &amp; REHA</t>
  </si>
  <si>
    <t>SUNSET HOME</t>
  </si>
  <si>
    <t>SUNSET REHAB HEALTH CARE</t>
  </si>
  <si>
    <t>SWANSEA REHAB HEALTH CC</t>
  </si>
  <si>
    <t>ALIYA ON 87TH STREET</t>
  </si>
  <si>
    <t>PEARL OF HILLSIDE, THE</t>
  </si>
  <si>
    <t>ARCHER HEIGHTS HEALTHCARE</t>
  </si>
  <si>
    <t>PEARL AT THE TILLERS</t>
  </si>
  <si>
    <t>PEARL OF EVANSTON, THE</t>
  </si>
  <si>
    <t>RYZE ON THE AVENUE</t>
  </si>
  <si>
    <t>WARREN BARR BUFFALO GROVE</t>
  </si>
  <si>
    <t>RYZE WEST</t>
  </si>
  <si>
    <t>CRESTWOOD REHABILITATION CENTE</t>
  </si>
  <si>
    <t>IGNITE MEDICAL HANOVER PARK</t>
  </si>
  <si>
    <t>PEARL OF JOLIET, THE</t>
  </si>
  <si>
    <t>AVANTARA LINCOLN PARK</t>
  </si>
  <si>
    <t>MORGAN PARK HEALTHCARE</t>
  </si>
  <si>
    <t>PEARL OF ORCHARD VALLEY, THE</t>
  </si>
  <si>
    <t>SOUTH SHORE REHABILITATION</t>
  </si>
  <si>
    <t>TABOR HILLS HEALTHCARE FACILIT</t>
  </si>
  <si>
    <t>TAYLORVILLE CARE CENTER</t>
  </si>
  <si>
    <t>TAYLORVILLE SKILLED NURSING &amp;</t>
  </si>
  <si>
    <t>TERRACE, THE</t>
  </si>
  <si>
    <t>THREE SPRINGS SENIOR LIVING AN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</si>
  <si>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</si>
  <si>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</si>
  <si>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</si>
  <si>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</si>
  <si>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</si>
  <si>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</si>
  <si>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TOULON REHAB HEALTH CARE CTR</t>
  </si>
  <si>
    <t>TOWER HILL HEALTHCARE CENTER</t>
  </si>
  <si>
    <t>TRI-STATE VILLAGE NRSG REHAB</t>
  </si>
  <si>
    <t>TUSCOLA HEALTH CARE CENTER</t>
  </si>
  <si>
    <t>TWIN LAKES REHAB HEALTH CARE</t>
  </si>
  <si>
    <t>TWIN WILLOWS NURSING CENTER</t>
  </si>
  <si>
    <t>UNIVERSITY NURSING AND REHABIL</t>
  </si>
  <si>
    <t>LOFT REHABILITATION OF PEORIA</t>
  </si>
  <si>
    <t>UPTOWN CARE AND REHABILITATION</t>
  </si>
  <si>
    <t>VANDALIA REHAB HEALTH CC</t>
  </si>
  <si>
    <t>ELEVATE CARE PALOS HEIGHTS</t>
  </si>
  <si>
    <t>ELEVATE CARE SOUTH HOLLAND</t>
  </si>
  <si>
    <t>VILLA AT WINDSOR PARK</t>
  </si>
  <si>
    <t>VILLA HEALTH CARE INC EAST</t>
  </si>
  <si>
    <t>VILLAGE AT VICTORY LAKES</t>
  </si>
  <si>
    <t>WABASH SENIOR LIVING AND REHAB</t>
  </si>
  <si>
    <t>WALKER NURSING HOME</t>
  </si>
  <si>
    <t>WARREN BARR GOLD COAST</t>
  </si>
  <si>
    <t>WARREN BARR LINCOLN PARK</t>
  </si>
  <si>
    <t>WEALSHIRE CENTER OF EXCELLENCE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</si>
  <si>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</si>
  <si>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</si>
  <si>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</si>
  <si>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</si>
  <si>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</si>
  <si>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</si>
  <si>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WATSEKA REHAB HEALTH CC</t>
  </si>
  <si>
    <t>ALTA REHAB AT WAUCONDA</t>
  </si>
  <si>
    <t>ALLURE OF STOCKTON</t>
  </si>
  <si>
    <t>WENTWORTH REHAB AND HCC</t>
  </si>
  <si>
    <t>APERION CARE WESLEY</t>
  </si>
  <si>
    <t>WESLEY VILLAGE</t>
  </si>
  <si>
    <t>WEST CHICAGO TERRACE</t>
  </si>
  <si>
    <t>14E392</t>
  </si>
  <si>
    <t>RESILIENCE HEALTHCARE-WEST SUB</t>
  </si>
  <si>
    <t>WEST SUBURBAN NURSING REHAB</t>
  </si>
  <si>
    <t>APERION CARE WESTCHESTER</t>
  </si>
  <si>
    <t>WESTMINSTER PLACE</t>
  </si>
  <si>
    <t>WESTMONT MANOR HLTH AND REHAB</t>
  </si>
  <si>
    <t>WESTSIDE REHAB CARE CENTER</t>
  </si>
  <si>
    <t>WESTWOOD VILLAGE NURSING AND R</t>
  </si>
  <si>
    <t>WHEATON VILLAGE NURSING REHAB</t>
  </si>
  <si>
    <t>WHITEHALL OF DEERFIELD</t>
  </si>
  <si>
    <t>WHITE HALL NURSING AND REHAB</t>
  </si>
  <si>
    <t>WHITE OAK REHABILITATION HCC</t>
  </si>
  <si>
    <t>PAVILION ON MAIN STREET</t>
  </si>
  <si>
    <t>WILLOW ROSE REHAB HEALTH CARE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</si>
  <si>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</si>
  <si>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</si>
  <si>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</si>
  <si>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</si>
  <si>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</si>
  <si>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</si>
  <si>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</si>
  <si>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REHABILITA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</si>
  <si>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</si>
  <si>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</si>
  <si>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</si>
  <si>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</si>
  <si>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</si>
  <si>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</si>
  <si>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</si>
  <si>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</si>
  <si>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</si>
  <si>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</si>
  <si>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</si>
  <si>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</si>
  <si>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</si>
  <si>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</si>
  <si>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</si>
  <si>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</si>
  <si>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</si>
  <si>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RIVER CROSSING OF ROCKFORD</t>
  </si>
  <si>
    <t>HELIA HEALTHCARE OF BELLEVILLE</t>
  </si>
  <si>
    <t>SALEM VILLAGE NURSING AND REHA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</si>
  <si>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</si>
  <si>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</si>
  <si>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</si>
  <si>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</si>
  <si>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</si>
  <si>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</si>
  <si>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</si>
  <si>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</si>
  <si>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</si>
  <si>
    <t>Illinois Department of HealthCare and Family Services</t>
  </si>
  <si>
    <t>October 1, 2024 Rate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</si>
</sst>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* #,##0.000_);_(* \(#,##0.000\);_(* &quot;-&quot;??_);_(@_)"/>
    <numFmt numFmtId="165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1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/>
    <xf numFmtId="0" fontId="2" fillId="4" borderId="1" xfId="0" applyFont="1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4" borderId="2" xfId="0" applyFill="1" applyBorder="1"/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5" xfId="0" applyNumberFormat="1" applyFont="1" applyFill="1" applyBorder="1" applyAlignment="1">
      <alignment horizontal="center" wrapText="1"/>
    </xf>
    <xf numFmtId="14" fontId="2" fillId="5" borderId="8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165" fontId="4" fillId="0" borderId="0" xfId="0" applyNumberFormat="1" applyFont="1" applyBorder="1" applyAlignment="1">
      <alignment horizontal="center" vertical="top"/>
    </xf>
    <xf numFmtId="10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/>
    <xf numFmtId="1" fontId="4" fillId="0" borderId="0" xfId="0" applyNumberFormat="1" applyFont="1" applyBorder="1" applyAlignment="1">
      <alignment horizontal="center" vertical="top" shrinkToFit="1"/>
    </xf>
    <xf numFmtId="0" fontId="4" fillId="0" borderId="9" xfId="0" applyFont="1" applyBorder="1" applyAlignment="1">
      <alignment horizontal="left" vertical="top"/>
    </xf>
    <xf numFmtId="1" fontId="4" fillId="0" borderId="9" xfId="0" applyNumberFormat="1" applyFont="1" applyBorder="1" applyAlignment="1">
      <alignment horizontal="center" vertical="top" shrinkToFit="1"/>
    </xf>
    <xf numFmtId="0" fontId="0" fillId="0" borderId="9" xfId="0" applyBorder="1" applyAlignment="1">
      <alignment horizontal="center"/>
    </xf>
    <xf numFmtId="10" fontId="0" fillId="0" borderId="9" xfId="2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0" fillId="0" borderId="9" xfId="1" applyFont="1" applyBorder="1"/>
    <xf numFmtId="0" fontId="0" fillId="0" borderId="0" xfId="0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4" fillId="0" borderId="10" xfId="0" applyFont="1" applyBorder="1" applyAlignment="1">
      <alignment horizontal="left" vertical="top"/>
    </xf>
    <xf numFmtId="1" fontId="4" fillId="0" borderId="10" xfId="0" applyNumberFormat="1" applyFont="1" applyBorder="1" applyAlignment="1">
      <alignment horizontal="center" vertical="top" shrinkToFit="1"/>
    </xf>
    <xf numFmtId="0" fontId="0" fillId="0" borderId="10" xfId="0" applyBorder="1" applyAlignment="1">
      <alignment horizontal="center"/>
    </xf>
    <xf numFmtId="10" fontId="0" fillId="0" borderId="10" xfId="2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10" xfId="1" applyFont="1" applyBorder="1"/>
    <xf numFmtId="0" fontId="0" fillId="0" borderId="0" xfId="0" applyBorder="1"/>
    <xf numFmtId="49" fontId="0" fillId="0" borderId="0" xfId="0" applyNumberFormat="1"/>
    <xf numFmtId="3" fontId="0" fillId="0" borderId="0" xfId="0" applyNumberFormat="1"/>
    <xf numFmtId="0" fontId="0" fillId="3" borderId="7" xfId="0" applyFill="1" applyBorder="1"/>
    <xf numFmtId="0" fontId="0" fillId="3" borderId="2" xfId="0" applyFill="1" applyBorder="1"/>
    <xf numFmtId="14" fontId="4" fillId="0" borderId="0" xfId="0" applyNumberFormat="1" applyFont="1" applyBorder="1" applyAlignment="1">
      <alignment horizontal="center" vertical="top"/>
    </xf>
    <xf numFmtId="10" fontId="0" fillId="0" borderId="0" xfId="2" applyNumberFormat="1" applyFont="1"/>
    <xf numFmtId="14" fontId="4" fillId="0" borderId="9" xfId="0" applyNumberFormat="1" applyFont="1" applyBorder="1" applyAlignment="1">
      <alignment horizontal="center" vertical="top"/>
    </xf>
    <xf numFmtId="3" fontId="0" fillId="0" borderId="9" xfId="0" applyNumberFormat="1" applyBorder="1"/>
    <xf numFmtId="10" fontId="0" fillId="0" borderId="9" xfId="2" applyNumberFormat="1" applyFont="1" applyBorder="1"/>
    <xf numFmtId="3" fontId="0" fillId="0" borderId="0" xfId="0" applyNumberFormat="1" applyBorder="1"/>
    <xf numFmtId="10" fontId="0" fillId="0" borderId="0" xfId="2" applyNumberFormat="1" applyFont="1" applyBorder="1"/>
    <xf numFmtId="14" fontId="4" fillId="0" borderId="10" xfId="0" applyNumberFormat="1" applyFont="1" applyBorder="1" applyAlignment="1">
      <alignment horizontal="center" vertical="top"/>
    </xf>
    <xf numFmtId="3" fontId="0" fillId="0" borderId="10" xfId="0" applyNumberFormat="1" applyBorder="1"/>
    <xf numFmtId="10" fontId="0" fillId="0" borderId="10" xfId="2" applyNumberFormat="1" applyFont="1" applyBorder="1"/>
    <xf numFmtId="0" fontId="0" fillId="0" borderId="9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anapolis/IL%20HFS%20Rate%20Setting/HFS%20NF%20Rate%20Design/3.%20Cost%20Analysis%20and%20Modeling/1.%20Rate%20Calculations/2024%2010%2001/2024%2010%2001%20IL%20Rate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winser\vol1\Louisiana\Case%20Mix\State%20Facility%20Analyses\July%202004\July%201,%202004%20Rate%20File%20as%20of%208-24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and Cost Parameters"/>
      <sheetName val="Rate Calculation"/>
      <sheetName val="QIP Calculation"/>
      <sheetName val="Staffing Incentive"/>
      <sheetName val="CMS Prov. Info (2024-07)"/>
      <sheetName val="Medicaid Utilization %"/>
      <sheetName val="Medicaid Access Payment"/>
      <sheetName val="Case Mix Weights"/>
      <sheetName val="By Payor (source)"/>
      <sheetName val="Medicaid Days by Payor"/>
      <sheetName val="Annual"/>
      <sheetName val="Participation Fee Parameters"/>
      <sheetName val="Non-Uniform Model"/>
      <sheetName val="Mcare Revenue"/>
      <sheetName val="Foot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lculation"/>
      <sheetName val="rate file"/>
      <sheetName val="direct median array"/>
      <sheetName val="admin median array"/>
      <sheetName val="fac_cmi_01012002_text"/>
      <sheetName val="fac_cmi_04012002_text"/>
      <sheetName val="fac_cmi_01012003_text"/>
      <sheetName val="fac_cmi_04012003"/>
      <sheetName val="fac_cmi_07012003_final_text"/>
      <sheetName val="fac_cmi_10012003_final_text"/>
      <sheetName val="fac_cmi_01012004"/>
      <sheetName val="fac_cmi_04012004"/>
      <sheetName val="general"/>
      <sheetName val="t_21skilled_nursing_facility"/>
      <sheetName val="t_22nursing_facility"/>
      <sheetName val="t_23other_routine_service_cost"/>
      <sheetName val="t_24laboratory"/>
      <sheetName val="t_25respiratory_therapy"/>
      <sheetName val="t_26physical_therapy"/>
      <sheetName val="t_27occupational_therapy"/>
      <sheetName val="t_28speech_pathology"/>
      <sheetName val="t_29med_supplies_charged"/>
      <sheetName val="t_30drugs_charged_to_patients"/>
      <sheetName val="t_31radiology"/>
      <sheetName val="t_32other_reimbursable_ancillar"/>
      <sheetName val="t_33other_nonreimbursable_ancil"/>
      <sheetName val="t_34clinic"/>
      <sheetName val="t_35apartmentsresidential"/>
      <sheetName val="t_36gift_flower_coffee__canteen"/>
      <sheetName val="t_37other_nonreimburs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674"/>
  <sheetViews>
    <sheetView tabSelected="1" workbookViewId="0">
      <selection activeCell="F12" sqref="F12"/>
    </sheetView>
  </sheetViews>
  <sheetFormatPr defaultRowHeight="15" x14ac:dyDescent="0.25"/>
  <cols>
    <col min="1" max="1" width="49.7109375" bestFit="1" customWidth="1"/>
    <col min="2" max="2" width="10" customWidth="1"/>
    <col min="3" max="4" width="10.85546875" customWidth="1"/>
    <col min="5" max="5" width="12.28515625" style="2" customWidth="1"/>
    <col min="6" max="6" width="12.140625" style="2" customWidth="1"/>
    <col min="7" max="7" width="11.42578125" style="2" customWidth="1"/>
    <col min="8" max="8" width="12" style="2" customWidth="1"/>
    <col min="9" max="9" width="14.7109375" style="2" customWidth="1"/>
    <col min="10" max="10" width="11.42578125" style="2" customWidth="1"/>
    <col min="11" max="11" width="14.7109375" style="2" customWidth="1"/>
    <col min="12" max="12" width="12.85546875" style="2" customWidth="1"/>
    <col min="13" max="13" width="12.5703125" style="2" customWidth="1"/>
    <col min="14" max="14" width="14.42578125" style="2" customWidth="1"/>
    <col min="15" max="15" width="16.5703125" style="2" customWidth="1"/>
    <col min="16" max="16" width="16.28515625" customWidth="1"/>
    <col min="17" max="17" width="6" customWidth="1"/>
    <col min="18" max="18" width="11.7109375" style="2" customWidth="1"/>
    <col min="19" max="19" width="11" style="2" customWidth="1"/>
    <col min="20" max="20" width="15.28515625" style="2" customWidth="1"/>
    <col min="21" max="21" width="11.42578125" style="2" customWidth="1"/>
    <col min="22" max="22" width="15.42578125" style="2" customWidth="1"/>
    <col min="23" max="23" width="10.5703125" style="2" customWidth="1"/>
    <col min="24" max="24" width="16" style="2" customWidth="1"/>
    <col min="25" max="25" width="12.5703125" customWidth="1"/>
  </cols>
  <sheetData>
    <row r="1" spans="1:25" x14ac:dyDescent="0.25">
      <c r="A1" s="1" t="s">
        <v>717</v>
      </c>
      <c r="B1" s="2"/>
      <c r="C1" s="2"/>
      <c r="D1" s="2"/>
    </row>
    <row r="2" spans="1:25" ht="15.75" thickBot="1" x14ac:dyDescent="0.3">
      <c r="A2" s="1" t="s">
        <v>0</v>
      </c>
      <c r="B2" s="2"/>
      <c r="C2" s="2"/>
      <c r="D2" s="2"/>
    </row>
    <row r="3" spans="1:25" ht="15.75" thickBot="1" x14ac:dyDescent="0.3">
      <c r="A3" s="1" t="s">
        <v>718</v>
      </c>
      <c r="B3" s="2"/>
      <c r="C3" s="2"/>
      <c r="D3" s="2"/>
      <c r="K3" s="3" t="s">
        <v>1</v>
      </c>
      <c r="L3" s="4"/>
    </row>
    <row r="4" spans="1:25" ht="15.75" thickBot="1" x14ac:dyDescent="0.3">
      <c r="A4" s="5"/>
      <c r="B4" s="2"/>
      <c r="C4" s="2"/>
      <c r="D4" s="2"/>
      <c r="E4" s="6"/>
      <c r="F4" s="7" t="s">
        <v>2</v>
      </c>
      <c r="G4" s="7"/>
      <c r="H4" s="7" t="s">
        <v>3</v>
      </c>
      <c r="I4" s="7" t="s">
        <v>4</v>
      </c>
      <c r="K4" s="8" t="s">
        <v>5</v>
      </c>
      <c r="L4" s="9">
        <v>0.8</v>
      </c>
    </row>
    <row r="5" spans="1:25" ht="15.75" thickBot="1" x14ac:dyDescent="0.3">
      <c r="A5" s="5"/>
      <c r="B5" s="2"/>
      <c r="C5" s="2"/>
      <c r="D5" s="2"/>
      <c r="F5" s="9">
        <v>0.82</v>
      </c>
      <c r="H5" s="10">
        <v>3.6619999999999999</v>
      </c>
      <c r="I5" s="11">
        <v>3.6779999999999999</v>
      </c>
      <c r="K5" s="12" t="s">
        <v>6</v>
      </c>
      <c r="L5" s="13">
        <f>1-L4</f>
        <v>0.19999999999999996</v>
      </c>
      <c r="M5" s="14"/>
      <c r="N5" s="14"/>
      <c r="O5" s="14"/>
      <c r="P5" s="14"/>
      <c r="V5" s="15" t="s">
        <v>7</v>
      </c>
      <c r="W5" s="16"/>
      <c r="X5" s="17"/>
    </row>
    <row r="6" spans="1:25" ht="15.75" thickBot="1" x14ac:dyDescent="0.3">
      <c r="A6" s="18" t="s">
        <v>0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2"/>
      <c r="R6" s="23" t="s">
        <v>8</v>
      </c>
      <c r="S6" s="24"/>
      <c r="T6" s="24"/>
      <c r="U6" s="24"/>
      <c r="V6" s="24"/>
      <c r="W6" s="24"/>
      <c r="X6" s="24"/>
      <c r="Y6" s="25"/>
    </row>
    <row r="7" spans="1:25" ht="75.75" thickBot="1" x14ac:dyDescent="0.3">
      <c r="A7" s="26" t="s">
        <v>9</v>
      </c>
      <c r="B7" s="27" t="s">
        <v>10</v>
      </c>
      <c r="C7" s="27" t="s">
        <v>11</v>
      </c>
      <c r="D7" s="27" t="s">
        <v>12</v>
      </c>
      <c r="E7" s="27" t="s">
        <v>13</v>
      </c>
      <c r="F7" s="27" t="s">
        <v>14</v>
      </c>
      <c r="G7" s="27" t="s">
        <v>15</v>
      </c>
      <c r="H7" s="27" t="s">
        <v>16</v>
      </c>
      <c r="I7" s="27" t="s">
        <v>17</v>
      </c>
      <c r="J7" s="27" t="s">
        <v>18</v>
      </c>
      <c r="K7" s="27" t="s">
        <v>19</v>
      </c>
      <c r="L7" s="27" t="str">
        <f>CONCATENATE("Lesser of PDPM or ",TEXT($L$4,"#0%"), " RUG / ",TEXT($L$5,"#0%")," PDPM")</f>
        <v>Lesser of PDPM or 80% RUG / 20% PDPM</v>
      </c>
      <c r="M7" s="27" t="s">
        <v>20</v>
      </c>
      <c r="N7" s="27" t="s">
        <v>21</v>
      </c>
      <c r="O7" s="27" t="s">
        <v>22</v>
      </c>
      <c r="P7" s="28" t="s">
        <v>23</v>
      </c>
      <c r="R7" s="29">
        <v>45383</v>
      </c>
      <c r="S7" s="30">
        <v>45474</v>
      </c>
      <c r="T7" s="31" t="s">
        <v>24</v>
      </c>
      <c r="U7" s="31" t="s">
        <v>25</v>
      </c>
      <c r="V7" s="31" t="s">
        <v>26</v>
      </c>
      <c r="W7" s="31" t="s">
        <v>25</v>
      </c>
      <c r="X7" s="32" t="s">
        <v>27</v>
      </c>
      <c r="Y7" s="33" t="s">
        <v>28</v>
      </c>
    </row>
    <row r="8" spans="1:25" x14ac:dyDescent="0.25">
      <c r="A8" s="34" t="s">
        <v>29</v>
      </c>
      <c r="B8" s="35">
        <v>6000012</v>
      </c>
      <c r="C8" s="35">
        <v>146085</v>
      </c>
      <c r="D8" s="35">
        <v>0</v>
      </c>
      <c r="E8" s="35">
        <v>3.2000199999999999</v>
      </c>
      <c r="F8" s="35">
        <f>$F$5</f>
        <v>0.82</v>
      </c>
      <c r="G8" s="36">
        <v>4.9271500000000001</v>
      </c>
      <c r="H8" s="35">
        <f>$H$5</f>
        <v>3.6619999999999999</v>
      </c>
      <c r="I8" s="35">
        <f>$I$5</f>
        <v>3.6779999999999999</v>
      </c>
      <c r="J8" s="35">
        <f>ROUND(F8*G8*(H8/I8),5)</f>
        <v>4.0226899999999999</v>
      </c>
      <c r="K8" s="35">
        <v>3.33969</v>
      </c>
      <c r="L8" s="35">
        <f>IF($J8=0,$K8,IF($K8=0,$J8,IF($J8&lt;$K8,$J8,ROUND(($J8*$L$5)+($K8*$L$4),5))))</f>
        <v>3.4762900000000001</v>
      </c>
      <c r="M8" s="37">
        <f>IFERROR(E8/L8,0)</f>
        <v>0.92052734380618406</v>
      </c>
      <c r="N8" s="38">
        <f>ROUNDDOWN(M8,2)</f>
        <v>0.92</v>
      </c>
      <c r="O8" s="39">
        <v>25.77</v>
      </c>
      <c r="P8" s="40">
        <f>IF(X8="Y",Y8,O8)</f>
        <v>25.77</v>
      </c>
      <c r="R8" s="39">
        <v>21.57</v>
      </c>
      <c r="S8" s="39">
        <v>21.57</v>
      </c>
      <c r="T8" s="37">
        <f>IFERROR((S8-R8)/R8,0)</f>
        <v>0</v>
      </c>
      <c r="U8" s="2" t="str">
        <f>IF(T8&lt;-0.05,"Y","N")</f>
        <v>N</v>
      </c>
      <c r="V8" s="37">
        <f t="shared" ref="V8:V71" si="0">IF(S8=0,0,(O8-S8)/S8)</f>
        <v>0.19471488178025032</v>
      </c>
      <c r="W8" s="2" t="str">
        <f>IF(V8&lt;-0.05,"Y","N")</f>
        <v>N</v>
      </c>
      <c r="X8" s="2" t="str">
        <f t="shared" ref="X8:X71" si="1">IF(AND(U8="Y",W8="Y"),"Y","N")</f>
        <v>N</v>
      </c>
      <c r="Y8" s="40">
        <f>ROUNDUP(S8*0.95,2)</f>
        <v>20.5</v>
      </c>
    </row>
    <row r="9" spans="1:25" x14ac:dyDescent="0.25">
      <c r="A9" s="34" t="s">
        <v>30</v>
      </c>
      <c r="B9" s="41">
        <v>6000020</v>
      </c>
      <c r="C9" s="41">
        <v>146065</v>
      </c>
      <c r="D9" s="41">
        <v>0</v>
      </c>
      <c r="E9" s="2">
        <v>2.8465199999999999</v>
      </c>
      <c r="F9" s="2">
        <f t="shared" ref="F9:F72" si="2">$F$5</f>
        <v>0.82</v>
      </c>
      <c r="G9" s="2">
        <v>4.5748699999999998</v>
      </c>
      <c r="H9" s="2">
        <f t="shared" ref="H9:H72" si="3">$H$5</f>
        <v>3.6619999999999999</v>
      </c>
      <c r="I9" s="2">
        <f t="shared" ref="I9:I72" si="4">$I$5</f>
        <v>3.6779999999999999</v>
      </c>
      <c r="J9" s="2">
        <f t="shared" ref="J9:J72" si="5">ROUND(F9*G9*(H9/I9),5)</f>
        <v>3.7350699999999999</v>
      </c>
      <c r="K9" s="2">
        <v>3.3210000000000002</v>
      </c>
      <c r="L9" s="2">
        <f t="shared" ref="L9:L72" si="6">IF($J9=0,$K9,IF($K9=0,$J9,IF($J9&lt;$K9,$J9,ROUND(($J9*$L$5)+($K9*$L$4),5))))</f>
        <v>3.40381</v>
      </c>
      <c r="M9" s="37">
        <f t="shared" ref="M9:M72" si="7">IFERROR(E9/L9,0)</f>
        <v>0.83627464517702221</v>
      </c>
      <c r="N9" s="38">
        <f t="shared" ref="N9:N72" si="8">ROUNDDOWN(M9,2)</f>
        <v>0.83</v>
      </c>
      <c r="O9" s="39">
        <v>18.829999999999998</v>
      </c>
      <c r="P9" s="40">
        <f>IF(X9="Y",Y9,O9)</f>
        <v>18.829999999999998</v>
      </c>
      <c r="R9" s="39">
        <v>16.37</v>
      </c>
      <c r="S9" s="39">
        <v>16.37</v>
      </c>
      <c r="T9" s="37">
        <f t="shared" ref="T9:T72" si="9">IFERROR((S9-R9)/R9,0)</f>
        <v>0</v>
      </c>
      <c r="U9" s="2" t="str">
        <f t="shared" ref="U9:U72" si="10">IF(T9&lt;-0.05,"Y","N")</f>
        <v>N</v>
      </c>
      <c r="V9" s="37">
        <f t="shared" si="0"/>
        <v>0.15027489309712871</v>
      </c>
      <c r="W9" s="2" t="str">
        <f t="shared" ref="W9:W72" si="11">IF(V9&lt;-0.05,"Y","N")</f>
        <v>N</v>
      </c>
      <c r="X9" s="2" t="str">
        <f t="shared" si="1"/>
        <v>N</v>
      </c>
      <c r="Y9" s="40">
        <f>ROUNDUP(S9*0.95,2)</f>
        <v>15.56</v>
      </c>
    </row>
    <row r="10" spans="1:25" x14ac:dyDescent="0.25">
      <c r="A10" s="34" t="s">
        <v>31</v>
      </c>
      <c r="B10" s="41">
        <v>6012595</v>
      </c>
      <c r="C10" s="41">
        <v>145683</v>
      </c>
      <c r="D10" s="41">
        <v>0</v>
      </c>
      <c r="E10" s="2">
        <v>3.7448600000000001</v>
      </c>
      <c r="F10" s="2">
        <f t="shared" si="2"/>
        <v>0.82</v>
      </c>
      <c r="G10" s="2">
        <v>4.7101499999999996</v>
      </c>
      <c r="H10" s="2">
        <f t="shared" si="3"/>
        <v>3.6619999999999999</v>
      </c>
      <c r="I10" s="2">
        <f t="shared" si="4"/>
        <v>3.6779999999999999</v>
      </c>
      <c r="J10" s="2">
        <f t="shared" si="5"/>
        <v>3.84552</v>
      </c>
      <c r="K10" s="2">
        <v>3.3880499999999998</v>
      </c>
      <c r="L10" s="2">
        <f t="shared" si="6"/>
        <v>3.4795400000000001</v>
      </c>
      <c r="M10" s="37">
        <f t="shared" si="7"/>
        <v>1.0762514585261269</v>
      </c>
      <c r="N10" s="38">
        <f t="shared" si="8"/>
        <v>1.07</v>
      </c>
      <c r="O10" s="39">
        <v>34.799999999999997</v>
      </c>
      <c r="P10" s="40">
        <f>IF(X10="Y",Y10,O10)</f>
        <v>34.799999999999997</v>
      </c>
      <c r="R10" s="39">
        <v>32.729999999999997</v>
      </c>
      <c r="S10" s="39">
        <v>32.729999999999997</v>
      </c>
      <c r="T10" s="37">
        <f t="shared" si="9"/>
        <v>0</v>
      </c>
      <c r="U10" s="2" t="str">
        <f t="shared" si="10"/>
        <v>N</v>
      </c>
      <c r="V10" s="37">
        <f t="shared" si="0"/>
        <v>6.324472960586619E-2</v>
      </c>
      <c r="W10" s="2" t="str">
        <f t="shared" si="11"/>
        <v>N</v>
      </c>
      <c r="X10" s="2" t="str">
        <f t="shared" si="1"/>
        <v>N</v>
      </c>
      <c r="Y10" s="40">
        <f>ROUNDUP(S10*0.95,2)</f>
        <v>31.1</v>
      </c>
    </row>
    <row r="11" spans="1:25" x14ac:dyDescent="0.25">
      <c r="A11" s="34" t="s">
        <v>32</v>
      </c>
      <c r="B11" s="41">
        <v>6011571</v>
      </c>
      <c r="C11" s="41">
        <v>145603</v>
      </c>
      <c r="D11" s="41">
        <v>0</v>
      </c>
      <c r="E11" s="2">
        <v>3.7823500000000001</v>
      </c>
      <c r="F11" s="2">
        <f t="shared" si="2"/>
        <v>0.82</v>
      </c>
      <c r="G11" s="2">
        <v>4.5094900000000004</v>
      </c>
      <c r="H11" s="2">
        <f t="shared" si="3"/>
        <v>3.6619999999999999</v>
      </c>
      <c r="I11" s="2">
        <f t="shared" si="4"/>
        <v>3.6779999999999999</v>
      </c>
      <c r="J11" s="2">
        <f t="shared" si="5"/>
        <v>3.6817000000000002</v>
      </c>
      <c r="K11" s="2">
        <v>3.5639099999999999</v>
      </c>
      <c r="L11" s="2">
        <f t="shared" si="6"/>
        <v>3.5874700000000002</v>
      </c>
      <c r="M11" s="37">
        <f t="shared" si="7"/>
        <v>1.0543224054835301</v>
      </c>
      <c r="N11" s="38">
        <f t="shared" si="8"/>
        <v>1.05</v>
      </c>
      <c r="O11" s="39">
        <v>33.71</v>
      </c>
      <c r="P11" s="40">
        <f>IF(X11="Y",Y11,O11)</f>
        <v>33.71</v>
      </c>
      <c r="R11" s="39">
        <v>34.51</v>
      </c>
      <c r="S11" s="39">
        <v>34.51</v>
      </c>
      <c r="T11" s="37">
        <f t="shared" si="9"/>
        <v>0</v>
      </c>
      <c r="U11" s="2" t="str">
        <f t="shared" si="10"/>
        <v>N</v>
      </c>
      <c r="V11" s="37">
        <f t="shared" si="0"/>
        <v>-2.3181686467690442E-2</v>
      </c>
      <c r="W11" s="2" t="str">
        <f t="shared" si="11"/>
        <v>N</v>
      </c>
      <c r="X11" s="2" t="str">
        <f t="shared" si="1"/>
        <v>N</v>
      </c>
      <c r="Y11" s="40">
        <f>ROUNDUP(S11*0.95,2)</f>
        <v>32.79</v>
      </c>
    </row>
    <row r="12" spans="1:25" x14ac:dyDescent="0.25">
      <c r="A12" s="34" t="s">
        <v>33</v>
      </c>
      <c r="B12" s="41">
        <v>6004642</v>
      </c>
      <c r="C12" s="41">
        <v>146010</v>
      </c>
      <c r="D12" s="41">
        <v>0</v>
      </c>
      <c r="E12" s="2">
        <v>3.4231600000000002</v>
      </c>
      <c r="F12" s="2">
        <f t="shared" si="2"/>
        <v>0.82</v>
      </c>
      <c r="G12" s="2">
        <v>4.8924099999999999</v>
      </c>
      <c r="H12" s="2">
        <f t="shared" si="3"/>
        <v>3.6619999999999999</v>
      </c>
      <c r="I12" s="2">
        <f t="shared" si="4"/>
        <v>3.6779999999999999</v>
      </c>
      <c r="J12" s="2">
        <f t="shared" si="5"/>
        <v>3.9943200000000001</v>
      </c>
      <c r="K12" s="2">
        <v>3.2764099999999998</v>
      </c>
      <c r="L12" s="2">
        <f t="shared" si="6"/>
        <v>3.4199899999999999</v>
      </c>
      <c r="M12" s="37">
        <f t="shared" si="7"/>
        <v>1.000926903295039</v>
      </c>
      <c r="N12" s="38">
        <f t="shared" si="8"/>
        <v>1</v>
      </c>
      <c r="O12" s="39">
        <v>30.98</v>
      </c>
      <c r="P12" s="40">
        <f>IF(X12="Y",Y12,O12)</f>
        <v>30.98</v>
      </c>
      <c r="R12" s="39">
        <v>29.01</v>
      </c>
      <c r="S12" s="39">
        <v>29.01</v>
      </c>
      <c r="T12" s="37">
        <f t="shared" si="9"/>
        <v>0</v>
      </c>
      <c r="U12" s="2" t="str">
        <f t="shared" si="10"/>
        <v>N</v>
      </c>
      <c r="V12" s="37">
        <f t="shared" si="0"/>
        <v>6.7907618062736944E-2</v>
      </c>
      <c r="W12" s="2" t="str">
        <f t="shared" si="11"/>
        <v>N</v>
      </c>
      <c r="X12" s="2" t="str">
        <f t="shared" si="1"/>
        <v>N</v>
      </c>
      <c r="Y12" s="40">
        <f>ROUNDUP(S12*0.95,2)</f>
        <v>27.560000000000002</v>
      </c>
    </row>
    <row r="13" spans="1:25" x14ac:dyDescent="0.25">
      <c r="A13" s="42" t="s">
        <v>34</v>
      </c>
      <c r="B13" s="43">
        <v>6004675</v>
      </c>
      <c r="C13" s="43">
        <v>145449</v>
      </c>
      <c r="D13" s="43">
        <v>0</v>
      </c>
      <c r="E13" s="44">
        <v>3.2232699999999999</v>
      </c>
      <c r="F13" s="44">
        <f t="shared" si="2"/>
        <v>0.82</v>
      </c>
      <c r="G13" s="44">
        <v>4.6108900000000004</v>
      </c>
      <c r="H13" s="44">
        <f t="shared" si="3"/>
        <v>3.6619999999999999</v>
      </c>
      <c r="I13" s="44">
        <f t="shared" si="4"/>
        <v>3.6779999999999999</v>
      </c>
      <c r="J13" s="44">
        <f t="shared" si="5"/>
        <v>3.7644799999999998</v>
      </c>
      <c r="K13" s="44">
        <v>3.45831</v>
      </c>
      <c r="L13" s="44">
        <f t="shared" si="6"/>
        <v>3.5195400000000001</v>
      </c>
      <c r="M13" s="45">
        <f t="shared" si="7"/>
        <v>0.91582138574927396</v>
      </c>
      <c r="N13" s="46">
        <f t="shared" si="8"/>
        <v>0.91</v>
      </c>
      <c r="O13" s="47">
        <v>25</v>
      </c>
      <c r="P13" s="48">
        <f>IF(X13="Y",Y13,O13)</f>
        <v>25</v>
      </c>
      <c r="R13" s="47">
        <v>29.75</v>
      </c>
      <c r="S13" s="47">
        <v>29.75</v>
      </c>
      <c r="T13" s="45">
        <f t="shared" si="9"/>
        <v>0</v>
      </c>
      <c r="U13" s="44" t="str">
        <f t="shared" si="10"/>
        <v>N</v>
      </c>
      <c r="V13" s="45">
        <f t="shared" si="0"/>
        <v>-0.15966386554621848</v>
      </c>
      <c r="W13" s="44" t="str">
        <f t="shared" si="11"/>
        <v>Y</v>
      </c>
      <c r="X13" s="44" t="str">
        <f t="shared" si="1"/>
        <v>N</v>
      </c>
      <c r="Y13" s="48">
        <f>ROUNDUP(S13*0.95,2)</f>
        <v>28.270000000000003</v>
      </c>
    </row>
    <row r="14" spans="1:25" x14ac:dyDescent="0.25">
      <c r="A14" s="34" t="s">
        <v>35</v>
      </c>
      <c r="B14" s="41">
        <v>6000046</v>
      </c>
      <c r="C14" s="41">
        <v>145724</v>
      </c>
      <c r="D14" s="41">
        <v>0</v>
      </c>
      <c r="E14" s="49">
        <v>4.8051300000000001</v>
      </c>
      <c r="F14" s="49">
        <f t="shared" si="2"/>
        <v>0.82</v>
      </c>
      <c r="G14" s="49">
        <v>3.73908</v>
      </c>
      <c r="H14" s="49">
        <f t="shared" si="3"/>
        <v>3.6619999999999999</v>
      </c>
      <c r="I14" s="49">
        <f t="shared" si="4"/>
        <v>3.6779999999999999</v>
      </c>
      <c r="J14" s="49">
        <f t="shared" si="5"/>
        <v>3.0527099999999998</v>
      </c>
      <c r="K14" s="49">
        <v>3.2759</v>
      </c>
      <c r="L14" s="49">
        <f t="shared" si="6"/>
        <v>3.0527099999999998</v>
      </c>
      <c r="M14" s="50">
        <f t="shared" si="7"/>
        <v>1.5740538734435963</v>
      </c>
      <c r="N14" s="51">
        <f t="shared" si="8"/>
        <v>1.57</v>
      </c>
      <c r="O14" s="52">
        <v>38.68</v>
      </c>
      <c r="P14" s="53">
        <f>IF(X14="Y",Y14,O14)</f>
        <v>38.68</v>
      </c>
      <c r="R14" s="52">
        <v>38.68</v>
      </c>
      <c r="S14" s="52">
        <v>38.68</v>
      </c>
      <c r="T14" s="50">
        <f t="shared" si="9"/>
        <v>0</v>
      </c>
      <c r="U14" s="49" t="str">
        <f t="shared" si="10"/>
        <v>N</v>
      </c>
      <c r="V14" s="50">
        <f t="shared" si="0"/>
        <v>0</v>
      </c>
      <c r="W14" s="49" t="str">
        <f t="shared" si="11"/>
        <v>N</v>
      </c>
      <c r="X14" s="49" t="str">
        <f t="shared" si="1"/>
        <v>N</v>
      </c>
      <c r="Y14" s="53">
        <f>ROUNDUP(S14*0.95,2)</f>
        <v>36.75</v>
      </c>
    </row>
    <row r="15" spans="1:25" x14ac:dyDescent="0.25">
      <c r="A15" s="34" t="s">
        <v>36</v>
      </c>
      <c r="B15" s="41">
        <v>6016869</v>
      </c>
      <c r="C15" s="41">
        <v>146183</v>
      </c>
      <c r="D15" s="41">
        <v>0</v>
      </c>
      <c r="E15" s="49">
        <v>4.5124899999999997</v>
      </c>
      <c r="F15" s="49">
        <f t="shared" si="2"/>
        <v>0.82</v>
      </c>
      <c r="G15" s="49">
        <v>4.8444399999999996</v>
      </c>
      <c r="H15" s="49">
        <f t="shared" si="3"/>
        <v>3.6619999999999999</v>
      </c>
      <c r="I15" s="49">
        <f t="shared" si="4"/>
        <v>3.6779999999999999</v>
      </c>
      <c r="J15" s="49">
        <f t="shared" si="5"/>
        <v>3.9551599999999998</v>
      </c>
      <c r="K15" s="49">
        <v>3.5566900000000001</v>
      </c>
      <c r="L15" s="49">
        <f t="shared" si="6"/>
        <v>3.6363799999999999</v>
      </c>
      <c r="M15" s="50">
        <f t="shared" si="7"/>
        <v>1.2409291658187538</v>
      </c>
      <c r="N15" s="51">
        <f t="shared" si="8"/>
        <v>1.24</v>
      </c>
      <c r="O15" s="52">
        <v>38.53</v>
      </c>
      <c r="P15" s="53">
        <f>IF(X15="Y",Y15,O15)</f>
        <v>38.53</v>
      </c>
      <c r="R15" s="52">
        <v>38.28</v>
      </c>
      <c r="S15" s="52">
        <v>38.28</v>
      </c>
      <c r="T15" s="50">
        <f t="shared" si="9"/>
        <v>0</v>
      </c>
      <c r="U15" s="49" t="str">
        <f t="shared" si="10"/>
        <v>N</v>
      </c>
      <c r="V15" s="50">
        <f t="shared" si="0"/>
        <v>6.5308254963427374E-3</v>
      </c>
      <c r="W15" s="49" t="str">
        <f t="shared" si="11"/>
        <v>N</v>
      </c>
      <c r="X15" s="49" t="str">
        <f t="shared" si="1"/>
        <v>N</v>
      </c>
      <c r="Y15" s="53">
        <f>ROUNDUP(S15*0.95,2)</f>
        <v>36.369999999999997</v>
      </c>
    </row>
    <row r="16" spans="1:25" x14ac:dyDescent="0.25">
      <c r="A16" s="34" t="s">
        <v>37</v>
      </c>
      <c r="B16" s="41">
        <v>6015507</v>
      </c>
      <c r="C16" s="41">
        <v>146182</v>
      </c>
      <c r="D16" s="41">
        <v>0</v>
      </c>
      <c r="E16" s="49">
        <v>3.1861600000000001</v>
      </c>
      <c r="F16" s="49">
        <f t="shared" si="2"/>
        <v>0.82</v>
      </c>
      <c r="G16" s="49">
        <v>4.0012299999999996</v>
      </c>
      <c r="H16" s="49">
        <f t="shared" si="3"/>
        <v>3.6619999999999999</v>
      </c>
      <c r="I16" s="49">
        <f t="shared" si="4"/>
        <v>3.6779999999999999</v>
      </c>
      <c r="J16" s="49">
        <f t="shared" si="5"/>
        <v>3.26674</v>
      </c>
      <c r="K16" s="49">
        <v>3.14425</v>
      </c>
      <c r="L16" s="49">
        <f t="shared" si="6"/>
        <v>3.1687500000000002</v>
      </c>
      <c r="M16" s="50">
        <f t="shared" si="7"/>
        <v>1.0054942800788955</v>
      </c>
      <c r="N16" s="51">
        <f t="shared" si="8"/>
        <v>1</v>
      </c>
      <c r="O16" s="52">
        <v>30.98</v>
      </c>
      <c r="P16" s="53">
        <f>IF(X16="Y",Y16,O16)</f>
        <v>30.98</v>
      </c>
      <c r="R16" s="52">
        <v>35.700000000000003</v>
      </c>
      <c r="S16" s="52">
        <v>35.700000000000003</v>
      </c>
      <c r="T16" s="50">
        <f t="shared" si="9"/>
        <v>0</v>
      </c>
      <c r="U16" s="49" t="str">
        <f t="shared" si="10"/>
        <v>N</v>
      </c>
      <c r="V16" s="50">
        <f t="shared" si="0"/>
        <v>-0.13221288515406168</v>
      </c>
      <c r="W16" s="49" t="str">
        <f t="shared" si="11"/>
        <v>Y</v>
      </c>
      <c r="X16" s="49" t="str">
        <f t="shared" si="1"/>
        <v>N</v>
      </c>
      <c r="Y16" s="53">
        <f>ROUNDUP(S16*0.95,2)</f>
        <v>33.919999999999995</v>
      </c>
    </row>
    <row r="17" spans="1:25" x14ac:dyDescent="0.25">
      <c r="A17" s="54" t="s">
        <v>38</v>
      </c>
      <c r="B17" s="55">
        <v>6000103</v>
      </c>
      <c r="C17" s="55">
        <v>145142</v>
      </c>
      <c r="D17" s="55">
        <v>0</v>
      </c>
      <c r="E17" s="56">
        <v>3.0248300000000001</v>
      </c>
      <c r="F17" s="56">
        <f t="shared" si="2"/>
        <v>0.82</v>
      </c>
      <c r="G17" s="56">
        <v>4.8596199999999996</v>
      </c>
      <c r="H17" s="56">
        <f t="shared" si="3"/>
        <v>3.6619999999999999</v>
      </c>
      <c r="I17" s="56">
        <f t="shared" si="4"/>
        <v>3.6779999999999999</v>
      </c>
      <c r="J17" s="56">
        <f t="shared" si="5"/>
        <v>3.9675500000000001</v>
      </c>
      <c r="K17" s="56">
        <v>3.35894</v>
      </c>
      <c r="L17" s="56">
        <f t="shared" si="6"/>
        <v>3.4806599999999999</v>
      </c>
      <c r="M17" s="57">
        <f t="shared" si="7"/>
        <v>0.86903920520820765</v>
      </c>
      <c r="N17" s="58">
        <f t="shared" si="8"/>
        <v>0.86</v>
      </c>
      <c r="O17" s="59">
        <v>21.15</v>
      </c>
      <c r="P17" s="60">
        <f>IF(X17="Y",Y17,O17)</f>
        <v>21.15</v>
      </c>
      <c r="R17" s="59">
        <v>23.06</v>
      </c>
      <c r="S17" s="59">
        <v>23.06</v>
      </c>
      <c r="T17" s="57">
        <f t="shared" si="9"/>
        <v>0</v>
      </c>
      <c r="U17" s="56" t="str">
        <f t="shared" si="10"/>
        <v>N</v>
      </c>
      <c r="V17" s="57">
        <f t="shared" si="0"/>
        <v>-8.2827406764960976E-2</v>
      </c>
      <c r="W17" s="56" t="str">
        <f t="shared" si="11"/>
        <v>Y</v>
      </c>
      <c r="X17" s="56" t="str">
        <f t="shared" si="1"/>
        <v>N</v>
      </c>
      <c r="Y17" s="60">
        <f>ROUNDUP(S17*0.95,2)</f>
        <v>21.91</v>
      </c>
    </row>
    <row r="18" spans="1:25" x14ac:dyDescent="0.25">
      <c r="A18" s="42" t="s">
        <v>39</v>
      </c>
      <c r="B18" s="43">
        <v>6014757</v>
      </c>
      <c r="C18" s="43">
        <v>145998</v>
      </c>
      <c r="D18" s="43">
        <v>0</v>
      </c>
      <c r="E18" s="44">
        <v>3.7755999999999998</v>
      </c>
      <c r="F18" s="44">
        <f t="shared" si="2"/>
        <v>0.82</v>
      </c>
      <c r="G18" s="44">
        <v>5.1597499999999998</v>
      </c>
      <c r="H18" s="44">
        <f t="shared" si="3"/>
        <v>3.6619999999999999</v>
      </c>
      <c r="I18" s="44">
        <f t="shared" si="4"/>
        <v>3.6779999999999999</v>
      </c>
      <c r="J18" s="44">
        <f t="shared" si="5"/>
        <v>4.2125899999999996</v>
      </c>
      <c r="K18" s="44">
        <v>3.7488299999999999</v>
      </c>
      <c r="L18" s="44">
        <f t="shared" si="6"/>
        <v>3.84158</v>
      </c>
      <c r="M18" s="45">
        <f t="shared" si="7"/>
        <v>0.98282477522269474</v>
      </c>
      <c r="N18" s="46">
        <f t="shared" si="8"/>
        <v>0.98</v>
      </c>
      <c r="O18" s="47">
        <v>29.68</v>
      </c>
      <c r="P18" s="48">
        <f>IF(X18="Y",Y18,O18)</f>
        <v>29.68</v>
      </c>
      <c r="R18" s="47">
        <v>38.68</v>
      </c>
      <c r="S18" s="47">
        <v>38.68</v>
      </c>
      <c r="T18" s="45">
        <f t="shared" si="9"/>
        <v>0</v>
      </c>
      <c r="U18" s="44" t="str">
        <f t="shared" si="10"/>
        <v>N</v>
      </c>
      <c r="V18" s="45">
        <f t="shared" si="0"/>
        <v>-0.23267838676318511</v>
      </c>
      <c r="W18" s="44" t="str">
        <f t="shared" si="11"/>
        <v>Y</v>
      </c>
      <c r="X18" s="44" t="str">
        <f t="shared" si="1"/>
        <v>N</v>
      </c>
      <c r="Y18" s="48">
        <f>ROUNDUP(S18*0.95,2)</f>
        <v>36.75</v>
      </c>
    </row>
    <row r="19" spans="1:25" x14ac:dyDescent="0.25">
      <c r="A19" s="34" t="s">
        <v>40</v>
      </c>
      <c r="B19" s="41">
        <v>6016950</v>
      </c>
      <c r="C19" s="41">
        <v>146186</v>
      </c>
      <c r="D19" s="41">
        <v>0</v>
      </c>
      <c r="E19" s="49">
        <v>3.37175</v>
      </c>
      <c r="F19" s="49">
        <f t="shared" si="2"/>
        <v>0.82</v>
      </c>
      <c r="G19" s="49">
        <v>4.7080900000000003</v>
      </c>
      <c r="H19" s="49">
        <f t="shared" si="3"/>
        <v>3.6619999999999999</v>
      </c>
      <c r="I19" s="49">
        <f t="shared" si="4"/>
        <v>3.6779999999999999</v>
      </c>
      <c r="J19" s="49">
        <f t="shared" si="5"/>
        <v>3.8438400000000001</v>
      </c>
      <c r="K19" s="49">
        <v>3.31297</v>
      </c>
      <c r="L19" s="49">
        <f t="shared" si="6"/>
        <v>3.4191400000000001</v>
      </c>
      <c r="M19" s="50">
        <f t="shared" si="7"/>
        <v>0.98613978953771997</v>
      </c>
      <c r="N19" s="51">
        <f t="shared" si="8"/>
        <v>0.98</v>
      </c>
      <c r="O19" s="52">
        <v>29.68</v>
      </c>
      <c r="P19" s="53">
        <f>IF(X19="Y",Y19,O19)</f>
        <v>29.68</v>
      </c>
      <c r="R19" s="52">
        <v>38.28</v>
      </c>
      <c r="S19" s="52">
        <v>38.28</v>
      </c>
      <c r="T19" s="50">
        <f t="shared" si="9"/>
        <v>0</v>
      </c>
      <c r="U19" s="49" t="str">
        <f t="shared" si="10"/>
        <v>N</v>
      </c>
      <c r="V19" s="50">
        <f t="shared" si="0"/>
        <v>-0.22466039707419022</v>
      </c>
      <c r="W19" s="49" t="str">
        <f t="shared" si="11"/>
        <v>Y</v>
      </c>
      <c r="X19" s="49" t="str">
        <f t="shared" si="1"/>
        <v>N</v>
      </c>
      <c r="Y19" s="53">
        <f>ROUNDUP(S19*0.95,2)</f>
        <v>36.369999999999997</v>
      </c>
    </row>
    <row r="20" spans="1:25" x14ac:dyDescent="0.25">
      <c r="A20" s="34" t="s">
        <v>41</v>
      </c>
      <c r="B20" s="41">
        <v>6003735</v>
      </c>
      <c r="C20" s="41">
        <v>145557</v>
      </c>
      <c r="D20" s="41">
        <v>0</v>
      </c>
      <c r="E20" s="49">
        <v>3.7851900000000001</v>
      </c>
      <c r="F20" s="49">
        <f t="shared" si="2"/>
        <v>0.82</v>
      </c>
      <c r="G20" s="49">
        <v>6.0948200000000003</v>
      </c>
      <c r="H20" s="49">
        <f t="shared" si="3"/>
        <v>3.6619999999999999</v>
      </c>
      <c r="I20" s="49">
        <f t="shared" si="4"/>
        <v>3.6779999999999999</v>
      </c>
      <c r="J20" s="49">
        <f t="shared" si="5"/>
        <v>4.9760099999999996</v>
      </c>
      <c r="K20" s="49">
        <v>4.0021300000000002</v>
      </c>
      <c r="L20" s="49">
        <f t="shared" si="6"/>
        <v>4.1969099999999999</v>
      </c>
      <c r="M20" s="50">
        <f t="shared" si="7"/>
        <v>0.90189925445148933</v>
      </c>
      <c r="N20" s="51">
        <f t="shared" si="8"/>
        <v>0.9</v>
      </c>
      <c r="O20" s="52">
        <v>24.23</v>
      </c>
      <c r="P20" s="53">
        <f>IF(X20="Y",Y20,O20)</f>
        <v>24.23</v>
      </c>
      <c r="R20" s="52">
        <v>31.54</v>
      </c>
      <c r="S20" s="52">
        <v>31.54</v>
      </c>
      <c r="T20" s="50">
        <f t="shared" si="9"/>
        <v>0</v>
      </c>
      <c r="U20" s="49" t="str">
        <f t="shared" si="10"/>
        <v>N</v>
      </c>
      <c r="V20" s="50">
        <f t="shared" si="0"/>
        <v>-0.23176918199112234</v>
      </c>
      <c r="W20" s="49" t="str">
        <f t="shared" si="11"/>
        <v>Y</v>
      </c>
      <c r="X20" s="49" t="str">
        <f t="shared" si="1"/>
        <v>N</v>
      </c>
      <c r="Y20" s="53">
        <f>ROUNDUP(S20*0.95,2)</f>
        <v>29.970000000000002</v>
      </c>
    </row>
    <row r="21" spans="1:25" x14ac:dyDescent="0.25">
      <c r="A21" s="34" t="s">
        <v>42</v>
      </c>
      <c r="B21" s="41">
        <v>6013429</v>
      </c>
      <c r="C21" s="41">
        <v>145907</v>
      </c>
      <c r="D21" s="41">
        <v>0</v>
      </c>
      <c r="E21" s="49">
        <v>3.6072600000000001</v>
      </c>
      <c r="F21" s="49">
        <f t="shared" si="2"/>
        <v>0.82</v>
      </c>
      <c r="G21" s="49">
        <v>4.6179500000000004</v>
      </c>
      <c r="H21" s="49">
        <f t="shared" si="3"/>
        <v>3.6619999999999999</v>
      </c>
      <c r="I21" s="49">
        <f t="shared" si="4"/>
        <v>3.6779999999999999</v>
      </c>
      <c r="J21" s="49">
        <f t="shared" si="5"/>
        <v>3.7702499999999999</v>
      </c>
      <c r="K21" s="49">
        <v>3.43885</v>
      </c>
      <c r="L21" s="49">
        <f t="shared" si="6"/>
        <v>3.5051299999999999</v>
      </c>
      <c r="M21" s="50">
        <f t="shared" si="7"/>
        <v>1.0291372930533247</v>
      </c>
      <c r="N21" s="51">
        <f t="shared" si="8"/>
        <v>1.02</v>
      </c>
      <c r="O21" s="52">
        <v>32.07</v>
      </c>
      <c r="P21" s="53">
        <f>IF(X21="Y",Y21,O21)</f>
        <v>32.07</v>
      </c>
      <c r="R21" s="52">
        <v>35.9</v>
      </c>
      <c r="S21" s="52">
        <v>35.9</v>
      </c>
      <c r="T21" s="50">
        <f t="shared" si="9"/>
        <v>0</v>
      </c>
      <c r="U21" s="49" t="str">
        <f t="shared" si="10"/>
        <v>N</v>
      </c>
      <c r="V21" s="50">
        <f t="shared" si="0"/>
        <v>-0.10668523676880219</v>
      </c>
      <c r="W21" s="49" t="str">
        <f t="shared" si="11"/>
        <v>Y</v>
      </c>
      <c r="X21" s="49" t="str">
        <f t="shared" si="1"/>
        <v>N</v>
      </c>
      <c r="Y21" s="53">
        <f>ROUNDUP(S21*0.95,2)</f>
        <v>34.11</v>
      </c>
    </row>
    <row r="22" spans="1:25" x14ac:dyDescent="0.25">
      <c r="A22" s="54" t="s">
        <v>43</v>
      </c>
      <c r="B22" s="55">
        <v>6007033</v>
      </c>
      <c r="C22" s="55">
        <v>145582</v>
      </c>
      <c r="D22" s="55">
        <v>0</v>
      </c>
      <c r="E22" s="56">
        <v>3.3977599999999999</v>
      </c>
      <c r="F22" s="56">
        <f t="shared" si="2"/>
        <v>0.82</v>
      </c>
      <c r="G22" s="56">
        <v>4.5461499999999999</v>
      </c>
      <c r="H22" s="56">
        <f t="shared" si="3"/>
        <v>3.6619999999999999</v>
      </c>
      <c r="I22" s="56">
        <f t="shared" si="4"/>
        <v>3.6779999999999999</v>
      </c>
      <c r="J22" s="56">
        <f t="shared" si="5"/>
        <v>3.71163</v>
      </c>
      <c r="K22" s="56">
        <v>3.0939800000000002</v>
      </c>
      <c r="L22" s="56">
        <f t="shared" si="6"/>
        <v>3.2175099999999999</v>
      </c>
      <c r="M22" s="57">
        <f t="shared" si="7"/>
        <v>1.0560215819065053</v>
      </c>
      <c r="N22" s="58">
        <f t="shared" si="8"/>
        <v>1.05</v>
      </c>
      <c r="O22" s="59">
        <v>33.71</v>
      </c>
      <c r="P22" s="60">
        <f>IF(X22="Y",Y22,O22)</f>
        <v>33.71</v>
      </c>
      <c r="R22" s="59">
        <v>33.92</v>
      </c>
      <c r="S22" s="59">
        <v>33.92</v>
      </c>
      <c r="T22" s="57">
        <f t="shared" si="9"/>
        <v>0</v>
      </c>
      <c r="U22" s="56" t="str">
        <f t="shared" si="10"/>
        <v>N</v>
      </c>
      <c r="V22" s="57">
        <f t="shared" si="0"/>
        <v>-6.1910377358490812E-3</v>
      </c>
      <c r="W22" s="56" t="str">
        <f t="shared" si="11"/>
        <v>N</v>
      </c>
      <c r="X22" s="56" t="str">
        <f t="shared" si="1"/>
        <v>N</v>
      </c>
      <c r="Y22" s="60">
        <f>ROUNDUP(S22*0.95,2)</f>
        <v>32.229999999999997</v>
      </c>
    </row>
    <row r="23" spans="1:25" x14ac:dyDescent="0.25">
      <c r="A23" s="42" t="s">
        <v>44</v>
      </c>
      <c r="B23" s="43">
        <v>6014500</v>
      </c>
      <c r="C23" s="43">
        <v>145888</v>
      </c>
      <c r="D23" s="43">
        <v>0</v>
      </c>
      <c r="E23" s="44">
        <v>3.1223399999999999</v>
      </c>
      <c r="F23" s="44">
        <f t="shared" si="2"/>
        <v>0.82</v>
      </c>
      <c r="G23" s="44">
        <v>4.7417600000000002</v>
      </c>
      <c r="H23" s="44">
        <f t="shared" si="3"/>
        <v>3.6619999999999999</v>
      </c>
      <c r="I23" s="44">
        <f t="shared" si="4"/>
        <v>3.6779999999999999</v>
      </c>
      <c r="J23" s="44">
        <f t="shared" si="5"/>
        <v>3.8713299999999999</v>
      </c>
      <c r="K23" s="44">
        <v>3.2404099999999998</v>
      </c>
      <c r="L23" s="44">
        <f t="shared" si="6"/>
        <v>3.36659</v>
      </c>
      <c r="M23" s="45">
        <f t="shared" si="7"/>
        <v>0.92744884289444207</v>
      </c>
      <c r="N23" s="46">
        <f t="shared" si="8"/>
        <v>0.92</v>
      </c>
      <c r="O23" s="47">
        <v>25.77</v>
      </c>
      <c r="P23" s="48">
        <f>IF(X23="Y",Y23,O23)</f>
        <v>25.77</v>
      </c>
      <c r="R23" s="47">
        <v>23.8</v>
      </c>
      <c r="S23" s="47">
        <v>23.8</v>
      </c>
      <c r="T23" s="45">
        <f t="shared" si="9"/>
        <v>0</v>
      </c>
      <c r="U23" s="44" t="str">
        <f t="shared" si="10"/>
        <v>N</v>
      </c>
      <c r="V23" s="45">
        <f t="shared" si="0"/>
        <v>8.2773109243697435E-2</v>
      </c>
      <c r="W23" s="44" t="str">
        <f t="shared" si="11"/>
        <v>N</v>
      </c>
      <c r="X23" s="44" t="str">
        <f t="shared" si="1"/>
        <v>N</v>
      </c>
      <c r="Y23" s="48">
        <f>ROUNDUP(S23*0.95,2)</f>
        <v>22.61</v>
      </c>
    </row>
    <row r="24" spans="1:25" x14ac:dyDescent="0.25">
      <c r="A24" s="34" t="s">
        <v>45</v>
      </c>
      <c r="B24" s="41">
        <v>6014922</v>
      </c>
      <c r="C24" s="41">
        <v>145963</v>
      </c>
      <c r="D24" s="41">
        <v>0</v>
      </c>
      <c r="E24" s="49">
        <v>3.4836100000000001</v>
      </c>
      <c r="F24" s="49">
        <f t="shared" si="2"/>
        <v>0.82</v>
      </c>
      <c r="G24" s="49">
        <v>5.0393400000000002</v>
      </c>
      <c r="H24" s="49">
        <f t="shared" si="3"/>
        <v>3.6619999999999999</v>
      </c>
      <c r="I24" s="49">
        <f t="shared" si="4"/>
        <v>3.6779999999999999</v>
      </c>
      <c r="J24" s="49">
        <f t="shared" si="5"/>
        <v>4.1142799999999999</v>
      </c>
      <c r="K24" s="49">
        <v>3.38794</v>
      </c>
      <c r="L24" s="49">
        <f t="shared" si="6"/>
        <v>3.53321</v>
      </c>
      <c r="M24" s="50">
        <f t="shared" si="7"/>
        <v>0.98596177413739916</v>
      </c>
      <c r="N24" s="51">
        <f t="shared" si="8"/>
        <v>0.98</v>
      </c>
      <c r="O24" s="52">
        <v>29.68</v>
      </c>
      <c r="P24" s="53">
        <f>IF(X24="Y",Y24,O24)</f>
        <v>29.68</v>
      </c>
      <c r="R24" s="52">
        <v>33.92</v>
      </c>
      <c r="S24" s="52">
        <v>33.92</v>
      </c>
      <c r="T24" s="50">
        <f t="shared" si="9"/>
        <v>0</v>
      </c>
      <c r="U24" s="49" t="str">
        <f t="shared" si="10"/>
        <v>N</v>
      </c>
      <c r="V24" s="50">
        <f t="shared" si="0"/>
        <v>-0.12500000000000006</v>
      </c>
      <c r="W24" s="49" t="str">
        <f t="shared" si="11"/>
        <v>Y</v>
      </c>
      <c r="X24" s="49" t="str">
        <f t="shared" si="1"/>
        <v>N</v>
      </c>
      <c r="Y24" s="53">
        <f>ROUNDUP(S24*0.95,2)</f>
        <v>32.229999999999997</v>
      </c>
    </row>
    <row r="25" spans="1:25" x14ac:dyDescent="0.25">
      <c r="A25" s="34" t="s">
        <v>46</v>
      </c>
      <c r="B25" s="41">
        <v>6016695</v>
      </c>
      <c r="C25" s="41">
        <v>146153</v>
      </c>
      <c r="D25" s="41">
        <v>0</v>
      </c>
      <c r="E25" s="49">
        <v>4.77799</v>
      </c>
      <c r="F25" s="49">
        <f t="shared" si="2"/>
        <v>0.82</v>
      </c>
      <c r="G25" s="49">
        <v>4.8172199999999998</v>
      </c>
      <c r="H25" s="49">
        <f t="shared" si="3"/>
        <v>3.6619999999999999</v>
      </c>
      <c r="I25" s="49">
        <f t="shared" si="4"/>
        <v>3.6779999999999999</v>
      </c>
      <c r="J25" s="49">
        <f t="shared" si="5"/>
        <v>3.9329399999999999</v>
      </c>
      <c r="K25" s="49">
        <v>3.4685700000000002</v>
      </c>
      <c r="L25" s="49">
        <f t="shared" si="6"/>
        <v>3.5614400000000002</v>
      </c>
      <c r="M25" s="50">
        <f t="shared" si="7"/>
        <v>1.3415893571139763</v>
      </c>
      <c r="N25" s="51">
        <f t="shared" si="8"/>
        <v>1.34</v>
      </c>
      <c r="O25" s="52">
        <v>38.68</v>
      </c>
      <c r="P25" s="53">
        <f>IF(X25="Y",Y25,O25)</f>
        <v>38.68</v>
      </c>
      <c r="R25" s="52">
        <v>37.49</v>
      </c>
      <c r="S25" s="52">
        <v>37.49</v>
      </c>
      <c r="T25" s="50">
        <f t="shared" si="9"/>
        <v>0</v>
      </c>
      <c r="U25" s="49" t="str">
        <f t="shared" si="10"/>
        <v>N</v>
      </c>
      <c r="V25" s="50">
        <f t="shared" si="0"/>
        <v>3.1741797812750001E-2</v>
      </c>
      <c r="W25" s="49" t="str">
        <f t="shared" si="11"/>
        <v>N</v>
      </c>
      <c r="X25" s="49" t="str">
        <f t="shared" si="1"/>
        <v>N</v>
      </c>
      <c r="Y25" s="53">
        <f>ROUNDUP(S25*0.95,2)</f>
        <v>35.619999999999997</v>
      </c>
    </row>
    <row r="26" spans="1:25" x14ac:dyDescent="0.25">
      <c r="A26" s="34" t="s">
        <v>47</v>
      </c>
      <c r="B26" s="41">
        <v>6006886</v>
      </c>
      <c r="C26" s="41">
        <v>145869</v>
      </c>
      <c r="D26" s="41">
        <v>0</v>
      </c>
      <c r="E26" s="49">
        <v>4.8820699999999997</v>
      </c>
      <c r="F26" s="49">
        <f t="shared" si="2"/>
        <v>0.82</v>
      </c>
      <c r="G26" s="49">
        <v>4.5105300000000002</v>
      </c>
      <c r="H26" s="49">
        <f t="shared" si="3"/>
        <v>3.6619999999999999</v>
      </c>
      <c r="I26" s="49">
        <f t="shared" si="4"/>
        <v>3.6779999999999999</v>
      </c>
      <c r="J26" s="49">
        <f t="shared" si="5"/>
        <v>3.6825399999999999</v>
      </c>
      <c r="K26" s="49">
        <v>3.2865899999999999</v>
      </c>
      <c r="L26" s="49">
        <f t="shared" si="6"/>
        <v>3.36578</v>
      </c>
      <c r="M26" s="50">
        <f t="shared" si="7"/>
        <v>1.4505018153295817</v>
      </c>
      <c r="N26" s="51">
        <f t="shared" si="8"/>
        <v>1.45</v>
      </c>
      <c r="O26" s="52">
        <v>38.68</v>
      </c>
      <c r="P26" s="53">
        <f>IF(X26="Y",Y26,O26)</f>
        <v>38.68</v>
      </c>
      <c r="R26" s="52">
        <v>38.68</v>
      </c>
      <c r="S26" s="52">
        <v>38.68</v>
      </c>
      <c r="T26" s="50">
        <f t="shared" si="9"/>
        <v>0</v>
      </c>
      <c r="U26" s="49" t="str">
        <f t="shared" si="10"/>
        <v>N</v>
      </c>
      <c r="V26" s="50">
        <f t="shared" si="0"/>
        <v>0</v>
      </c>
      <c r="W26" s="49" t="str">
        <f t="shared" si="11"/>
        <v>N</v>
      </c>
      <c r="X26" s="49" t="str">
        <f t="shared" si="1"/>
        <v>N</v>
      </c>
      <c r="Y26" s="53">
        <f>ROUNDUP(S26*0.95,2)</f>
        <v>36.75</v>
      </c>
    </row>
    <row r="27" spans="1:25" x14ac:dyDescent="0.25">
      <c r="A27" s="54" t="s">
        <v>48</v>
      </c>
      <c r="B27" s="55">
        <v>6005193</v>
      </c>
      <c r="C27" s="55">
        <v>145450</v>
      </c>
      <c r="D27" s="55">
        <v>0</v>
      </c>
      <c r="E27" s="56">
        <v>2.8916900000000001</v>
      </c>
      <c r="F27" s="56">
        <f t="shared" si="2"/>
        <v>0.82</v>
      </c>
      <c r="G27" s="56">
        <v>5.26187</v>
      </c>
      <c r="H27" s="56">
        <f t="shared" si="3"/>
        <v>3.6619999999999999</v>
      </c>
      <c r="I27" s="56">
        <f t="shared" si="4"/>
        <v>3.6779999999999999</v>
      </c>
      <c r="J27" s="56">
        <f t="shared" si="5"/>
        <v>4.29596</v>
      </c>
      <c r="K27" s="56">
        <v>3.3726500000000001</v>
      </c>
      <c r="L27" s="56">
        <f t="shared" si="6"/>
        <v>3.5573100000000002</v>
      </c>
      <c r="M27" s="57">
        <f t="shared" si="7"/>
        <v>0.81288670371713456</v>
      </c>
      <c r="N27" s="58">
        <f t="shared" si="8"/>
        <v>0.81</v>
      </c>
      <c r="O27" s="59">
        <v>17.29</v>
      </c>
      <c r="P27" s="60">
        <f>IF(X27="Y",Y27,O27)</f>
        <v>17.29</v>
      </c>
      <c r="R27" s="59">
        <v>35.11</v>
      </c>
      <c r="S27" s="59">
        <v>35.11</v>
      </c>
      <c r="T27" s="57">
        <f t="shared" si="9"/>
        <v>0</v>
      </c>
      <c r="U27" s="56" t="str">
        <f t="shared" si="10"/>
        <v>N</v>
      </c>
      <c r="V27" s="57">
        <f t="shared" si="0"/>
        <v>-0.50754770720592424</v>
      </c>
      <c r="W27" s="56" t="str">
        <f t="shared" si="11"/>
        <v>Y</v>
      </c>
      <c r="X27" s="56" t="str">
        <f t="shared" si="1"/>
        <v>N</v>
      </c>
      <c r="Y27" s="60">
        <f>ROUNDUP(S27*0.95,2)</f>
        <v>33.36</v>
      </c>
    </row>
    <row r="28" spans="1:25" x14ac:dyDescent="0.25">
      <c r="A28" s="42" t="s">
        <v>49</v>
      </c>
      <c r="B28" s="43">
        <v>6009849</v>
      </c>
      <c r="C28" s="43">
        <v>145126</v>
      </c>
      <c r="D28" s="43">
        <v>0</v>
      </c>
      <c r="E28" s="44">
        <v>2.9786000000000001</v>
      </c>
      <c r="F28" s="44">
        <f t="shared" si="2"/>
        <v>0.82</v>
      </c>
      <c r="G28" s="44">
        <v>3.9264899999999998</v>
      </c>
      <c r="H28" s="44">
        <f t="shared" si="3"/>
        <v>3.6619999999999999</v>
      </c>
      <c r="I28" s="44">
        <f t="shared" si="4"/>
        <v>3.6779999999999999</v>
      </c>
      <c r="J28" s="44">
        <f t="shared" si="5"/>
        <v>3.2057199999999999</v>
      </c>
      <c r="K28" s="44">
        <v>2.8979200000000001</v>
      </c>
      <c r="L28" s="44">
        <f t="shared" si="6"/>
        <v>2.9594800000000001</v>
      </c>
      <c r="M28" s="45">
        <f t="shared" si="7"/>
        <v>1.006460594428751</v>
      </c>
      <c r="N28" s="46">
        <f t="shared" si="8"/>
        <v>1</v>
      </c>
      <c r="O28" s="47">
        <v>30.98</v>
      </c>
      <c r="P28" s="48">
        <f>IF(X28="Y",Y28,O28)</f>
        <v>30.98</v>
      </c>
      <c r="R28" s="47">
        <v>29.75</v>
      </c>
      <c r="S28" s="47">
        <v>29.75</v>
      </c>
      <c r="T28" s="45">
        <f t="shared" si="9"/>
        <v>0</v>
      </c>
      <c r="U28" s="44" t="str">
        <f t="shared" si="10"/>
        <v>N</v>
      </c>
      <c r="V28" s="45">
        <f t="shared" si="0"/>
        <v>4.1344537815126065E-2</v>
      </c>
      <c r="W28" s="44" t="str">
        <f t="shared" si="11"/>
        <v>N</v>
      </c>
      <c r="X28" s="44" t="str">
        <f t="shared" si="1"/>
        <v>N</v>
      </c>
      <c r="Y28" s="48">
        <f>ROUNDUP(S28*0.95,2)</f>
        <v>28.270000000000003</v>
      </c>
    </row>
    <row r="29" spans="1:25" x14ac:dyDescent="0.25">
      <c r="A29" s="34" t="s">
        <v>50</v>
      </c>
      <c r="B29" s="41">
        <v>6005714</v>
      </c>
      <c r="C29" s="41">
        <v>145872</v>
      </c>
      <c r="D29" s="41">
        <v>0</v>
      </c>
      <c r="E29" s="49">
        <v>2.8459500000000002</v>
      </c>
      <c r="F29" s="49">
        <f t="shared" si="2"/>
        <v>0.82</v>
      </c>
      <c r="G29" s="49">
        <v>4.4517899999999999</v>
      </c>
      <c r="H29" s="49">
        <f t="shared" si="3"/>
        <v>3.6619999999999999</v>
      </c>
      <c r="I29" s="49">
        <f t="shared" si="4"/>
        <v>3.6779999999999999</v>
      </c>
      <c r="J29" s="49">
        <f t="shared" si="5"/>
        <v>3.6345900000000002</v>
      </c>
      <c r="K29" s="49">
        <v>3.25217</v>
      </c>
      <c r="L29" s="49">
        <f t="shared" si="6"/>
        <v>3.3286500000000001</v>
      </c>
      <c r="M29" s="50">
        <f t="shared" si="7"/>
        <v>0.85498625568924347</v>
      </c>
      <c r="N29" s="51">
        <f t="shared" si="8"/>
        <v>0.85</v>
      </c>
      <c r="O29" s="52">
        <v>20.37</v>
      </c>
      <c r="P29" s="53">
        <f>IF(X29="Y",Y29,O29)</f>
        <v>20.37</v>
      </c>
      <c r="R29" s="52">
        <v>17.850000000000001</v>
      </c>
      <c r="S29" s="52">
        <v>17.850000000000001</v>
      </c>
      <c r="T29" s="50">
        <f t="shared" si="9"/>
        <v>0</v>
      </c>
      <c r="U29" s="49" t="str">
        <f t="shared" si="10"/>
        <v>N</v>
      </c>
      <c r="V29" s="50">
        <f t="shared" si="0"/>
        <v>0.14117647058823526</v>
      </c>
      <c r="W29" s="49" t="str">
        <f t="shared" si="11"/>
        <v>N</v>
      </c>
      <c r="X29" s="49" t="str">
        <f t="shared" si="1"/>
        <v>N</v>
      </c>
      <c r="Y29" s="53">
        <f>ROUNDUP(S29*0.95,2)</f>
        <v>16.96</v>
      </c>
    </row>
    <row r="30" spans="1:25" x14ac:dyDescent="0.25">
      <c r="A30" s="34" t="s">
        <v>51</v>
      </c>
      <c r="B30" s="41">
        <v>6014765</v>
      </c>
      <c r="C30" s="41">
        <v>145984</v>
      </c>
      <c r="D30" s="41">
        <v>0</v>
      </c>
      <c r="E30" s="49">
        <v>3.3472200000000001</v>
      </c>
      <c r="F30" s="49">
        <f t="shared" si="2"/>
        <v>0.82</v>
      </c>
      <c r="G30" s="49">
        <v>4.3449400000000002</v>
      </c>
      <c r="H30" s="49">
        <f t="shared" si="3"/>
        <v>3.6619999999999999</v>
      </c>
      <c r="I30" s="49">
        <f t="shared" si="4"/>
        <v>3.6779999999999999</v>
      </c>
      <c r="J30" s="49">
        <f t="shared" si="5"/>
        <v>3.5473499999999998</v>
      </c>
      <c r="K30" s="49">
        <v>3.1724299999999999</v>
      </c>
      <c r="L30" s="49">
        <f t="shared" si="6"/>
        <v>3.2474099999999999</v>
      </c>
      <c r="M30" s="50">
        <f t="shared" si="7"/>
        <v>1.0307352628710265</v>
      </c>
      <c r="N30" s="51">
        <f t="shared" si="8"/>
        <v>1.03</v>
      </c>
      <c r="O30" s="52">
        <v>32.619999999999997</v>
      </c>
      <c r="P30" s="53">
        <f>IF(X30="Y",Y30,O30)</f>
        <v>32.619999999999997</v>
      </c>
      <c r="R30" s="52">
        <v>37.090000000000003</v>
      </c>
      <c r="S30" s="52">
        <v>37.090000000000003</v>
      </c>
      <c r="T30" s="50">
        <f t="shared" si="9"/>
        <v>0</v>
      </c>
      <c r="U30" s="49" t="str">
        <f t="shared" si="10"/>
        <v>N</v>
      </c>
      <c r="V30" s="50">
        <f t="shared" si="0"/>
        <v>-0.12051765974656256</v>
      </c>
      <c r="W30" s="49" t="str">
        <f t="shared" si="11"/>
        <v>Y</v>
      </c>
      <c r="X30" s="49" t="str">
        <f t="shared" si="1"/>
        <v>N</v>
      </c>
      <c r="Y30" s="53">
        <f>ROUNDUP(S30*0.95,2)</f>
        <v>35.239999999999995</v>
      </c>
    </row>
    <row r="31" spans="1:25" x14ac:dyDescent="0.25">
      <c r="A31" s="34" t="s">
        <v>52</v>
      </c>
      <c r="B31" s="41">
        <v>6014773</v>
      </c>
      <c r="C31" s="41">
        <v>146008</v>
      </c>
      <c r="D31" s="41">
        <v>0</v>
      </c>
      <c r="E31" s="49">
        <v>3.4118900000000001</v>
      </c>
      <c r="F31" s="49">
        <f t="shared" si="2"/>
        <v>0.82</v>
      </c>
      <c r="G31" s="49">
        <v>4.6437200000000001</v>
      </c>
      <c r="H31" s="49">
        <f t="shared" si="3"/>
        <v>3.6619999999999999</v>
      </c>
      <c r="I31" s="49">
        <f t="shared" si="4"/>
        <v>3.6779999999999999</v>
      </c>
      <c r="J31" s="49">
        <f t="shared" si="5"/>
        <v>3.79129</v>
      </c>
      <c r="K31" s="49">
        <v>3.1162299999999998</v>
      </c>
      <c r="L31" s="49">
        <f t="shared" si="6"/>
        <v>3.2512400000000001</v>
      </c>
      <c r="M31" s="50">
        <f t="shared" si="7"/>
        <v>1.0494119166840958</v>
      </c>
      <c r="N31" s="51">
        <f t="shared" si="8"/>
        <v>1.04</v>
      </c>
      <c r="O31" s="52">
        <v>33.159999999999997</v>
      </c>
      <c r="P31" s="53">
        <f>IF(X31="Y",Y31,O31)</f>
        <v>33.159999999999997</v>
      </c>
      <c r="R31" s="52">
        <v>34.51</v>
      </c>
      <c r="S31" s="52">
        <v>34.51</v>
      </c>
      <c r="T31" s="50">
        <f t="shared" si="9"/>
        <v>0</v>
      </c>
      <c r="U31" s="49" t="str">
        <f t="shared" si="10"/>
        <v>N</v>
      </c>
      <c r="V31" s="50">
        <f t="shared" si="0"/>
        <v>-3.9119095914227804E-2</v>
      </c>
      <c r="W31" s="49" t="str">
        <f t="shared" si="11"/>
        <v>N</v>
      </c>
      <c r="X31" s="49" t="str">
        <f t="shared" si="1"/>
        <v>N</v>
      </c>
      <c r="Y31" s="53">
        <f>ROUNDUP(S31*0.95,2)</f>
        <v>32.79</v>
      </c>
    </row>
    <row r="32" spans="1:25" x14ac:dyDescent="0.25">
      <c r="A32" s="54" t="s">
        <v>53</v>
      </c>
      <c r="B32" s="55">
        <v>6007165</v>
      </c>
      <c r="C32" s="55">
        <v>145259</v>
      </c>
      <c r="D32" s="55">
        <v>0</v>
      </c>
      <c r="E32" s="56">
        <v>2.89575</v>
      </c>
      <c r="F32" s="56">
        <f t="shared" si="2"/>
        <v>0.82</v>
      </c>
      <c r="G32" s="56">
        <v>4.9376899999999999</v>
      </c>
      <c r="H32" s="56">
        <f t="shared" si="3"/>
        <v>3.6619999999999999</v>
      </c>
      <c r="I32" s="56">
        <f t="shared" si="4"/>
        <v>3.6779999999999999</v>
      </c>
      <c r="J32" s="56">
        <f t="shared" si="5"/>
        <v>4.0312900000000003</v>
      </c>
      <c r="K32" s="56">
        <v>3.4249800000000001</v>
      </c>
      <c r="L32" s="56">
        <f t="shared" si="6"/>
        <v>3.5462400000000001</v>
      </c>
      <c r="M32" s="57">
        <f t="shared" si="7"/>
        <v>0.81656909853817006</v>
      </c>
      <c r="N32" s="58">
        <f t="shared" si="8"/>
        <v>0.81</v>
      </c>
      <c r="O32" s="59">
        <v>17.29</v>
      </c>
      <c r="P32" s="60">
        <f>IF(X32="Y",Y32,O32)</f>
        <v>17.29</v>
      </c>
      <c r="R32" s="59">
        <v>14.88</v>
      </c>
      <c r="S32" s="59">
        <v>14.88</v>
      </c>
      <c r="T32" s="57">
        <f t="shared" si="9"/>
        <v>0</v>
      </c>
      <c r="U32" s="56" t="str">
        <f t="shared" si="10"/>
        <v>N</v>
      </c>
      <c r="V32" s="57">
        <f t="shared" si="0"/>
        <v>0.16196236559139773</v>
      </c>
      <c r="W32" s="56" t="str">
        <f t="shared" si="11"/>
        <v>N</v>
      </c>
      <c r="X32" s="56" t="str">
        <f t="shared" si="1"/>
        <v>N</v>
      </c>
      <c r="Y32" s="60">
        <f>ROUNDUP(S32*0.95,2)</f>
        <v>14.14</v>
      </c>
    </row>
    <row r="33" spans="1:25" x14ac:dyDescent="0.25">
      <c r="A33" s="42" t="s">
        <v>54</v>
      </c>
      <c r="B33" s="43">
        <v>6001366</v>
      </c>
      <c r="C33" s="43">
        <v>145403</v>
      </c>
      <c r="D33" s="43">
        <v>0</v>
      </c>
      <c r="E33" s="44">
        <v>3.2117300000000002</v>
      </c>
      <c r="F33" s="44">
        <f t="shared" si="2"/>
        <v>0.82</v>
      </c>
      <c r="G33" s="44">
        <v>4.3393100000000002</v>
      </c>
      <c r="H33" s="44">
        <f t="shared" si="3"/>
        <v>3.6619999999999999</v>
      </c>
      <c r="I33" s="44">
        <f t="shared" si="4"/>
        <v>3.6779999999999999</v>
      </c>
      <c r="J33" s="44">
        <f t="shared" si="5"/>
        <v>3.5427599999999999</v>
      </c>
      <c r="K33" s="44">
        <v>3.2395700000000001</v>
      </c>
      <c r="L33" s="44">
        <f t="shared" si="6"/>
        <v>3.3002099999999999</v>
      </c>
      <c r="M33" s="45">
        <f t="shared" si="7"/>
        <v>0.97318958490520313</v>
      </c>
      <c r="N33" s="46">
        <f t="shared" si="8"/>
        <v>0.97</v>
      </c>
      <c r="O33" s="47">
        <v>29.03</v>
      </c>
      <c r="P33" s="48">
        <f>IF(X33="Y",Y33,O33)</f>
        <v>29.03</v>
      </c>
      <c r="R33" s="47">
        <v>26.78</v>
      </c>
      <c r="S33" s="47">
        <v>26.78</v>
      </c>
      <c r="T33" s="45">
        <f t="shared" si="9"/>
        <v>0</v>
      </c>
      <c r="U33" s="44" t="str">
        <f t="shared" si="10"/>
        <v>N</v>
      </c>
      <c r="V33" s="45">
        <f t="shared" si="0"/>
        <v>8.4017923823749063E-2</v>
      </c>
      <c r="W33" s="44" t="str">
        <f t="shared" si="11"/>
        <v>N</v>
      </c>
      <c r="X33" s="44" t="str">
        <f t="shared" si="1"/>
        <v>N</v>
      </c>
      <c r="Y33" s="48">
        <f>ROUNDUP(S33*0.95,2)</f>
        <v>25.450000000000003</v>
      </c>
    </row>
    <row r="34" spans="1:25" x14ac:dyDescent="0.25">
      <c r="A34" s="34" t="s">
        <v>55</v>
      </c>
      <c r="B34" s="41">
        <v>6008304</v>
      </c>
      <c r="C34" s="41">
        <v>145453</v>
      </c>
      <c r="D34" s="41">
        <v>0</v>
      </c>
      <c r="E34" s="49">
        <v>2.62046</v>
      </c>
      <c r="F34" s="49">
        <f t="shared" si="2"/>
        <v>0.82</v>
      </c>
      <c r="G34" s="49">
        <v>4.8467900000000004</v>
      </c>
      <c r="H34" s="49">
        <f t="shared" si="3"/>
        <v>3.6619999999999999</v>
      </c>
      <c r="I34" s="49">
        <f t="shared" si="4"/>
        <v>3.6779999999999999</v>
      </c>
      <c r="J34" s="49">
        <f t="shared" si="5"/>
        <v>3.9570799999999999</v>
      </c>
      <c r="K34" s="49">
        <v>3.4073899999999999</v>
      </c>
      <c r="L34" s="49">
        <f t="shared" si="6"/>
        <v>3.5173299999999998</v>
      </c>
      <c r="M34" s="50">
        <f t="shared" si="7"/>
        <v>0.74501397366752631</v>
      </c>
      <c r="N34" s="51">
        <f t="shared" si="8"/>
        <v>0.74</v>
      </c>
      <c r="O34" s="52">
        <v>12.01</v>
      </c>
      <c r="P34" s="53">
        <f>IF(X34="Y",Y34,O34)</f>
        <v>12.01</v>
      </c>
      <c r="R34" s="52">
        <v>21.57</v>
      </c>
      <c r="S34" s="52">
        <v>21.57</v>
      </c>
      <c r="T34" s="50">
        <f t="shared" si="9"/>
        <v>0</v>
      </c>
      <c r="U34" s="49" t="str">
        <f t="shared" si="10"/>
        <v>N</v>
      </c>
      <c r="V34" s="50">
        <f t="shared" si="0"/>
        <v>-0.44320815948076031</v>
      </c>
      <c r="W34" s="49" t="str">
        <f t="shared" si="11"/>
        <v>Y</v>
      </c>
      <c r="X34" s="49" t="str">
        <f t="shared" si="1"/>
        <v>N</v>
      </c>
      <c r="Y34" s="53">
        <f>ROUNDUP(S34*0.95,2)</f>
        <v>20.5</v>
      </c>
    </row>
    <row r="35" spans="1:25" x14ac:dyDescent="0.25">
      <c r="A35" s="34" t="s">
        <v>56</v>
      </c>
      <c r="B35" s="41">
        <v>6013353</v>
      </c>
      <c r="C35" s="41">
        <v>145736</v>
      </c>
      <c r="D35" s="41">
        <v>0</v>
      </c>
      <c r="E35" s="49">
        <v>3.0501</v>
      </c>
      <c r="F35" s="49">
        <f t="shared" si="2"/>
        <v>0.82</v>
      </c>
      <c r="G35" s="49">
        <v>4.8769200000000001</v>
      </c>
      <c r="H35" s="49">
        <f t="shared" si="3"/>
        <v>3.6619999999999999</v>
      </c>
      <c r="I35" s="49">
        <f t="shared" si="4"/>
        <v>3.6779999999999999</v>
      </c>
      <c r="J35" s="49">
        <f t="shared" si="5"/>
        <v>3.9816799999999999</v>
      </c>
      <c r="K35" s="49">
        <v>3.29142</v>
      </c>
      <c r="L35" s="49">
        <f t="shared" si="6"/>
        <v>3.4294699999999998</v>
      </c>
      <c r="M35" s="50">
        <f t="shared" si="7"/>
        <v>0.88937940848002761</v>
      </c>
      <c r="N35" s="51">
        <f t="shared" si="8"/>
        <v>0.88</v>
      </c>
      <c r="O35" s="52">
        <v>22.69</v>
      </c>
      <c r="P35" s="53">
        <f>IF(X35="Y",Y35,O35)</f>
        <v>22.69</v>
      </c>
      <c r="R35" s="52">
        <v>24.54</v>
      </c>
      <c r="S35" s="52">
        <v>24.54</v>
      </c>
      <c r="T35" s="50">
        <f t="shared" si="9"/>
        <v>0</v>
      </c>
      <c r="U35" s="49" t="str">
        <f t="shared" si="10"/>
        <v>N</v>
      </c>
      <c r="V35" s="50">
        <f t="shared" si="0"/>
        <v>-7.5387123064384595E-2</v>
      </c>
      <c r="W35" s="49" t="str">
        <f t="shared" si="11"/>
        <v>Y</v>
      </c>
      <c r="X35" s="49" t="str">
        <f t="shared" si="1"/>
        <v>N</v>
      </c>
      <c r="Y35" s="53">
        <f>ROUNDUP(S35*0.95,2)</f>
        <v>23.32</v>
      </c>
    </row>
    <row r="36" spans="1:25" x14ac:dyDescent="0.25">
      <c r="A36" s="34" t="s">
        <v>57</v>
      </c>
      <c r="B36" s="41">
        <v>6000459</v>
      </c>
      <c r="C36" s="41">
        <v>145379</v>
      </c>
      <c r="D36" s="41">
        <v>0</v>
      </c>
      <c r="E36" s="49">
        <v>2.7103299999999999</v>
      </c>
      <c r="F36" s="49">
        <f t="shared" si="2"/>
        <v>0.82</v>
      </c>
      <c r="G36" s="49">
        <v>4.9684699999999999</v>
      </c>
      <c r="H36" s="49">
        <f t="shared" si="3"/>
        <v>3.6619999999999999</v>
      </c>
      <c r="I36" s="49">
        <f t="shared" si="4"/>
        <v>3.6779999999999999</v>
      </c>
      <c r="J36" s="49">
        <f t="shared" si="5"/>
        <v>4.0564200000000001</v>
      </c>
      <c r="K36" s="49">
        <v>3.0279199999999999</v>
      </c>
      <c r="L36" s="49">
        <f t="shared" si="6"/>
        <v>3.2336200000000002</v>
      </c>
      <c r="M36" s="50">
        <f t="shared" si="7"/>
        <v>0.8381720795888199</v>
      </c>
      <c r="N36" s="51">
        <f t="shared" si="8"/>
        <v>0.83</v>
      </c>
      <c r="O36" s="52">
        <v>18.829999999999998</v>
      </c>
      <c r="P36" s="53">
        <f>IF(X36="Y",Y36,O36)</f>
        <v>18.829999999999998</v>
      </c>
      <c r="R36" s="52">
        <v>20.079999999999998</v>
      </c>
      <c r="S36" s="52">
        <v>20.079999999999998</v>
      </c>
      <c r="T36" s="50">
        <f t="shared" si="9"/>
        <v>0</v>
      </c>
      <c r="U36" s="49" t="str">
        <f t="shared" si="10"/>
        <v>N</v>
      </c>
      <c r="V36" s="50">
        <f t="shared" si="0"/>
        <v>-6.2250996015936262E-2</v>
      </c>
      <c r="W36" s="49" t="str">
        <f t="shared" si="11"/>
        <v>Y</v>
      </c>
      <c r="X36" s="49" t="str">
        <f t="shared" si="1"/>
        <v>N</v>
      </c>
      <c r="Y36" s="53">
        <f>ROUNDUP(S36*0.95,2)</f>
        <v>19.080000000000002</v>
      </c>
    </row>
    <row r="37" spans="1:25" x14ac:dyDescent="0.25">
      <c r="A37" s="54" t="s">
        <v>58</v>
      </c>
      <c r="B37" s="55">
        <v>6003529</v>
      </c>
      <c r="C37" s="55">
        <v>145886</v>
      </c>
      <c r="D37" s="55">
        <v>0</v>
      </c>
      <c r="E37" s="56">
        <v>2.4502000000000002</v>
      </c>
      <c r="F37" s="56">
        <f t="shared" si="2"/>
        <v>0.82</v>
      </c>
      <c r="G37" s="56">
        <v>3.4417200000000001</v>
      </c>
      <c r="H37" s="56">
        <f t="shared" si="3"/>
        <v>3.6619999999999999</v>
      </c>
      <c r="I37" s="56">
        <f t="shared" si="4"/>
        <v>3.6779999999999999</v>
      </c>
      <c r="J37" s="56">
        <f t="shared" si="5"/>
        <v>2.80993</v>
      </c>
      <c r="K37" s="56">
        <v>2.8772199999999999</v>
      </c>
      <c r="L37" s="56">
        <f t="shared" si="6"/>
        <v>2.80993</v>
      </c>
      <c r="M37" s="57">
        <f t="shared" si="7"/>
        <v>0.87197901727089289</v>
      </c>
      <c r="N37" s="58">
        <f t="shared" si="8"/>
        <v>0.87</v>
      </c>
      <c r="O37" s="59">
        <v>21.92</v>
      </c>
      <c r="P37" s="60">
        <f>IF(X37="Y",Y37,O37)</f>
        <v>21.92</v>
      </c>
      <c r="R37" s="59">
        <v>20.079999999999998</v>
      </c>
      <c r="S37" s="59">
        <v>20.079999999999998</v>
      </c>
      <c r="T37" s="57">
        <f t="shared" si="9"/>
        <v>0</v>
      </c>
      <c r="U37" s="56" t="str">
        <f t="shared" si="10"/>
        <v>N</v>
      </c>
      <c r="V37" s="57">
        <f t="shared" si="0"/>
        <v>9.163346613545835E-2</v>
      </c>
      <c r="W37" s="56" t="str">
        <f t="shared" si="11"/>
        <v>N</v>
      </c>
      <c r="X37" s="56" t="str">
        <f t="shared" si="1"/>
        <v>N</v>
      </c>
      <c r="Y37" s="60">
        <f>ROUNDUP(S37*0.95,2)</f>
        <v>19.080000000000002</v>
      </c>
    </row>
    <row r="38" spans="1:25" x14ac:dyDescent="0.25">
      <c r="A38" s="42" t="s">
        <v>59</v>
      </c>
      <c r="B38" s="43">
        <v>6004014</v>
      </c>
      <c r="C38" s="43">
        <v>146052</v>
      </c>
      <c r="D38" s="43">
        <v>0</v>
      </c>
      <c r="E38" s="44">
        <v>3.1376400000000002</v>
      </c>
      <c r="F38" s="44">
        <f t="shared" si="2"/>
        <v>0.82</v>
      </c>
      <c r="G38" s="44">
        <v>3.6077400000000002</v>
      </c>
      <c r="H38" s="44">
        <f t="shared" si="3"/>
        <v>3.6619999999999999</v>
      </c>
      <c r="I38" s="44">
        <f t="shared" si="4"/>
        <v>3.6779999999999999</v>
      </c>
      <c r="J38" s="44">
        <f t="shared" si="5"/>
        <v>2.9454799999999999</v>
      </c>
      <c r="K38" s="44">
        <v>3.04358</v>
      </c>
      <c r="L38" s="44">
        <f t="shared" si="6"/>
        <v>2.9454799999999999</v>
      </c>
      <c r="M38" s="45">
        <f t="shared" si="7"/>
        <v>1.0652389423795103</v>
      </c>
      <c r="N38" s="46">
        <f t="shared" si="8"/>
        <v>1.06</v>
      </c>
      <c r="O38" s="47">
        <v>34.26</v>
      </c>
      <c r="P38" s="48">
        <f>IF(X38="Y",Y38,O38)</f>
        <v>34.26</v>
      </c>
      <c r="R38" s="47">
        <v>38.68</v>
      </c>
      <c r="S38" s="47">
        <v>38.68</v>
      </c>
      <c r="T38" s="45">
        <f t="shared" si="9"/>
        <v>0</v>
      </c>
      <c r="U38" s="44" t="str">
        <f t="shared" si="10"/>
        <v>N</v>
      </c>
      <c r="V38" s="45">
        <f t="shared" si="0"/>
        <v>-0.11427094105480873</v>
      </c>
      <c r="W38" s="44" t="str">
        <f t="shared" si="11"/>
        <v>Y</v>
      </c>
      <c r="X38" s="44" t="str">
        <f t="shared" si="1"/>
        <v>N</v>
      </c>
      <c r="Y38" s="48">
        <f>ROUNDUP(S38*0.95,2)</f>
        <v>36.75</v>
      </c>
    </row>
    <row r="39" spans="1:25" x14ac:dyDescent="0.25">
      <c r="A39" s="34" t="s">
        <v>60</v>
      </c>
      <c r="B39" s="41">
        <v>6000087</v>
      </c>
      <c r="C39" s="41">
        <v>146198</v>
      </c>
      <c r="D39" s="41">
        <v>0</v>
      </c>
      <c r="E39" s="49">
        <v>2.11327</v>
      </c>
      <c r="F39" s="49">
        <f t="shared" si="2"/>
        <v>0.82</v>
      </c>
      <c r="G39" s="49">
        <v>4.2253800000000004</v>
      </c>
      <c r="H39" s="49">
        <f t="shared" si="3"/>
        <v>3.6619999999999999</v>
      </c>
      <c r="I39" s="49">
        <f t="shared" si="4"/>
        <v>3.6779999999999999</v>
      </c>
      <c r="J39" s="49">
        <f t="shared" si="5"/>
        <v>3.4497399999999998</v>
      </c>
      <c r="K39" s="49">
        <v>2.6939099999999998</v>
      </c>
      <c r="L39" s="49">
        <f t="shared" si="6"/>
        <v>2.8450799999999998</v>
      </c>
      <c r="M39" s="50">
        <f t="shared" si="7"/>
        <v>0.74278051935270717</v>
      </c>
      <c r="N39" s="51">
        <f t="shared" si="8"/>
        <v>0.74</v>
      </c>
      <c r="O39" s="52">
        <v>12.01</v>
      </c>
      <c r="P39" s="53">
        <f>IF(X39="Y",Y39,O39)</f>
        <v>12.01</v>
      </c>
      <c r="R39" s="52">
        <v>11.35</v>
      </c>
      <c r="S39" s="52">
        <v>11.35</v>
      </c>
      <c r="T39" s="50">
        <f t="shared" si="9"/>
        <v>0</v>
      </c>
      <c r="U39" s="49" t="str">
        <f t="shared" si="10"/>
        <v>N</v>
      </c>
      <c r="V39" s="50">
        <f t="shared" si="0"/>
        <v>5.8149779735682833E-2</v>
      </c>
      <c r="W39" s="49" t="str">
        <f t="shared" si="11"/>
        <v>N</v>
      </c>
      <c r="X39" s="49" t="str">
        <f t="shared" si="1"/>
        <v>N</v>
      </c>
      <c r="Y39" s="53">
        <f>ROUNDUP(S39*0.95,2)</f>
        <v>10.79</v>
      </c>
    </row>
    <row r="40" spans="1:25" x14ac:dyDescent="0.25">
      <c r="A40" s="34" t="s">
        <v>61</v>
      </c>
      <c r="B40" s="41">
        <v>6003495</v>
      </c>
      <c r="C40" s="41">
        <v>145789</v>
      </c>
      <c r="D40" s="41">
        <v>0</v>
      </c>
      <c r="E40" s="49">
        <v>3.2814299999999998</v>
      </c>
      <c r="F40" s="49">
        <f t="shared" si="2"/>
        <v>0.82</v>
      </c>
      <c r="G40" s="49">
        <v>4.8821899999999996</v>
      </c>
      <c r="H40" s="49">
        <f t="shared" si="3"/>
        <v>3.6619999999999999</v>
      </c>
      <c r="I40" s="49">
        <f t="shared" si="4"/>
        <v>3.6779999999999999</v>
      </c>
      <c r="J40" s="49">
        <f t="shared" si="5"/>
        <v>3.9859800000000001</v>
      </c>
      <c r="K40" s="49">
        <v>3.1398199999999998</v>
      </c>
      <c r="L40" s="49">
        <f t="shared" si="6"/>
        <v>3.30905</v>
      </c>
      <c r="M40" s="50">
        <f t="shared" si="7"/>
        <v>0.99165319351475489</v>
      </c>
      <c r="N40" s="51">
        <f t="shared" si="8"/>
        <v>0.99</v>
      </c>
      <c r="O40" s="52">
        <v>30.33</v>
      </c>
      <c r="P40" s="53">
        <f>IF(X40="Y",Y40,O40)</f>
        <v>30.33</v>
      </c>
      <c r="R40" s="52">
        <v>30.35</v>
      </c>
      <c r="S40" s="52">
        <v>30.35</v>
      </c>
      <c r="T40" s="50">
        <f t="shared" si="9"/>
        <v>0</v>
      </c>
      <c r="U40" s="49" t="str">
        <f t="shared" si="10"/>
        <v>N</v>
      </c>
      <c r="V40" s="50">
        <f t="shared" si="0"/>
        <v>-6.5897858319614909E-4</v>
      </c>
      <c r="W40" s="49" t="str">
        <f t="shared" si="11"/>
        <v>N</v>
      </c>
      <c r="X40" s="49" t="str">
        <f t="shared" si="1"/>
        <v>N</v>
      </c>
      <c r="Y40" s="53">
        <f>ROUNDUP(S40*0.95,2)</f>
        <v>28.84</v>
      </c>
    </row>
    <row r="41" spans="1:25" x14ac:dyDescent="0.25">
      <c r="A41" s="34" t="s">
        <v>62</v>
      </c>
      <c r="B41" s="41">
        <v>6001515</v>
      </c>
      <c r="C41" s="41">
        <v>145770</v>
      </c>
      <c r="D41" s="41">
        <v>0</v>
      </c>
      <c r="E41" s="49">
        <v>3.2660399999999998</v>
      </c>
      <c r="F41" s="49">
        <f t="shared" si="2"/>
        <v>0.82</v>
      </c>
      <c r="G41" s="49">
        <v>4.14933</v>
      </c>
      <c r="H41" s="49">
        <f t="shared" si="3"/>
        <v>3.6619999999999999</v>
      </c>
      <c r="I41" s="49">
        <f t="shared" si="4"/>
        <v>3.6779999999999999</v>
      </c>
      <c r="J41" s="49">
        <f t="shared" si="5"/>
        <v>3.3876499999999998</v>
      </c>
      <c r="K41" s="49">
        <v>3.14696</v>
      </c>
      <c r="L41" s="49">
        <f t="shared" si="6"/>
        <v>3.1951000000000001</v>
      </c>
      <c r="M41" s="50">
        <f t="shared" si="7"/>
        <v>1.0222027479578104</v>
      </c>
      <c r="N41" s="51">
        <f t="shared" si="8"/>
        <v>1.02</v>
      </c>
      <c r="O41" s="52">
        <v>32.07</v>
      </c>
      <c r="P41" s="53">
        <f>IF(X41="Y",Y41,O41)</f>
        <v>32.07</v>
      </c>
      <c r="R41" s="52">
        <v>31.54</v>
      </c>
      <c r="S41" s="52">
        <v>31.54</v>
      </c>
      <c r="T41" s="50">
        <f t="shared" si="9"/>
        <v>0</v>
      </c>
      <c r="U41" s="49" t="str">
        <f t="shared" si="10"/>
        <v>N</v>
      </c>
      <c r="V41" s="50">
        <f t="shared" si="0"/>
        <v>1.6804058338617665E-2</v>
      </c>
      <c r="W41" s="49" t="str">
        <f t="shared" si="11"/>
        <v>N</v>
      </c>
      <c r="X41" s="49" t="str">
        <f t="shared" si="1"/>
        <v>N</v>
      </c>
      <c r="Y41" s="53">
        <f>ROUNDUP(S41*0.95,2)</f>
        <v>29.970000000000002</v>
      </c>
    </row>
    <row r="42" spans="1:25" x14ac:dyDescent="0.25">
      <c r="A42" s="54" t="s">
        <v>63</v>
      </c>
      <c r="B42" s="55">
        <v>6007637</v>
      </c>
      <c r="C42" s="55">
        <v>145920</v>
      </c>
      <c r="D42" s="55">
        <v>0</v>
      </c>
      <c r="E42" s="56">
        <v>3.60412</v>
      </c>
      <c r="F42" s="56">
        <f t="shared" si="2"/>
        <v>0.82</v>
      </c>
      <c r="G42" s="56">
        <v>4.9593699999999998</v>
      </c>
      <c r="H42" s="56">
        <f t="shared" si="3"/>
        <v>3.6619999999999999</v>
      </c>
      <c r="I42" s="56">
        <f t="shared" si="4"/>
        <v>3.6779999999999999</v>
      </c>
      <c r="J42" s="56">
        <f t="shared" si="5"/>
        <v>4.0489899999999999</v>
      </c>
      <c r="K42" s="56">
        <v>3.27576</v>
      </c>
      <c r="L42" s="56">
        <f t="shared" si="6"/>
        <v>3.4304100000000002</v>
      </c>
      <c r="M42" s="57">
        <f t="shared" si="7"/>
        <v>1.0506382618987233</v>
      </c>
      <c r="N42" s="58">
        <f t="shared" si="8"/>
        <v>1.05</v>
      </c>
      <c r="O42" s="59">
        <v>33.71</v>
      </c>
      <c r="P42" s="60">
        <f>IF(X42="Y",Y42,O42)</f>
        <v>33.71</v>
      </c>
      <c r="R42" s="59">
        <v>37.69</v>
      </c>
      <c r="S42" s="59">
        <v>37.69</v>
      </c>
      <c r="T42" s="57">
        <f t="shared" si="9"/>
        <v>0</v>
      </c>
      <c r="U42" s="56" t="str">
        <f t="shared" si="10"/>
        <v>N</v>
      </c>
      <c r="V42" s="57">
        <f t="shared" si="0"/>
        <v>-0.1055983019368532</v>
      </c>
      <c r="W42" s="56" t="str">
        <f t="shared" si="11"/>
        <v>Y</v>
      </c>
      <c r="X42" s="56" t="str">
        <f t="shared" si="1"/>
        <v>N</v>
      </c>
      <c r="Y42" s="60">
        <f>ROUNDUP(S42*0.95,2)</f>
        <v>35.809999999999995</v>
      </c>
    </row>
    <row r="43" spans="1:25" x14ac:dyDescent="0.25">
      <c r="A43" s="42" t="s">
        <v>64</v>
      </c>
      <c r="B43" s="43">
        <v>6000129</v>
      </c>
      <c r="C43" s="43">
        <v>146066</v>
      </c>
      <c r="D43" s="43">
        <v>0</v>
      </c>
      <c r="E43" s="44">
        <v>4.7514200000000004</v>
      </c>
      <c r="F43" s="44">
        <f t="shared" si="2"/>
        <v>0.82</v>
      </c>
      <c r="G43" s="44">
        <v>3.4782799999999998</v>
      </c>
      <c r="H43" s="44">
        <f t="shared" si="3"/>
        <v>3.6619999999999999</v>
      </c>
      <c r="I43" s="44">
        <f t="shared" si="4"/>
        <v>3.6779999999999999</v>
      </c>
      <c r="J43" s="44">
        <f t="shared" si="5"/>
        <v>2.8397800000000002</v>
      </c>
      <c r="K43" s="44">
        <v>3.08473</v>
      </c>
      <c r="L43" s="44">
        <f t="shared" si="6"/>
        <v>2.8397800000000002</v>
      </c>
      <c r="M43" s="45">
        <f t="shared" si="7"/>
        <v>1.673164822627105</v>
      </c>
      <c r="N43" s="46">
        <f t="shared" si="8"/>
        <v>1.67</v>
      </c>
      <c r="O43" s="47">
        <v>38.68</v>
      </c>
      <c r="P43" s="48">
        <f>IF(X43="Y",Y43,O43)</f>
        <v>38.68</v>
      </c>
      <c r="R43" s="47">
        <v>38.68</v>
      </c>
      <c r="S43" s="47">
        <v>38.68</v>
      </c>
      <c r="T43" s="45">
        <f t="shared" si="9"/>
        <v>0</v>
      </c>
      <c r="U43" s="44" t="str">
        <f t="shared" si="10"/>
        <v>N</v>
      </c>
      <c r="V43" s="45">
        <f t="shared" si="0"/>
        <v>0</v>
      </c>
      <c r="W43" s="44" t="str">
        <f t="shared" si="11"/>
        <v>N</v>
      </c>
      <c r="X43" s="44" t="str">
        <f t="shared" si="1"/>
        <v>N</v>
      </c>
      <c r="Y43" s="48">
        <f>ROUNDUP(S43*0.95,2)</f>
        <v>36.75</v>
      </c>
    </row>
    <row r="44" spans="1:25" x14ac:dyDescent="0.25">
      <c r="A44" s="34" t="s">
        <v>65</v>
      </c>
      <c r="B44" s="41">
        <v>6002877</v>
      </c>
      <c r="C44" s="41">
        <v>145121</v>
      </c>
      <c r="D44" s="41">
        <v>0</v>
      </c>
      <c r="E44" s="49">
        <v>4.3651799999999996</v>
      </c>
      <c r="F44" s="49">
        <f t="shared" si="2"/>
        <v>0.82</v>
      </c>
      <c r="G44" s="49">
        <v>4.5038299999999998</v>
      </c>
      <c r="H44" s="49">
        <f t="shared" si="3"/>
        <v>3.6619999999999999</v>
      </c>
      <c r="I44" s="49">
        <f t="shared" si="4"/>
        <v>3.6779999999999999</v>
      </c>
      <c r="J44" s="49">
        <f t="shared" si="5"/>
        <v>3.6770700000000001</v>
      </c>
      <c r="K44" s="49">
        <v>3.3830200000000001</v>
      </c>
      <c r="L44" s="49">
        <f t="shared" si="6"/>
        <v>3.4418299999999999</v>
      </c>
      <c r="M44" s="50">
        <f t="shared" si="7"/>
        <v>1.2682729826865358</v>
      </c>
      <c r="N44" s="51">
        <f t="shared" si="8"/>
        <v>1.26</v>
      </c>
      <c r="O44" s="52">
        <v>38.68</v>
      </c>
      <c r="P44" s="53">
        <f>IF(X44="Y",Y44,O44)</f>
        <v>38.68</v>
      </c>
      <c r="R44" s="52">
        <v>38.68</v>
      </c>
      <c r="S44" s="52">
        <v>38.68</v>
      </c>
      <c r="T44" s="50">
        <f t="shared" si="9"/>
        <v>0</v>
      </c>
      <c r="U44" s="49" t="str">
        <f t="shared" si="10"/>
        <v>N</v>
      </c>
      <c r="V44" s="50">
        <f t="shared" si="0"/>
        <v>0</v>
      </c>
      <c r="W44" s="49" t="str">
        <f t="shared" si="11"/>
        <v>N</v>
      </c>
      <c r="X44" s="49" t="str">
        <f t="shared" si="1"/>
        <v>N</v>
      </c>
      <c r="Y44" s="53">
        <f>ROUNDUP(S44*0.95,2)</f>
        <v>36.75</v>
      </c>
    </row>
    <row r="45" spans="1:25" x14ac:dyDescent="0.25">
      <c r="A45" s="34" t="s">
        <v>66</v>
      </c>
      <c r="B45" s="41">
        <v>6000186</v>
      </c>
      <c r="C45" s="41">
        <v>145343</v>
      </c>
      <c r="D45" s="41">
        <v>0</v>
      </c>
      <c r="E45" s="49">
        <v>2.7288399999999999</v>
      </c>
      <c r="F45" s="49">
        <f t="shared" si="2"/>
        <v>0.82</v>
      </c>
      <c r="G45" s="49">
        <v>4.6127700000000003</v>
      </c>
      <c r="H45" s="49">
        <f t="shared" si="3"/>
        <v>3.6619999999999999</v>
      </c>
      <c r="I45" s="49">
        <f t="shared" si="4"/>
        <v>3.6779999999999999</v>
      </c>
      <c r="J45" s="49">
        <f t="shared" si="5"/>
        <v>3.7660200000000001</v>
      </c>
      <c r="K45" s="49">
        <v>3.5184899999999999</v>
      </c>
      <c r="L45" s="49">
        <f t="shared" si="6"/>
        <v>3.5680000000000001</v>
      </c>
      <c r="M45" s="50">
        <f t="shared" si="7"/>
        <v>0.76480941704035876</v>
      </c>
      <c r="N45" s="51">
        <f t="shared" si="8"/>
        <v>0.76</v>
      </c>
      <c r="O45" s="52">
        <v>13.51</v>
      </c>
      <c r="P45" s="53">
        <f>IF(X45="Y",Y45,O45)</f>
        <v>13.51</v>
      </c>
      <c r="R45" s="52">
        <v>24.73</v>
      </c>
      <c r="S45" s="52">
        <v>24.73</v>
      </c>
      <c r="T45" s="50">
        <f t="shared" si="9"/>
        <v>0</v>
      </c>
      <c r="U45" s="49" t="str">
        <f t="shared" si="10"/>
        <v>N</v>
      </c>
      <c r="V45" s="50">
        <f t="shared" si="0"/>
        <v>-0.45369995956328346</v>
      </c>
      <c r="W45" s="49" t="str">
        <f t="shared" si="11"/>
        <v>Y</v>
      </c>
      <c r="X45" s="49" t="str">
        <f t="shared" si="1"/>
        <v>N</v>
      </c>
      <c r="Y45" s="53">
        <f>ROUNDUP(S45*0.95,2)</f>
        <v>23.5</v>
      </c>
    </row>
    <row r="46" spans="1:25" x14ac:dyDescent="0.25">
      <c r="A46" s="34" t="s">
        <v>67</v>
      </c>
      <c r="B46" s="41">
        <v>6001267</v>
      </c>
      <c r="C46" s="41">
        <v>145908</v>
      </c>
      <c r="D46" s="41">
        <v>0</v>
      </c>
      <c r="E46" s="49">
        <v>3.3659300000000001</v>
      </c>
      <c r="F46" s="49">
        <f t="shared" si="2"/>
        <v>0.82</v>
      </c>
      <c r="G46" s="49">
        <v>4.0825300000000002</v>
      </c>
      <c r="H46" s="49">
        <f t="shared" si="3"/>
        <v>3.6619999999999999</v>
      </c>
      <c r="I46" s="49">
        <f t="shared" si="4"/>
        <v>3.6779999999999999</v>
      </c>
      <c r="J46" s="49">
        <f t="shared" si="5"/>
        <v>3.33311</v>
      </c>
      <c r="K46" s="49">
        <v>3.2394799999999999</v>
      </c>
      <c r="L46" s="49">
        <f t="shared" si="6"/>
        <v>3.2582100000000001</v>
      </c>
      <c r="M46" s="50">
        <f t="shared" si="7"/>
        <v>1.0330610979648334</v>
      </c>
      <c r="N46" s="51">
        <f t="shared" si="8"/>
        <v>1.03</v>
      </c>
      <c r="O46" s="52">
        <v>32.619999999999997</v>
      </c>
      <c r="P46" s="53">
        <f>IF(X46="Y",Y46,O46)</f>
        <v>32.619999999999997</v>
      </c>
      <c r="R46" s="52">
        <v>30.35</v>
      </c>
      <c r="S46" s="52">
        <v>30.35</v>
      </c>
      <c r="T46" s="50">
        <f t="shared" si="9"/>
        <v>0</v>
      </c>
      <c r="U46" s="49" t="str">
        <f t="shared" si="10"/>
        <v>N</v>
      </c>
      <c r="V46" s="50">
        <f t="shared" si="0"/>
        <v>7.4794069192751098E-2</v>
      </c>
      <c r="W46" s="49" t="str">
        <f t="shared" si="11"/>
        <v>N</v>
      </c>
      <c r="X46" s="49" t="str">
        <f t="shared" si="1"/>
        <v>N</v>
      </c>
      <c r="Y46" s="53">
        <f>ROUNDUP(S46*0.95,2)</f>
        <v>28.84</v>
      </c>
    </row>
    <row r="47" spans="1:25" x14ac:dyDescent="0.25">
      <c r="A47" s="54" t="s">
        <v>68</v>
      </c>
      <c r="B47" s="55">
        <v>6001085</v>
      </c>
      <c r="C47" s="55">
        <v>146112</v>
      </c>
      <c r="D47" s="55">
        <v>0</v>
      </c>
      <c r="E47" s="56">
        <v>2.64995</v>
      </c>
      <c r="F47" s="56">
        <f t="shared" si="2"/>
        <v>0.82</v>
      </c>
      <c r="G47" s="56">
        <v>5.7504400000000002</v>
      </c>
      <c r="H47" s="56">
        <f t="shared" si="3"/>
        <v>3.6619999999999999</v>
      </c>
      <c r="I47" s="56">
        <f t="shared" si="4"/>
        <v>3.6779999999999999</v>
      </c>
      <c r="J47" s="56">
        <f t="shared" si="5"/>
        <v>4.6948499999999997</v>
      </c>
      <c r="K47" s="56">
        <v>3.13232</v>
      </c>
      <c r="L47" s="56">
        <f t="shared" si="6"/>
        <v>3.4448300000000001</v>
      </c>
      <c r="M47" s="57">
        <f t="shared" si="7"/>
        <v>0.76925421573778674</v>
      </c>
      <c r="N47" s="58">
        <f t="shared" si="8"/>
        <v>0.76</v>
      </c>
      <c r="O47" s="59">
        <v>13.51</v>
      </c>
      <c r="P47" s="60">
        <f>IF(X47="Y",Y47,O47)</f>
        <v>13.51</v>
      </c>
      <c r="R47" s="59">
        <v>20.83</v>
      </c>
      <c r="S47" s="59">
        <v>20.83</v>
      </c>
      <c r="T47" s="57">
        <f t="shared" si="9"/>
        <v>0</v>
      </c>
      <c r="U47" s="56" t="str">
        <f t="shared" si="10"/>
        <v>N</v>
      </c>
      <c r="V47" s="57">
        <f t="shared" si="0"/>
        <v>-0.35141622659625538</v>
      </c>
      <c r="W47" s="56" t="str">
        <f t="shared" si="11"/>
        <v>Y</v>
      </c>
      <c r="X47" s="56" t="str">
        <f t="shared" si="1"/>
        <v>N</v>
      </c>
      <c r="Y47" s="60">
        <f>ROUNDUP(S47*0.95,2)</f>
        <v>19.790000000000003</v>
      </c>
    </row>
    <row r="48" spans="1:25" x14ac:dyDescent="0.25">
      <c r="A48" s="42" t="s">
        <v>69</v>
      </c>
      <c r="B48" s="43">
        <v>6001150</v>
      </c>
      <c r="C48" s="43">
        <v>145918</v>
      </c>
      <c r="D48" s="43">
        <v>0</v>
      </c>
      <c r="E48" s="44">
        <v>2.9733399999999999</v>
      </c>
      <c r="F48" s="44">
        <f t="shared" si="2"/>
        <v>0.82</v>
      </c>
      <c r="G48" s="44">
        <v>4.33331</v>
      </c>
      <c r="H48" s="44">
        <f t="shared" si="3"/>
        <v>3.6619999999999999</v>
      </c>
      <c r="I48" s="44">
        <f t="shared" si="4"/>
        <v>3.6779999999999999</v>
      </c>
      <c r="J48" s="44">
        <f t="shared" si="5"/>
        <v>3.5378599999999998</v>
      </c>
      <c r="K48" s="44">
        <v>3.2334700000000001</v>
      </c>
      <c r="L48" s="44">
        <f t="shared" si="6"/>
        <v>3.2943500000000001</v>
      </c>
      <c r="M48" s="45">
        <f t="shared" si="7"/>
        <v>0.90255740889705094</v>
      </c>
      <c r="N48" s="46">
        <f t="shared" si="8"/>
        <v>0.9</v>
      </c>
      <c r="O48" s="47">
        <v>24.23</v>
      </c>
      <c r="P48" s="48">
        <f>IF(X48="Y",Y48,O48)</f>
        <v>24.23</v>
      </c>
      <c r="R48" s="47">
        <v>29.01</v>
      </c>
      <c r="S48" s="47">
        <v>29.01</v>
      </c>
      <c r="T48" s="45">
        <f t="shared" si="9"/>
        <v>0</v>
      </c>
      <c r="U48" s="44" t="str">
        <f t="shared" si="10"/>
        <v>N</v>
      </c>
      <c r="V48" s="45">
        <f t="shared" si="0"/>
        <v>-0.16477076870044816</v>
      </c>
      <c r="W48" s="44" t="str">
        <f t="shared" si="11"/>
        <v>Y</v>
      </c>
      <c r="X48" s="44" t="str">
        <f t="shared" si="1"/>
        <v>N</v>
      </c>
      <c r="Y48" s="48">
        <f>ROUNDUP(S48*0.95,2)</f>
        <v>27.560000000000002</v>
      </c>
    </row>
    <row r="49" spans="1:25" x14ac:dyDescent="0.25">
      <c r="A49" s="34" t="s">
        <v>70</v>
      </c>
      <c r="B49" s="41">
        <v>6007207</v>
      </c>
      <c r="C49" s="41">
        <v>145913</v>
      </c>
      <c r="D49" s="41">
        <v>0</v>
      </c>
      <c r="E49" s="49">
        <v>2.9798499999999999</v>
      </c>
      <c r="F49" s="49">
        <f t="shared" si="2"/>
        <v>0.82</v>
      </c>
      <c r="G49" s="49">
        <v>5.2943600000000002</v>
      </c>
      <c r="H49" s="49">
        <f t="shared" si="3"/>
        <v>3.6619999999999999</v>
      </c>
      <c r="I49" s="49">
        <f t="shared" si="4"/>
        <v>3.6779999999999999</v>
      </c>
      <c r="J49" s="49">
        <f t="shared" si="5"/>
        <v>4.3224900000000002</v>
      </c>
      <c r="K49" s="49">
        <v>3.6146400000000001</v>
      </c>
      <c r="L49" s="49">
        <f t="shared" si="6"/>
        <v>3.7562099999999998</v>
      </c>
      <c r="M49" s="50">
        <f t="shared" si="7"/>
        <v>0.79331294043730249</v>
      </c>
      <c r="N49" s="51">
        <f t="shared" si="8"/>
        <v>0.79</v>
      </c>
      <c r="O49" s="52">
        <v>15.77</v>
      </c>
      <c r="P49" s="53">
        <f>IF(X49="Y",Y49,O49)</f>
        <v>15.77</v>
      </c>
      <c r="R49" s="52">
        <v>26.03</v>
      </c>
      <c r="S49" s="52">
        <v>26.03</v>
      </c>
      <c r="T49" s="50">
        <f t="shared" si="9"/>
        <v>0</v>
      </c>
      <c r="U49" s="49" t="str">
        <f t="shared" si="10"/>
        <v>N</v>
      </c>
      <c r="V49" s="50">
        <f t="shared" si="0"/>
        <v>-0.39416058394160586</v>
      </c>
      <c r="W49" s="49" t="str">
        <f t="shared" si="11"/>
        <v>Y</v>
      </c>
      <c r="X49" s="49" t="str">
        <f t="shared" si="1"/>
        <v>N</v>
      </c>
      <c r="Y49" s="53">
        <f>ROUNDUP(S49*0.95,2)</f>
        <v>24.73</v>
      </c>
    </row>
    <row r="50" spans="1:25" x14ac:dyDescent="0.25">
      <c r="A50" s="34" t="s">
        <v>71</v>
      </c>
      <c r="B50" s="41">
        <v>6002489</v>
      </c>
      <c r="C50" s="41">
        <v>145160</v>
      </c>
      <c r="D50" s="41">
        <v>0</v>
      </c>
      <c r="E50" s="49">
        <v>2.5833200000000001</v>
      </c>
      <c r="F50" s="49">
        <f t="shared" si="2"/>
        <v>0.82</v>
      </c>
      <c r="G50" s="49">
        <v>5.05783</v>
      </c>
      <c r="H50" s="49">
        <f t="shared" si="3"/>
        <v>3.6619999999999999</v>
      </c>
      <c r="I50" s="49">
        <f t="shared" si="4"/>
        <v>3.6779999999999999</v>
      </c>
      <c r="J50" s="49">
        <f t="shared" si="5"/>
        <v>4.1293800000000003</v>
      </c>
      <c r="K50" s="49">
        <v>3.46034</v>
      </c>
      <c r="L50" s="49">
        <f t="shared" si="6"/>
        <v>3.59415</v>
      </c>
      <c r="M50" s="50">
        <f t="shared" si="7"/>
        <v>0.71875686880069001</v>
      </c>
      <c r="N50" s="51">
        <f t="shared" si="8"/>
        <v>0.71</v>
      </c>
      <c r="O50" s="52">
        <v>9.75</v>
      </c>
      <c r="P50" s="53">
        <f>IF(X50="Y",Y50,O50)</f>
        <v>9.75</v>
      </c>
      <c r="R50" s="52">
        <v>10.18</v>
      </c>
      <c r="S50" s="52">
        <v>10.18</v>
      </c>
      <c r="T50" s="50">
        <f t="shared" si="9"/>
        <v>0</v>
      </c>
      <c r="U50" s="49" t="str">
        <f t="shared" si="10"/>
        <v>N</v>
      </c>
      <c r="V50" s="50">
        <f t="shared" si="0"/>
        <v>-4.2239685658153212E-2</v>
      </c>
      <c r="W50" s="49" t="str">
        <f t="shared" si="11"/>
        <v>N</v>
      </c>
      <c r="X50" s="49" t="str">
        <f t="shared" si="1"/>
        <v>N</v>
      </c>
      <c r="Y50" s="53">
        <f>ROUNDUP(S50*0.95,2)</f>
        <v>9.68</v>
      </c>
    </row>
    <row r="51" spans="1:25" x14ac:dyDescent="0.25">
      <c r="A51" s="34" t="s">
        <v>72</v>
      </c>
      <c r="B51" s="41">
        <v>6008064</v>
      </c>
      <c r="C51" s="41">
        <v>145180</v>
      </c>
      <c r="D51" s="41">
        <v>0</v>
      </c>
      <c r="E51" s="49">
        <v>1.7971699999999999</v>
      </c>
      <c r="F51" s="49">
        <f t="shared" si="2"/>
        <v>0.82</v>
      </c>
      <c r="G51" s="49">
        <v>4.5226100000000002</v>
      </c>
      <c r="H51" s="49">
        <f t="shared" si="3"/>
        <v>3.6619999999999999</v>
      </c>
      <c r="I51" s="49">
        <f t="shared" si="4"/>
        <v>3.6779999999999999</v>
      </c>
      <c r="J51" s="49">
        <f t="shared" si="5"/>
        <v>3.6924100000000002</v>
      </c>
      <c r="K51" s="49">
        <v>3.1798099999999998</v>
      </c>
      <c r="L51" s="49">
        <f t="shared" si="6"/>
        <v>3.28233</v>
      </c>
      <c r="M51" s="50">
        <f t="shared" si="7"/>
        <v>0.54752873720801987</v>
      </c>
      <c r="N51" s="51">
        <f t="shared" si="8"/>
        <v>0.54</v>
      </c>
      <c r="O51" s="52">
        <v>0</v>
      </c>
      <c r="P51" s="53">
        <f>IF(X51="Y",Y51,O51)</f>
        <v>0</v>
      </c>
      <c r="R51" s="52">
        <v>0</v>
      </c>
      <c r="S51" s="52">
        <v>0</v>
      </c>
      <c r="T51" s="50">
        <f t="shared" si="9"/>
        <v>0</v>
      </c>
      <c r="U51" s="49" t="str">
        <f t="shared" si="10"/>
        <v>N</v>
      </c>
      <c r="V51" s="50">
        <f t="shared" si="0"/>
        <v>0</v>
      </c>
      <c r="W51" s="49" t="str">
        <f t="shared" si="11"/>
        <v>N</v>
      </c>
      <c r="X51" s="49" t="str">
        <f t="shared" si="1"/>
        <v>N</v>
      </c>
      <c r="Y51" s="53">
        <f>ROUNDUP(S51*0.95,2)</f>
        <v>0</v>
      </c>
    </row>
    <row r="52" spans="1:25" x14ac:dyDescent="0.25">
      <c r="A52" s="54" t="s">
        <v>73</v>
      </c>
      <c r="B52" s="55">
        <v>6002547</v>
      </c>
      <c r="C52" s="55">
        <v>145877</v>
      </c>
      <c r="D52" s="55">
        <v>0</v>
      </c>
      <c r="E52" s="56">
        <v>3.1343999999999999</v>
      </c>
      <c r="F52" s="56">
        <f t="shared" si="2"/>
        <v>0.82</v>
      </c>
      <c r="G52" s="56">
        <v>4.9239100000000002</v>
      </c>
      <c r="H52" s="56">
        <f t="shared" si="3"/>
        <v>3.6619999999999999</v>
      </c>
      <c r="I52" s="56">
        <f t="shared" si="4"/>
        <v>3.6779999999999999</v>
      </c>
      <c r="J52" s="56">
        <f t="shared" si="5"/>
        <v>4.0200399999999998</v>
      </c>
      <c r="K52" s="56">
        <v>3.64425</v>
      </c>
      <c r="L52" s="56">
        <f t="shared" si="6"/>
        <v>3.7194099999999999</v>
      </c>
      <c r="M52" s="57">
        <f t="shared" si="7"/>
        <v>0.84271430146179094</v>
      </c>
      <c r="N52" s="58">
        <f t="shared" si="8"/>
        <v>0.84</v>
      </c>
      <c r="O52" s="59">
        <v>19.600000000000001</v>
      </c>
      <c r="P52" s="60">
        <f>IF(X52="Y",Y52,O52)</f>
        <v>19.600000000000001</v>
      </c>
      <c r="R52" s="59">
        <v>17.850000000000001</v>
      </c>
      <c r="S52" s="59">
        <v>17.850000000000001</v>
      </c>
      <c r="T52" s="57">
        <f t="shared" si="9"/>
        <v>0</v>
      </c>
      <c r="U52" s="56" t="str">
        <f t="shared" si="10"/>
        <v>N</v>
      </c>
      <c r="V52" s="57">
        <f t="shared" si="0"/>
        <v>9.8039215686274508E-2</v>
      </c>
      <c r="W52" s="56" t="str">
        <f t="shared" si="11"/>
        <v>N</v>
      </c>
      <c r="X52" s="56" t="str">
        <f t="shared" si="1"/>
        <v>N</v>
      </c>
      <c r="Y52" s="60">
        <f>ROUNDUP(S52*0.95,2)</f>
        <v>16.96</v>
      </c>
    </row>
    <row r="53" spans="1:25" x14ac:dyDescent="0.25">
      <c r="A53" s="42" t="s">
        <v>74</v>
      </c>
      <c r="B53" s="43">
        <v>6005847</v>
      </c>
      <c r="C53" s="43">
        <v>145740</v>
      </c>
      <c r="D53" s="43">
        <v>0</v>
      </c>
      <c r="E53" s="44">
        <v>2.3427699999999998</v>
      </c>
      <c r="F53" s="44">
        <f t="shared" si="2"/>
        <v>0.82</v>
      </c>
      <c r="G53" s="44">
        <v>5.3864400000000003</v>
      </c>
      <c r="H53" s="44">
        <f t="shared" si="3"/>
        <v>3.6619999999999999</v>
      </c>
      <c r="I53" s="44">
        <f t="shared" si="4"/>
        <v>3.6779999999999999</v>
      </c>
      <c r="J53" s="44">
        <f t="shared" si="5"/>
        <v>4.3976699999999997</v>
      </c>
      <c r="K53" s="44">
        <v>3.4495399999999998</v>
      </c>
      <c r="L53" s="44">
        <f t="shared" si="6"/>
        <v>3.63917</v>
      </c>
      <c r="M53" s="45">
        <f t="shared" si="7"/>
        <v>0.64376492441957911</v>
      </c>
      <c r="N53" s="46">
        <f t="shared" si="8"/>
        <v>0.64</v>
      </c>
      <c r="O53" s="47">
        <v>0</v>
      </c>
      <c r="P53" s="48">
        <f>IF(X53="Y",Y53,O53)</f>
        <v>0</v>
      </c>
      <c r="R53" s="47">
        <v>10.18</v>
      </c>
      <c r="S53" s="47">
        <v>10.18</v>
      </c>
      <c r="T53" s="45">
        <f t="shared" si="9"/>
        <v>0</v>
      </c>
      <c r="U53" s="44" t="str">
        <f t="shared" si="10"/>
        <v>N</v>
      </c>
      <c r="V53" s="45">
        <f t="shared" si="0"/>
        <v>-1</v>
      </c>
      <c r="W53" s="44" t="str">
        <f t="shared" si="11"/>
        <v>Y</v>
      </c>
      <c r="X53" s="44" t="str">
        <f t="shared" si="1"/>
        <v>N</v>
      </c>
      <c r="Y53" s="48">
        <f>ROUNDUP(S53*0.95,2)</f>
        <v>9.68</v>
      </c>
    </row>
    <row r="54" spans="1:25" x14ac:dyDescent="0.25">
      <c r="A54" s="34" t="s">
        <v>75</v>
      </c>
      <c r="B54" s="41">
        <v>6006845</v>
      </c>
      <c r="C54" s="41">
        <v>146058</v>
      </c>
      <c r="D54" s="41">
        <v>0</v>
      </c>
      <c r="E54" s="49">
        <v>3.1034199999999998</v>
      </c>
      <c r="F54" s="49">
        <f t="shared" si="2"/>
        <v>0.82</v>
      </c>
      <c r="G54" s="49">
        <v>5.1564500000000004</v>
      </c>
      <c r="H54" s="49">
        <f t="shared" si="3"/>
        <v>3.6619999999999999</v>
      </c>
      <c r="I54" s="49">
        <f t="shared" si="4"/>
        <v>3.6779999999999999</v>
      </c>
      <c r="J54" s="49">
        <f t="shared" si="5"/>
        <v>4.2099000000000002</v>
      </c>
      <c r="K54" s="49">
        <v>3.8599000000000001</v>
      </c>
      <c r="L54" s="49">
        <f t="shared" si="6"/>
        <v>3.9298999999999999</v>
      </c>
      <c r="M54" s="50">
        <f t="shared" si="7"/>
        <v>0.78969439425939592</v>
      </c>
      <c r="N54" s="51">
        <f t="shared" si="8"/>
        <v>0.78</v>
      </c>
      <c r="O54" s="52">
        <v>15.02</v>
      </c>
      <c r="P54" s="53">
        <f>IF(X54="Y",Y54,O54)</f>
        <v>15.02</v>
      </c>
      <c r="R54" s="52">
        <v>11.94</v>
      </c>
      <c r="S54" s="52">
        <v>11.94</v>
      </c>
      <c r="T54" s="50">
        <f t="shared" si="9"/>
        <v>0</v>
      </c>
      <c r="U54" s="49" t="str">
        <f t="shared" si="10"/>
        <v>N</v>
      </c>
      <c r="V54" s="50">
        <f t="shared" si="0"/>
        <v>0.25795644891122282</v>
      </c>
      <c r="W54" s="49" t="str">
        <f t="shared" si="11"/>
        <v>N</v>
      </c>
      <c r="X54" s="49" t="str">
        <f t="shared" si="1"/>
        <v>N</v>
      </c>
      <c r="Y54" s="53">
        <f>ROUNDUP(S54*0.95,2)</f>
        <v>11.35</v>
      </c>
    </row>
    <row r="55" spans="1:25" x14ac:dyDescent="0.25">
      <c r="A55" s="34" t="s">
        <v>76</v>
      </c>
      <c r="B55" s="41">
        <v>6009815</v>
      </c>
      <c r="C55" s="41">
        <v>146000</v>
      </c>
      <c r="D55" s="41">
        <v>0</v>
      </c>
      <c r="E55" s="49">
        <v>3.2892800000000002</v>
      </c>
      <c r="F55" s="49">
        <f t="shared" si="2"/>
        <v>0.82</v>
      </c>
      <c r="G55" s="49">
        <v>4.5377700000000001</v>
      </c>
      <c r="H55" s="49">
        <f t="shared" si="3"/>
        <v>3.6619999999999999</v>
      </c>
      <c r="I55" s="49">
        <f t="shared" si="4"/>
        <v>3.6779999999999999</v>
      </c>
      <c r="J55" s="49">
        <f t="shared" si="5"/>
        <v>3.70478</v>
      </c>
      <c r="K55" s="49">
        <v>3.1440600000000001</v>
      </c>
      <c r="L55" s="49">
        <f t="shared" si="6"/>
        <v>3.2562000000000002</v>
      </c>
      <c r="M55" s="50">
        <f t="shared" si="7"/>
        <v>1.0101590811375223</v>
      </c>
      <c r="N55" s="51">
        <f t="shared" si="8"/>
        <v>1.01</v>
      </c>
      <c r="O55" s="52">
        <v>31.53</v>
      </c>
      <c r="P55" s="53">
        <f>IF(X55="Y",Y55,O55)</f>
        <v>31.53</v>
      </c>
      <c r="R55" s="52">
        <v>26.78</v>
      </c>
      <c r="S55" s="52">
        <v>26.78</v>
      </c>
      <c r="T55" s="50">
        <f t="shared" si="9"/>
        <v>0</v>
      </c>
      <c r="U55" s="49" t="str">
        <f t="shared" si="10"/>
        <v>N</v>
      </c>
      <c r="V55" s="50">
        <f t="shared" si="0"/>
        <v>0.17737117251680357</v>
      </c>
      <c r="W55" s="49" t="str">
        <f t="shared" si="11"/>
        <v>N</v>
      </c>
      <c r="X55" s="49" t="str">
        <f t="shared" si="1"/>
        <v>N</v>
      </c>
      <c r="Y55" s="53">
        <f>ROUNDUP(S55*0.95,2)</f>
        <v>25.450000000000003</v>
      </c>
    </row>
    <row r="56" spans="1:25" x14ac:dyDescent="0.25">
      <c r="A56" s="34" t="s">
        <v>77</v>
      </c>
      <c r="B56" s="41">
        <v>6015333</v>
      </c>
      <c r="C56" s="41">
        <v>145969</v>
      </c>
      <c r="D56" s="41">
        <v>0</v>
      </c>
      <c r="E56" s="49">
        <v>2.9918999999999998</v>
      </c>
      <c r="F56" s="49">
        <f t="shared" si="2"/>
        <v>0.82</v>
      </c>
      <c r="G56" s="49">
        <v>5.1946099999999999</v>
      </c>
      <c r="H56" s="49">
        <f t="shared" si="3"/>
        <v>3.6619999999999999</v>
      </c>
      <c r="I56" s="49">
        <f t="shared" si="4"/>
        <v>3.6779999999999999</v>
      </c>
      <c r="J56" s="49">
        <f t="shared" si="5"/>
        <v>4.2410500000000004</v>
      </c>
      <c r="K56" s="49">
        <v>3.6879300000000002</v>
      </c>
      <c r="L56" s="49">
        <f t="shared" si="6"/>
        <v>3.7985500000000001</v>
      </c>
      <c r="M56" s="50">
        <f t="shared" si="7"/>
        <v>0.78764265311763693</v>
      </c>
      <c r="N56" s="51">
        <f t="shared" si="8"/>
        <v>0.78</v>
      </c>
      <c r="O56" s="52">
        <v>15.02</v>
      </c>
      <c r="P56" s="53">
        <f>IF(X56="Y",Y56,O56)</f>
        <v>15.02</v>
      </c>
      <c r="R56" s="52">
        <v>16.37</v>
      </c>
      <c r="S56" s="52">
        <v>16.37</v>
      </c>
      <c r="T56" s="50">
        <f t="shared" si="9"/>
        <v>0</v>
      </c>
      <c r="U56" s="49" t="str">
        <f t="shared" si="10"/>
        <v>N</v>
      </c>
      <c r="V56" s="50">
        <f t="shared" si="0"/>
        <v>-8.2467929138668378E-2</v>
      </c>
      <c r="W56" s="49" t="str">
        <f t="shared" si="11"/>
        <v>Y</v>
      </c>
      <c r="X56" s="49" t="str">
        <f t="shared" si="1"/>
        <v>N</v>
      </c>
      <c r="Y56" s="53">
        <f>ROUNDUP(S56*0.95,2)</f>
        <v>15.56</v>
      </c>
    </row>
    <row r="57" spans="1:25" x14ac:dyDescent="0.25">
      <c r="A57" s="54" t="s">
        <v>78</v>
      </c>
      <c r="B57" s="55">
        <v>6003628</v>
      </c>
      <c r="C57" s="55">
        <v>145758</v>
      </c>
      <c r="D57" s="55">
        <v>0</v>
      </c>
      <c r="E57" s="56">
        <v>2.8553099999999998</v>
      </c>
      <c r="F57" s="56">
        <f t="shared" si="2"/>
        <v>0.82</v>
      </c>
      <c r="G57" s="56">
        <v>5.4572500000000002</v>
      </c>
      <c r="H57" s="56">
        <f t="shared" si="3"/>
        <v>3.6619999999999999</v>
      </c>
      <c r="I57" s="56">
        <f t="shared" si="4"/>
        <v>3.6779999999999999</v>
      </c>
      <c r="J57" s="56">
        <f t="shared" si="5"/>
        <v>4.4554799999999997</v>
      </c>
      <c r="K57" s="56">
        <v>3.60453</v>
      </c>
      <c r="L57" s="56">
        <f t="shared" si="6"/>
        <v>3.7747199999999999</v>
      </c>
      <c r="M57" s="57">
        <f t="shared" si="7"/>
        <v>0.7564296159715157</v>
      </c>
      <c r="N57" s="58">
        <f t="shared" si="8"/>
        <v>0.75</v>
      </c>
      <c r="O57" s="59">
        <v>12.76</v>
      </c>
      <c r="P57" s="60">
        <f>IF(X57="Y",Y57,O57)</f>
        <v>12.76</v>
      </c>
      <c r="R57" s="59">
        <v>15.62</v>
      </c>
      <c r="S57" s="59">
        <v>15.62</v>
      </c>
      <c r="T57" s="57">
        <f t="shared" si="9"/>
        <v>0</v>
      </c>
      <c r="U57" s="56" t="str">
        <f t="shared" si="10"/>
        <v>N</v>
      </c>
      <c r="V57" s="57">
        <f t="shared" si="0"/>
        <v>-0.18309859154929575</v>
      </c>
      <c r="W57" s="56" t="str">
        <f t="shared" si="11"/>
        <v>Y</v>
      </c>
      <c r="X57" s="56" t="str">
        <f t="shared" si="1"/>
        <v>N</v>
      </c>
      <c r="Y57" s="60">
        <f>ROUNDUP(S57*0.95,2)</f>
        <v>14.84</v>
      </c>
    </row>
    <row r="58" spans="1:25" x14ac:dyDescent="0.25">
      <c r="A58" s="42" t="s">
        <v>79</v>
      </c>
      <c r="B58" s="43">
        <v>6007280</v>
      </c>
      <c r="C58" s="43">
        <v>145936</v>
      </c>
      <c r="D58" s="43">
        <v>0</v>
      </c>
      <c r="E58" s="44">
        <v>3.1160199999999998</v>
      </c>
      <c r="F58" s="44">
        <f t="shared" si="2"/>
        <v>0.82</v>
      </c>
      <c r="G58" s="44">
        <v>5.4316899999999997</v>
      </c>
      <c r="H58" s="44">
        <f t="shared" si="3"/>
        <v>3.6619999999999999</v>
      </c>
      <c r="I58" s="44">
        <f t="shared" si="4"/>
        <v>3.6779999999999999</v>
      </c>
      <c r="J58" s="44">
        <f t="shared" si="5"/>
        <v>4.4346100000000002</v>
      </c>
      <c r="K58" s="44">
        <v>3.87405</v>
      </c>
      <c r="L58" s="44">
        <f t="shared" si="6"/>
        <v>3.9861599999999999</v>
      </c>
      <c r="M58" s="45">
        <f t="shared" si="7"/>
        <v>0.78170971561603142</v>
      </c>
      <c r="N58" s="46">
        <f t="shared" si="8"/>
        <v>0.78</v>
      </c>
      <c r="O58" s="47">
        <v>15.02</v>
      </c>
      <c r="P58" s="48">
        <f>IF(X58="Y",Y58,O58)</f>
        <v>15.02</v>
      </c>
      <c r="R58" s="47">
        <v>11.35</v>
      </c>
      <c r="S58" s="47">
        <v>11.35</v>
      </c>
      <c r="T58" s="45">
        <f t="shared" si="9"/>
        <v>0</v>
      </c>
      <c r="U58" s="44" t="str">
        <f t="shared" si="10"/>
        <v>N</v>
      </c>
      <c r="V58" s="45">
        <f t="shared" si="0"/>
        <v>0.3233480176211454</v>
      </c>
      <c r="W58" s="44" t="str">
        <f t="shared" si="11"/>
        <v>N</v>
      </c>
      <c r="X58" s="44" t="str">
        <f t="shared" si="1"/>
        <v>N</v>
      </c>
      <c r="Y58" s="48">
        <f>ROUNDUP(S58*0.95,2)</f>
        <v>10.79</v>
      </c>
    </row>
    <row r="59" spans="1:25" x14ac:dyDescent="0.25">
      <c r="A59" s="34" t="s">
        <v>80</v>
      </c>
      <c r="B59" s="41">
        <v>6014617</v>
      </c>
      <c r="C59" s="41">
        <v>146001</v>
      </c>
      <c r="D59" s="41">
        <v>0</v>
      </c>
      <c r="E59" s="49">
        <v>2.7478400000000001</v>
      </c>
      <c r="F59" s="49">
        <f t="shared" si="2"/>
        <v>0.82</v>
      </c>
      <c r="G59" s="49">
        <v>5.4575500000000003</v>
      </c>
      <c r="H59" s="49">
        <f t="shared" si="3"/>
        <v>3.6619999999999999</v>
      </c>
      <c r="I59" s="49">
        <f t="shared" si="4"/>
        <v>3.6779999999999999</v>
      </c>
      <c r="J59" s="49">
        <f t="shared" si="5"/>
        <v>4.4557200000000003</v>
      </c>
      <c r="K59" s="49">
        <v>3.5316999999999998</v>
      </c>
      <c r="L59" s="49">
        <f t="shared" si="6"/>
        <v>3.7164999999999999</v>
      </c>
      <c r="M59" s="50">
        <f t="shared" si="7"/>
        <v>0.7393623032422979</v>
      </c>
      <c r="N59" s="51">
        <f t="shared" si="8"/>
        <v>0.73</v>
      </c>
      <c r="O59" s="52">
        <v>11.26</v>
      </c>
      <c r="P59" s="53">
        <f>IF(X59="Y",Y59,O59)</f>
        <v>11.26</v>
      </c>
      <c r="R59" s="52">
        <v>10.76</v>
      </c>
      <c r="S59" s="52">
        <v>10.76</v>
      </c>
      <c r="T59" s="50">
        <f t="shared" si="9"/>
        <v>0</v>
      </c>
      <c r="U59" s="49" t="str">
        <f t="shared" si="10"/>
        <v>N</v>
      </c>
      <c r="V59" s="50">
        <f t="shared" si="0"/>
        <v>4.6468401486988851E-2</v>
      </c>
      <c r="W59" s="49" t="str">
        <f t="shared" si="11"/>
        <v>N</v>
      </c>
      <c r="X59" s="49" t="str">
        <f t="shared" si="1"/>
        <v>N</v>
      </c>
      <c r="Y59" s="53">
        <f>ROUNDUP(S59*0.95,2)</f>
        <v>10.23</v>
      </c>
    </row>
    <row r="60" spans="1:25" x14ac:dyDescent="0.25">
      <c r="A60" s="34" t="s">
        <v>81</v>
      </c>
      <c r="B60" s="41">
        <v>6008650</v>
      </c>
      <c r="C60" s="41">
        <v>145928</v>
      </c>
      <c r="D60" s="41">
        <v>0</v>
      </c>
      <c r="E60" s="49">
        <v>2.7775400000000001</v>
      </c>
      <c r="F60" s="49">
        <f t="shared" si="2"/>
        <v>0.82</v>
      </c>
      <c r="G60" s="49">
        <v>4.9870299999999999</v>
      </c>
      <c r="H60" s="49">
        <f t="shared" si="3"/>
        <v>3.6619999999999999</v>
      </c>
      <c r="I60" s="49">
        <f t="shared" si="4"/>
        <v>3.6779999999999999</v>
      </c>
      <c r="J60" s="49">
        <f t="shared" si="5"/>
        <v>4.07158</v>
      </c>
      <c r="K60" s="49">
        <v>3.3801999999999999</v>
      </c>
      <c r="L60" s="49">
        <f t="shared" si="6"/>
        <v>3.5184799999999998</v>
      </c>
      <c r="M60" s="50">
        <f t="shared" si="7"/>
        <v>0.78941474727723338</v>
      </c>
      <c r="N60" s="51">
        <f t="shared" si="8"/>
        <v>0.78</v>
      </c>
      <c r="O60" s="52">
        <v>15.02</v>
      </c>
      <c r="P60" s="53">
        <f>IF(X60="Y",Y60,O60)</f>
        <v>15.02</v>
      </c>
      <c r="R60" s="52">
        <v>14.29</v>
      </c>
      <c r="S60" s="52">
        <v>14.29</v>
      </c>
      <c r="T60" s="50">
        <f t="shared" si="9"/>
        <v>0</v>
      </c>
      <c r="U60" s="49" t="str">
        <f t="shared" si="10"/>
        <v>N</v>
      </c>
      <c r="V60" s="50">
        <f t="shared" si="0"/>
        <v>5.1084674597620748E-2</v>
      </c>
      <c r="W60" s="49" t="str">
        <f t="shared" si="11"/>
        <v>N</v>
      </c>
      <c r="X60" s="49" t="str">
        <f t="shared" si="1"/>
        <v>N</v>
      </c>
      <c r="Y60" s="53">
        <f>ROUNDUP(S60*0.95,2)</f>
        <v>13.58</v>
      </c>
    </row>
    <row r="61" spans="1:25" x14ac:dyDescent="0.25">
      <c r="A61" s="34" t="s">
        <v>82</v>
      </c>
      <c r="B61" s="41">
        <v>6000095</v>
      </c>
      <c r="C61" s="41" t="s">
        <v>83</v>
      </c>
      <c r="D61" s="41">
        <v>0</v>
      </c>
      <c r="E61" s="49">
        <v>1.8462000000000001</v>
      </c>
      <c r="F61" s="49">
        <f t="shared" si="2"/>
        <v>0.82</v>
      </c>
      <c r="G61" s="49">
        <v>4.5119300000000004</v>
      </c>
      <c r="H61" s="49">
        <f t="shared" si="3"/>
        <v>3.6619999999999999</v>
      </c>
      <c r="I61" s="49">
        <f t="shared" si="4"/>
        <v>3.6779999999999999</v>
      </c>
      <c r="J61" s="49">
        <f t="shared" si="5"/>
        <v>3.6836899999999999</v>
      </c>
      <c r="K61" s="49">
        <v>2.77224</v>
      </c>
      <c r="L61" s="49">
        <f t="shared" si="6"/>
        <v>2.9545300000000001</v>
      </c>
      <c r="M61" s="50">
        <f t="shared" si="7"/>
        <v>0.62487096086348759</v>
      </c>
      <c r="N61" s="51">
        <f t="shared" si="8"/>
        <v>0.62</v>
      </c>
      <c r="O61" s="52">
        <v>0</v>
      </c>
      <c r="P61" s="53">
        <f>IF(X61="Y",Y61,O61)</f>
        <v>0</v>
      </c>
      <c r="R61" s="52">
        <v>0</v>
      </c>
      <c r="S61" s="52">
        <v>0</v>
      </c>
      <c r="T61" s="50">
        <f t="shared" si="9"/>
        <v>0</v>
      </c>
      <c r="U61" s="49" t="str">
        <f t="shared" si="10"/>
        <v>N</v>
      </c>
      <c r="V61" s="50">
        <f t="shared" si="0"/>
        <v>0</v>
      </c>
      <c r="W61" s="49" t="str">
        <f t="shared" si="11"/>
        <v>N</v>
      </c>
      <c r="X61" s="49" t="str">
        <f t="shared" si="1"/>
        <v>N</v>
      </c>
      <c r="Y61" s="53">
        <f>ROUNDUP(S61*0.95,2)</f>
        <v>0</v>
      </c>
    </row>
    <row r="62" spans="1:25" x14ac:dyDescent="0.25">
      <c r="A62" s="54" t="s">
        <v>84</v>
      </c>
      <c r="B62" s="55">
        <v>6008015</v>
      </c>
      <c r="C62" s="55">
        <v>145295</v>
      </c>
      <c r="D62" s="55">
        <v>0</v>
      </c>
      <c r="E62" s="56">
        <v>3.1139100000000002</v>
      </c>
      <c r="F62" s="56">
        <f t="shared" si="2"/>
        <v>0.82</v>
      </c>
      <c r="G62" s="56">
        <v>6.0041700000000002</v>
      </c>
      <c r="H62" s="56">
        <f t="shared" si="3"/>
        <v>3.6619999999999999</v>
      </c>
      <c r="I62" s="56">
        <f t="shared" si="4"/>
        <v>3.6779999999999999</v>
      </c>
      <c r="J62" s="56">
        <f t="shared" si="5"/>
        <v>4.9020000000000001</v>
      </c>
      <c r="K62" s="56">
        <v>3.22966</v>
      </c>
      <c r="L62" s="56">
        <f t="shared" si="6"/>
        <v>3.56413</v>
      </c>
      <c r="M62" s="57">
        <f t="shared" si="7"/>
        <v>0.87368025296495921</v>
      </c>
      <c r="N62" s="58">
        <f t="shared" si="8"/>
        <v>0.87</v>
      </c>
      <c r="O62" s="59">
        <v>21.92</v>
      </c>
      <c r="P62" s="60">
        <f>IF(X62="Y",Y62,O62)</f>
        <v>21.92</v>
      </c>
      <c r="R62" s="59">
        <v>29.01</v>
      </c>
      <c r="S62" s="59">
        <v>29.01</v>
      </c>
      <c r="T62" s="57">
        <f t="shared" si="9"/>
        <v>0</v>
      </c>
      <c r="U62" s="56" t="str">
        <f t="shared" si="10"/>
        <v>N</v>
      </c>
      <c r="V62" s="57">
        <f t="shared" si="0"/>
        <v>-0.244398483281627</v>
      </c>
      <c r="W62" s="56" t="str">
        <f t="shared" si="11"/>
        <v>Y</v>
      </c>
      <c r="X62" s="56" t="str">
        <f t="shared" si="1"/>
        <v>N</v>
      </c>
      <c r="Y62" s="60">
        <f>ROUNDUP(S62*0.95,2)</f>
        <v>27.560000000000002</v>
      </c>
    </row>
    <row r="63" spans="1:25" x14ac:dyDescent="0.25">
      <c r="A63" s="42" t="s">
        <v>85</v>
      </c>
      <c r="B63" s="43">
        <v>6003768</v>
      </c>
      <c r="C63" s="43">
        <v>145785</v>
      </c>
      <c r="D63" s="43">
        <v>0</v>
      </c>
      <c r="E63" s="44">
        <v>3.2990300000000001</v>
      </c>
      <c r="F63" s="44">
        <f t="shared" si="2"/>
        <v>0.82</v>
      </c>
      <c r="G63" s="44">
        <v>5.4794999999999998</v>
      </c>
      <c r="H63" s="44">
        <f t="shared" si="3"/>
        <v>3.6619999999999999</v>
      </c>
      <c r="I63" s="44">
        <f t="shared" si="4"/>
        <v>3.6779999999999999</v>
      </c>
      <c r="J63" s="44">
        <f t="shared" si="5"/>
        <v>4.4736399999999996</v>
      </c>
      <c r="K63" s="44">
        <v>3.6298300000000001</v>
      </c>
      <c r="L63" s="44">
        <f t="shared" si="6"/>
        <v>3.7985899999999999</v>
      </c>
      <c r="M63" s="45">
        <f t="shared" si="7"/>
        <v>0.8684880442479973</v>
      </c>
      <c r="N63" s="46">
        <f t="shared" si="8"/>
        <v>0.86</v>
      </c>
      <c r="O63" s="47">
        <v>21.15</v>
      </c>
      <c r="P63" s="48">
        <f>IF(X63="Y",Y63,O63)</f>
        <v>21.15</v>
      </c>
      <c r="R63" s="47">
        <v>20.079999999999998</v>
      </c>
      <c r="S63" s="47">
        <v>20.079999999999998</v>
      </c>
      <c r="T63" s="45">
        <f t="shared" si="9"/>
        <v>0</v>
      </c>
      <c r="U63" s="44" t="str">
        <f t="shared" si="10"/>
        <v>N</v>
      </c>
      <c r="V63" s="45">
        <f t="shared" si="0"/>
        <v>5.3286852589641456E-2</v>
      </c>
      <c r="W63" s="44" t="str">
        <f t="shared" si="11"/>
        <v>N</v>
      </c>
      <c r="X63" s="44" t="str">
        <f t="shared" si="1"/>
        <v>N</v>
      </c>
      <c r="Y63" s="48">
        <f>ROUNDUP(S63*0.95,2)</f>
        <v>19.080000000000002</v>
      </c>
    </row>
    <row r="64" spans="1:25" x14ac:dyDescent="0.25">
      <c r="A64" s="34" t="s">
        <v>86</v>
      </c>
      <c r="B64" s="41">
        <v>6001077</v>
      </c>
      <c r="C64" s="41">
        <v>145947</v>
      </c>
      <c r="D64" s="41">
        <v>0</v>
      </c>
      <c r="E64" s="49">
        <v>2.3883299999999998</v>
      </c>
      <c r="F64" s="49">
        <f t="shared" si="2"/>
        <v>0.82</v>
      </c>
      <c r="G64" s="49">
        <v>4.8986099999999997</v>
      </c>
      <c r="H64" s="49">
        <f t="shared" si="3"/>
        <v>3.6619999999999999</v>
      </c>
      <c r="I64" s="49">
        <f t="shared" si="4"/>
        <v>3.6779999999999999</v>
      </c>
      <c r="J64" s="49">
        <f t="shared" si="5"/>
        <v>3.99939</v>
      </c>
      <c r="K64" s="49">
        <v>3.2372700000000001</v>
      </c>
      <c r="L64" s="49">
        <f t="shared" si="6"/>
        <v>3.3896899999999999</v>
      </c>
      <c r="M64" s="50">
        <f t="shared" si="7"/>
        <v>0.7045865551127094</v>
      </c>
      <c r="N64" s="51">
        <f t="shared" si="8"/>
        <v>0.7</v>
      </c>
      <c r="O64" s="52">
        <v>9</v>
      </c>
      <c r="P64" s="53">
        <f>IF(X64="Y",Y64,O64)</f>
        <v>9</v>
      </c>
      <c r="R64" s="52">
        <v>10.76</v>
      </c>
      <c r="S64" s="52">
        <v>10.76</v>
      </c>
      <c r="T64" s="50">
        <f t="shared" si="9"/>
        <v>0</v>
      </c>
      <c r="U64" s="49" t="str">
        <f t="shared" si="10"/>
        <v>N</v>
      </c>
      <c r="V64" s="50">
        <f t="shared" si="0"/>
        <v>-0.16356877323420072</v>
      </c>
      <c r="W64" s="49" t="str">
        <f t="shared" si="11"/>
        <v>Y</v>
      </c>
      <c r="X64" s="49" t="str">
        <f t="shared" si="1"/>
        <v>N</v>
      </c>
      <c r="Y64" s="53">
        <f>ROUNDUP(S64*0.95,2)</f>
        <v>10.23</v>
      </c>
    </row>
    <row r="65" spans="1:25" x14ac:dyDescent="0.25">
      <c r="A65" s="34" t="s">
        <v>87</v>
      </c>
      <c r="B65" s="41">
        <v>6006399</v>
      </c>
      <c r="C65" s="41">
        <v>145248</v>
      </c>
      <c r="D65" s="41">
        <v>0</v>
      </c>
      <c r="E65" s="49">
        <v>2.91391</v>
      </c>
      <c r="F65" s="49">
        <f t="shared" si="2"/>
        <v>0.82</v>
      </c>
      <c r="G65" s="49">
        <v>4.9204499999999998</v>
      </c>
      <c r="H65" s="49">
        <f t="shared" si="3"/>
        <v>3.6619999999999999</v>
      </c>
      <c r="I65" s="49">
        <f t="shared" si="4"/>
        <v>3.6779999999999999</v>
      </c>
      <c r="J65" s="49">
        <f t="shared" si="5"/>
        <v>4.01722</v>
      </c>
      <c r="K65" s="49">
        <v>3.2204999999999999</v>
      </c>
      <c r="L65" s="49">
        <f t="shared" si="6"/>
        <v>3.3798400000000002</v>
      </c>
      <c r="M65" s="50">
        <f t="shared" si="7"/>
        <v>0.86214436186328347</v>
      </c>
      <c r="N65" s="51">
        <f t="shared" si="8"/>
        <v>0.86</v>
      </c>
      <c r="O65" s="52">
        <v>21.15</v>
      </c>
      <c r="P65" s="53">
        <f>IF(X65="Y",Y65,O65)</f>
        <v>21.15</v>
      </c>
      <c r="R65" s="52">
        <v>22.31</v>
      </c>
      <c r="S65" s="52">
        <v>22.31</v>
      </c>
      <c r="T65" s="50">
        <f t="shared" si="9"/>
        <v>0</v>
      </c>
      <c r="U65" s="49" t="str">
        <f t="shared" si="10"/>
        <v>N</v>
      </c>
      <c r="V65" s="50">
        <f t="shared" si="0"/>
        <v>-5.1994621246078003E-2</v>
      </c>
      <c r="W65" s="49" t="str">
        <f t="shared" si="11"/>
        <v>Y</v>
      </c>
      <c r="X65" s="49" t="str">
        <f t="shared" si="1"/>
        <v>N</v>
      </c>
      <c r="Y65" s="53">
        <f>ROUNDUP(S65*0.95,2)</f>
        <v>21.200000000000003</v>
      </c>
    </row>
    <row r="66" spans="1:25" x14ac:dyDescent="0.25">
      <c r="A66" s="34" t="s">
        <v>88</v>
      </c>
      <c r="B66" s="41">
        <v>6002059</v>
      </c>
      <c r="C66" s="41">
        <v>145197</v>
      </c>
      <c r="D66" s="41">
        <v>0</v>
      </c>
      <c r="E66" s="49">
        <v>3.0447700000000002</v>
      </c>
      <c r="F66" s="49">
        <f t="shared" si="2"/>
        <v>0.82</v>
      </c>
      <c r="G66" s="49">
        <v>5.2793700000000001</v>
      </c>
      <c r="H66" s="49">
        <f t="shared" si="3"/>
        <v>3.6619999999999999</v>
      </c>
      <c r="I66" s="49">
        <f t="shared" si="4"/>
        <v>3.6779999999999999</v>
      </c>
      <c r="J66" s="49">
        <f t="shared" si="5"/>
        <v>4.3102499999999999</v>
      </c>
      <c r="K66" s="49">
        <v>3.5083500000000001</v>
      </c>
      <c r="L66" s="49">
        <f t="shared" si="6"/>
        <v>3.66873</v>
      </c>
      <c r="M66" s="50">
        <f t="shared" si="7"/>
        <v>0.82992479686431009</v>
      </c>
      <c r="N66" s="51">
        <f t="shared" si="8"/>
        <v>0.82</v>
      </c>
      <c r="O66" s="52">
        <v>18.059999999999999</v>
      </c>
      <c r="P66" s="53">
        <f>IF(X66="Y",Y66,O66)</f>
        <v>18.059999999999999</v>
      </c>
      <c r="R66" s="52">
        <v>18.600000000000001</v>
      </c>
      <c r="S66" s="52">
        <v>18.600000000000001</v>
      </c>
      <c r="T66" s="50">
        <f t="shared" si="9"/>
        <v>0</v>
      </c>
      <c r="U66" s="49" t="str">
        <f t="shared" si="10"/>
        <v>N</v>
      </c>
      <c r="V66" s="50">
        <f t="shared" si="0"/>
        <v>-2.9032258064516273E-2</v>
      </c>
      <c r="W66" s="49" t="str">
        <f t="shared" si="11"/>
        <v>N</v>
      </c>
      <c r="X66" s="49" t="str">
        <f t="shared" si="1"/>
        <v>N</v>
      </c>
      <c r="Y66" s="53">
        <f>ROUNDUP(S66*0.95,2)</f>
        <v>17.670000000000002</v>
      </c>
    </row>
    <row r="67" spans="1:25" x14ac:dyDescent="0.25">
      <c r="A67" s="54" t="s">
        <v>89</v>
      </c>
      <c r="B67" s="55">
        <v>6004147</v>
      </c>
      <c r="C67" s="55">
        <v>145811</v>
      </c>
      <c r="D67" s="55">
        <v>0</v>
      </c>
      <c r="E67" s="56">
        <v>2.8792300000000002</v>
      </c>
      <c r="F67" s="56">
        <f t="shared" si="2"/>
        <v>0.82</v>
      </c>
      <c r="G67" s="56">
        <v>4.7669100000000002</v>
      </c>
      <c r="H67" s="56">
        <f t="shared" si="3"/>
        <v>3.6619999999999999</v>
      </c>
      <c r="I67" s="56">
        <f t="shared" si="4"/>
        <v>3.6779999999999999</v>
      </c>
      <c r="J67" s="56">
        <f t="shared" si="5"/>
        <v>3.8918599999999999</v>
      </c>
      <c r="K67" s="56">
        <v>2.9730099999999999</v>
      </c>
      <c r="L67" s="56">
        <f t="shared" si="6"/>
        <v>3.1567799999999999</v>
      </c>
      <c r="M67" s="57">
        <f t="shared" si="7"/>
        <v>0.91207813024664386</v>
      </c>
      <c r="N67" s="58">
        <f t="shared" si="8"/>
        <v>0.91</v>
      </c>
      <c r="O67" s="59">
        <v>25</v>
      </c>
      <c r="P67" s="60">
        <f>IF(X67="Y",Y67,O67)</f>
        <v>25</v>
      </c>
      <c r="R67" s="59">
        <v>14.88</v>
      </c>
      <c r="S67" s="59">
        <v>14.88</v>
      </c>
      <c r="T67" s="57">
        <f t="shared" si="9"/>
        <v>0</v>
      </c>
      <c r="U67" s="56" t="str">
        <f t="shared" si="10"/>
        <v>N</v>
      </c>
      <c r="V67" s="57">
        <f t="shared" si="0"/>
        <v>0.68010752688172038</v>
      </c>
      <c r="W67" s="56" t="str">
        <f t="shared" si="11"/>
        <v>N</v>
      </c>
      <c r="X67" s="56" t="str">
        <f t="shared" si="1"/>
        <v>N</v>
      </c>
      <c r="Y67" s="60">
        <f>ROUNDUP(S67*0.95,2)</f>
        <v>14.14</v>
      </c>
    </row>
    <row r="68" spans="1:25" x14ac:dyDescent="0.25">
      <c r="A68" s="42" t="s">
        <v>90</v>
      </c>
      <c r="B68" s="43">
        <v>6007520</v>
      </c>
      <c r="C68" s="43">
        <v>145658</v>
      </c>
      <c r="D68" s="43">
        <v>0</v>
      </c>
      <c r="E68" s="44">
        <v>3.0668799999999998</v>
      </c>
      <c r="F68" s="44">
        <f t="shared" si="2"/>
        <v>0.82</v>
      </c>
      <c r="G68" s="44">
        <v>5.2613799999999999</v>
      </c>
      <c r="H68" s="44">
        <f t="shared" si="3"/>
        <v>3.6619999999999999</v>
      </c>
      <c r="I68" s="44">
        <f t="shared" si="4"/>
        <v>3.6779999999999999</v>
      </c>
      <c r="J68" s="44">
        <f t="shared" si="5"/>
        <v>4.29556</v>
      </c>
      <c r="K68" s="44">
        <v>3.9637899999999999</v>
      </c>
      <c r="L68" s="44">
        <f t="shared" si="6"/>
        <v>4.0301400000000003</v>
      </c>
      <c r="M68" s="45">
        <f t="shared" si="7"/>
        <v>0.76098597071069485</v>
      </c>
      <c r="N68" s="46">
        <f t="shared" si="8"/>
        <v>0.76</v>
      </c>
      <c r="O68" s="47">
        <v>13.51</v>
      </c>
      <c r="P68" s="48">
        <f>IF(X68="Y",Y68,O68)</f>
        <v>13.51</v>
      </c>
      <c r="R68" s="47">
        <v>13.12</v>
      </c>
      <c r="S68" s="47">
        <v>13.12</v>
      </c>
      <c r="T68" s="45">
        <f t="shared" si="9"/>
        <v>0</v>
      </c>
      <c r="U68" s="44" t="str">
        <f t="shared" si="10"/>
        <v>N</v>
      </c>
      <c r="V68" s="45">
        <f t="shared" si="0"/>
        <v>2.9725609756097605E-2</v>
      </c>
      <c r="W68" s="44" t="str">
        <f t="shared" si="11"/>
        <v>N</v>
      </c>
      <c r="X68" s="44" t="str">
        <f t="shared" si="1"/>
        <v>N</v>
      </c>
      <c r="Y68" s="48">
        <f>ROUNDUP(S68*0.95,2)</f>
        <v>12.47</v>
      </c>
    </row>
    <row r="69" spans="1:25" x14ac:dyDescent="0.25">
      <c r="A69" s="34" t="s">
        <v>91</v>
      </c>
      <c r="B69" s="41">
        <v>6001945</v>
      </c>
      <c r="C69" s="41">
        <v>145437</v>
      </c>
      <c r="D69" s="41">
        <v>0</v>
      </c>
      <c r="E69" s="49">
        <v>3.2518199999999999</v>
      </c>
      <c r="F69" s="49">
        <f t="shared" si="2"/>
        <v>0.82</v>
      </c>
      <c r="G69" s="49">
        <v>4.6702300000000001</v>
      </c>
      <c r="H69" s="49">
        <f t="shared" si="3"/>
        <v>3.6619999999999999</v>
      </c>
      <c r="I69" s="49">
        <f t="shared" si="4"/>
        <v>3.6779999999999999</v>
      </c>
      <c r="J69" s="49">
        <f t="shared" si="5"/>
        <v>3.8129300000000002</v>
      </c>
      <c r="K69" s="49">
        <v>3.21733</v>
      </c>
      <c r="L69" s="49">
        <f t="shared" si="6"/>
        <v>3.3364500000000001</v>
      </c>
      <c r="M69" s="50">
        <f t="shared" si="7"/>
        <v>0.97463471654003497</v>
      </c>
      <c r="N69" s="51">
        <f t="shared" si="8"/>
        <v>0.97</v>
      </c>
      <c r="O69" s="52">
        <v>29.03</v>
      </c>
      <c r="P69" s="53">
        <f>IF(X69="Y",Y69,O69)</f>
        <v>29.03</v>
      </c>
      <c r="R69" s="52">
        <v>30.94</v>
      </c>
      <c r="S69" s="52">
        <v>30.94</v>
      </c>
      <c r="T69" s="50">
        <f t="shared" si="9"/>
        <v>0</v>
      </c>
      <c r="U69" s="49" t="str">
        <f t="shared" si="10"/>
        <v>N</v>
      </c>
      <c r="V69" s="50">
        <f t="shared" si="0"/>
        <v>-6.1732385261797029E-2</v>
      </c>
      <c r="W69" s="49" t="str">
        <f t="shared" si="11"/>
        <v>Y</v>
      </c>
      <c r="X69" s="49" t="str">
        <f t="shared" si="1"/>
        <v>N</v>
      </c>
      <c r="Y69" s="53">
        <f>ROUNDUP(S69*0.95,2)</f>
        <v>29.400000000000002</v>
      </c>
    </row>
    <row r="70" spans="1:25" x14ac:dyDescent="0.25">
      <c r="A70" s="34" t="s">
        <v>92</v>
      </c>
      <c r="B70" s="41">
        <v>6008783</v>
      </c>
      <c r="C70" s="41">
        <v>145486</v>
      </c>
      <c r="D70" s="41">
        <v>0</v>
      </c>
      <c r="E70" s="49">
        <v>2.8315199999999998</v>
      </c>
      <c r="F70" s="49">
        <f t="shared" si="2"/>
        <v>0.82</v>
      </c>
      <c r="G70" s="49">
        <v>5.2210700000000001</v>
      </c>
      <c r="H70" s="49">
        <f t="shared" si="3"/>
        <v>3.6619999999999999</v>
      </c>
      <c r="I70" s="49">
        <f t="shared" si="4"/>
        <v>3.6779999999999999</v>
      </c>
      <c r="J70" s="49">
        <f t="shared" si="5"/>
        <v>4.2626499999999998</v>
      </c>
      <c r="K70" s="49">
        <v>3.3158799999999999</v>
      </c>
      <c r="L70" s="49">
        <f t="shared" si="6"/>
        <v>3.5052300000000001</v>
      </c>
      <c r="M70" s="50">
        <f t="shared" si="7"/>
        <v>0.80779863232940485</v>
      </c>
      <c r="N70" s="51">
        <f t="shared" si="8"/>
        <v>0.8</v>
      </c>
      <c r="O70" s="52">
        <v>16.52</v>
      </c>
      <c r="P70" s="53">
        <f>IF(X70="Y",Y70,O70)</f>
        <v>16.52</v>
      </c>
      <c r="R70" s="52">
        <v>19.34</v>
      </c>
      <c r="S70" s="52">
        <v>19.34</v>
      </c>
      <c r="T70" s="50">
        <f t="shared" si="9"/>
        <v>0</v>
      </c>
      <c r="U70" s="49" t="str">
        <f t="shared" si="10"/>
        <v>N</v>
      </c>
      <c r="V70" s="50">
        <f t="shared" si="0"/>
        <v>-0.1458117890382627</v>
      </c>
      <c r="W70" s="49" t="str">
        <f t="shared" si="11"/>
        <v>Y</v>
      </c>
      <c r="X70" s="49" t="str">
        <f t="shared" si="1"/>
        <v>N</v>
      </c>
      <c r="Y70" s="53">
        <f>ROUNDUP(S70*0.95,2)</f>
        <v>18.380000000000003</v>
      </c>
    </row>
    <row r="71" spans="1:25" x14ac:dyDescent="0.25">
      <c r="A71" s="34" t="s">
        <v>93</v>
      </c>
      <c r="B71" s="41">
        <v>6002661</v>
      </c>
      <c r="C71" s="41" t="s">
        <v>94</v>
      </c>
      <c r="D71" s="41">
        <v>0</v>
      </c>
      <c r="E71" s="49">
        <v>1.7696799999999999</v>
      </c>
      <c r="F71" s="49">
        <f t="shared" si="2"/>
        <v>0.82</v>
      </c>
      <c r="G71" s="49">
        <v>4.9836900000000002</v>
      </c>
      <c r="H71" s="49">
        <f t="shared" si="3"/>
        <v>3.6619999999999999</v>
      </c>
      <c r="I71" s="49">
        <f t="shared" si="4"/>
        <v>3.6779999999999999</v>
      </c>
      <c r="J71" s="49">
        <f t="shared" si="5"/>
        <v>4.0688500000000003</v>
      </c>
      <c r="K71" s="49">
        <v>3.7432500000000002</v>
      </c>
      <c r="L71" s="49">
        <f t="shared" si="6"/>
        <v>3.80837</v>
      </c>
      <c r="M71" s="50">
        <f t="shared" si="7"/>
        <v>0.4646817404821485</v>
      </c>
      <c r="N71" s="51">
        <f t="shared" si="8"/>
        <v>0.46</v>
      </c>
      <c r="O71" s="52">
        <v>0</v>
      </c>
      <c r="P71" s="53">
        <f>IF(X71="Y",Y71,O71)</f>
        <v>0</v>
      </c>
      <c r="R71" s="52">
        <v>0</v>
      </c>
      <c r="S71" s="52">
        <v>0</v>
      </c>
      <c r="T71" s="50">
        <f t="shared" si="9"/>
        <v>0</v>
      </c>
      <c r="U71" s="49" t="str">
        <f t="shared" si="10"/>
        <v>N</v>
      </c>
      <c r="V71" s="50">
        <f t="shared" si="0"/>
        <v>0</v>
      </c>
      <c r="W71" s="49" t="str">
        <f t="shared" si="11"/>
        <v>N</v>
      </c>
      <c r="X71" s="49" t="str">
        <f t="shared" si="1"/>
        <v>N</v>
      </c>
      <c r="Y71" s="53">
        <f>ROUNDUP(S71*0.95,2)</f>
        <v>0</v>
      </c>
    </row>
    <row r="72" spans="1:25" x14ac:dyDescent="0.25">
      <c r="A72" s="54" t="s">
        <v>95</v>
      </c>
      <c r="B72" s="55">
        <v>6004204</v>
      </c>
      <c r="C72" s="55">
        <v>145857</v>
      </c>
      <c r="D72" s="55">
        <v>0</v>
      </c>
      <c r="E72" s="56">
        <v>3.5870700000000002</v>
      </c>
      <c r="F72" s="56">
        <f t="shared" si="2"/>
        <v>0.82</v>
      </c>
      <c r="G72" s="56">
        <v>5.6264500000000002</v>
      </c>
      <c r="H72" s="56">
        <f t="shared" si="3"/>
        <v>3.6619999999999999</v>
      </c>
      <c r="I72" s="56">
        <f t="shared" si="4"/>
        <v>3.6779999999999999</v>
      </c>
      <c r="J72" s="56">
        <f t="shared" si="5"/>
        <v>4.5936199999999996</v>
      </c>
      <c r="K72" s="56">
        <v>3.9411900000000002</v>
      </c>
      <c r="L72" s="56">
        <f t="shared" si="6"/>
        <v>4.0716799999999997</v>
      </c>
      <c r="M72" s="57">
        <f t="shared" si="7"/>
        <v>0.88098033244262819</v>
      </c>
      <c r="N72" s="58">
        <f t="shared" si="8"/>
        <v>0.88</v>
      </c>
      <c r="O72" s="59">
        <v>22.69</v>
      </c>
      <c r="P72" s="60">
        <f>IF(X72="Y",Y72,O72)</f>
        <v>22.69</v>
      </c>
      <c r="R72" s="59">
        <v>16.37</v>
      </c>
      <c r="S72" s="59">
        <v>16.37</v>
      </c>
      <c r="T72" s="57">
        <f t="shared" si="9"/>
        <v>0</v>
      </c>
      <c r="U72" s="56" t="str">
        <f t="shared" si="10"/>
        <v>N</v>
      </c>
      <c r="V72" s="57">
        <f t="shared" ref="V72:V135" si="12">IF(S72=0,0,(O72-S72)/S72)</f>
        <v>0.3860720830788027</v>
      </c>
      <c r="W72" s="56" t="str">
        <f t="shared" si="11"/>
        <v>N</v>
      </c>
      <c r="X72" s="56" t="str">
        <f t="shared" ref="X72:X136" si="13">IF(AND(U72="Y",W72="Y"),"Y","N")</f>
        <v>N</v>
      </c>
      <c r="Y72" s="60">
        <f>ROUNDUP(S72*0.95,2)</f>
        <v>15.56</v>
      </c>
    </row>
    <row r="73" spans="1:25" x14ac:dyDescent="0.25">
      <c r="A73" s="42" t="s">
        <v>96</v>
      </c>
      <c r="B73" s="43">
        <v>6006308</v>
      </c>
      <c r="C73" s="43">
        <v>145413</v>
      </c>
      <c r="D73" s="43">
        <v>0</v>
      </c>
      <c r="E73" s="44">
        <v>3.2901199999999999</v>
      </c>
      <c r="F73" s="44">
        <f t="shared" ref="F73:F136" si="14">$F$5</f>
        <v>0.82</v>
      </c>
      <c r="G73" s="44">
        <v>5.26152</v>
      </c>
      <c r="H73" s="44">
        <f t="shared" ref="H73:H136" si="15">$H$5</f>
        <v>3.6619999999999999</v>
      </c>
      <c r="I73" s="44">
        <f t="shared" ref="I73:I136" si="16">$I$5</f>
        <v>3.6779999999999999</v>
      </c>
      <c r="J73" s="44">
        <f t="shared" ref="J73:J136" si="17">ROUND(F73*G73*(H73/I73),5)</f>
        <v>4.2956799999999999</v>
      </c>
      <c r="K73" s="44">
        <v>3.2952499999999998</v>
      </c>
      <c r="L73" s="44">
        <f t="shared" ref="L73:L136" si="18">IF($J73=0,$K73,IF($K73=0,$J73,IF($J73&lt;$K73,$J73,ROUND(($J73*$L$5)+($K73*$L$4),5))))</f>
        <v>3.4953400000000001</v>
      </c>
      <c r="M73" s="45">
        <f t="shared" ref="M73:M136" si="19">IFERROR(E73/L73,0)</f>
        <v>0.94128754284275629</v>
      </c>
      <c r="N73" s="46">
        <f t="shared" ref="N73:N137" si="20">ROUNDDOWN(M73,2)</f>
        <v>0.94</v>
      </c>
      <c r="O73" s="47">
        <v>27.07</v>
      </c>
      <c r="P73" s="48">
        <f>IF(X73="Y",Y73,O73)</f>
        <v>27.07</v>
      </c>
      <c r="R73" s="47">
        <v>22.31</v>
      </c>
      <c r="S73" s="47">
        <v>22.31</v>
      </c>
      <c r="T73" s="45">
        <f t="shared" ref="T73:T137" si="21">IFERROR((S73-R73)/R73,0)</f>
        <v>0</v>
      </c>
      <c r="U73" s="44" t="str">
        <f t="shared" ref="U73:U137" si="22">IF(T73&lt;-0.05,"Y","N")</f>
        <v>N</v>
      </c>
      <c r="V73" s="45">
        <f t="shared" si="12"/>
        <v>0.21335723890632011</v>
      </c>
      <c r="W73" s="44" t="str">
        <f t="shared" ref="W73:W137" si="23">IF(V73&lt;-0.05,"Y","N")</f>
        <v>N</v>
      </c>
      <c r="X73" s="44" t="str">
        <f t="shared" si="13"/>
        <v>N</v>
      </c>
      <c r="Y73" s="48">
        <f>ROUNDUP(S73*0.95,2)</f>
        <v>21.200000000000003</v>
      </c>
    </row>
    <row r="74" spans="1:25" x14ac:dyDescent="0.25">
      <c r="A74" s="34" t="s">
        <v>97</v>
      </c>
      <c r="B74" s="41">
        <v>6001713</v>
      </c>
      <c r="C74" s="41">
        <v>145830</v>
      </c>
      <c r="D74" s="41">
        <v>0</v>
      </c>
      <c r="E74" s="49">
        <v>1.6245700000000001</v>
      </c>
      <c r="F74" s="49">
        <f t="shared" si="14"/>
        <v>0.82</v>
      </c>
      <c r="G74" s="49">
        <v>4.53322</v>
      </c>
      <c r="H74" s="49">
        <f t="shared" si="15"/>
        <v>3.6619999999999999</v>
      </c>
      <c r="I74" s="49">
        <f t="shared" si="16"/>
        <v>3.6779999999999999</v>
      </c>
      <c r="J74" s="49">
        <f t="shared" si="17"/>
        <v>3.7010700000000001</v>
      </c>
      <c r="K74" s="49">
        <v>3.35019</v>
      </c>
      <c r="L74" s="49">
        <f t="shared" si="18"/>
        <v>3.4203700000000001</v>
      </c>
      <c r="M74" s="50">
        <f t="shared" si="19"/>
        <v>0.47496908229226664</v>
      </c>
      <c r="N74" s="51">
        <f t="shared" si="20"/>
        <v>0.47</v>
      </c>
      <c r="O74" s="52">
        <v>0</v>
      </c>
      <c r="P74" s="53">
        <f>IF(X74="Y",Y74,O74)</f>
        <v>0</v>
      </c>
      <c r="R74" s="52">
        <v>0</v>
      </c>
      <c r="S74" s="52">
        <v>0</v>
      </c>
      <c r="T74" s="50">
        <f t="shared" si="21"/>
        <v>0</v>
      </c>
      <c r="U74" s="49" t="str">
        <f t="shared" si="22"/>
        <v>N</v>
      </c>
      <c r="V74" s="50">
        <f t="shared" si="12"/>
        <v>0</v>
      </c>
      <c r="W74" s="49" t="str">
        <f t="shared" si="23"/>
        <v>N</v>
      </c>
      <c r="X74" s="49" t="str">
        <f t="shared" si="13"/>
        <v>N</v>
      </c>
      <c r="Y74" s="53">
        <f>ROUNDUP(S74*0.95,2)</f>
        <v>0</v>
      </c>
    </row>
    <row r="75" spans="1:25" x14ac:dyDescent="0.25">
      <c r="A75" s="34" t="s">
        <v>98</v>
      </c>
      <c r="B75" s="41">
        <v>6003453</v>
      </c>
      <c r="C75" s="41">
        <v>145832</v>
      </c>
      <c r="D75" s="41">
        <v>0</v>
      </c>
      <c r="E75" s="49">
        <v>2.2117200000000001</v>
      </c>
      <c r="F75" s="49">
        <f t="shared" si="14"/>
        <v>0.82</v>
      </c>
      <c r="G75" s="49">
        <v>4.4353699999999998</v>
      </c>
      <c r="H75" s="49">
        <f t="shared" si="15"/>
        <v>3.6619999999999999</v>
      </c>
      <c r="I75" s="49">
        <f t="shared" si="16"/>
        <v>3.6779999999999999</v>
      </c>
      <c r="J75" s="49">
        <f t="shared" si="17"/>
        <v>3.6211799999999998</v>
      </c>
      <c r="K75" s="49">
        <v>3.4676499999999999</v>
      </c>
      <c r="L75" s="49">
        <f t="shared" si="18"/>
        <v>3.4983599999999999</v>
      </c>
      <c r="M75" s="50">
        <f t="shared" si="19"/>
        <v>0.63221623846602415</v>
      </c>
      <c r="N75" s="51">
        <f t="shared" si="20"/>
        <v>0.63</v>
      </c>
      <c r="O75" s="52">
        <v>0</v>
      </c>
      <c r="P75" s="53">
        <f>IF(X75="Y",Y75,O75)</f>
        <v>0</v>
      </c>
      <c r="R75" s="52">
        <v>9</v>
      </c>
      <c r="S75" s="52">
        <v>9</v>
      </c>
      <c r="T75" s="50">
        <f t="shared" si="21"/>
        <v>0</v>
      </c>
      <c r="U75" s="49" t="str">
        <f t="shared" si="22"/>
        <v>N</v>
      </c>
      <c r="V75" s="50">
        <f t="shared" si="12"/>
        <v>-1</v>
      </c>
      <c r="W75" s="49" t="str">
        <f t="shared" si="23"/>
        <v>Y</v>
      </c>
      <c r="X75" s="49" t="str">
        <f t="shared" si="13"/>
        <v>N</v>
      </c>
      <c r="Y75" s="53">
        <f>ROUNDUP(S75*0.95,2)</f>
        <v>8.5500000000000007</v>
      </c>
    </row>
    <row r="76" spans="1:25" x14ac:dyDescent="0.25">
      <c r="A76" s="34" t="s">
        <v>99</v>
      </c>
      <c r="B76" s="41">
        <v>6008312</v>
      </c>
      <c r="C76" s="41">
        <v>145316</v>
      </c>
      <c r="D76" s="41">
        <v>0</v>
      </c>
      <c r="E76" s="49">
        <v>2.1228699999999998</v>
      </c>
      <c r="F76" s="49">
        <f t="shared" si="14"/>
        <v>0.82</v>
      </c>
      <c r="G76" s="49">
        <v>4.4291600000000004</v>
      </c>
      <c r="H76" s="49">
        <f t="shared" si="15"/>
        <v>3.6619999999999999</v>
      </c>
      <c r="I76" s="49">
        <f t="shared" si="16"/>
        <v>3.6779999999999999</v>
      </c>
      <c r="J76" s="49">
        <f t="shared" si="17"/>
        <v>3.6161099999999999</v>
      </c>
      <c r="K76" s="49">
        <v>3.00156</v>
      </c>
      <c r="L76" s="49">
        <f t="shared" si="18"/>
        <v>3.1244700000000001</v>
      </c>
      <c r="M76" s="50">
        <f t="shared" si="19"/>
        <v>0.67943363194397766</v>
      </c>
      <c r="N76" s="51">
        <f t="shared" si="20"/>
        <v>0.67</v>
      </c>
      <c r="O76" s="52">
        <v>0</v>
      </c>
      <c r="P76" s="53">
        <f>IF(X76="Y",Y76,O76)</f>
        <v>0</v>
      </c>
      <c r="R76" s="52">
        <v>0</v>
      </c>
      <c r="S76" s="52">
        <v>0</v>
      </c>
      <c r="T76" s="50">
        <f t="shared" si="21"/>
        <v>0</v>
      </c>
      <c r="U76" s="49" t="str">
        <f t="shared" si="22"/>
        <v>N</v>
      </c>
      <c r="V76" s="50">
        <f t="shared" si="12"/>
        <v>0</v>
      </c>
      <c r="W76" s="49" t="str">
        <f t="shared" si="23"/>
        <v>N</v>
      </c>
      <c r="X76" s="49" t="str">
        <f t="shared" si="13"/>
        <v>N</v>
      </c>
      <c r="Y76" s="53">
        <f>ROUNDUP(S76*0.95,2)</f>
        <v>0</v>
      </c>
    </row>
    <row r="77" spans="1:25" x14ac:dyDescent="0.25">
      <c r="A77" s="54" t="s">
        <v>100</v>
      </c>
      <c r="B77" s="55">
        <v>6000384</v>
      </c>
      <c r="C77" s="55">
        <v>145704</v>
      </c>
      <c r="D77" s="55">
        <v>0</v>
      </c>
      <c r="E77" s="56">
        <v>3.82342</v>
      </c>
      <c r="F77" s="56">
        <f t="shared" si="14"/>
        <v>0.82</v>
      </c>
      <c r="G77" s="56">
        <v>3.4134799999999998</v>
      </c>
      <c r="H77" s="56">
        <f t="shared" si="15"/>
        <v>3.6619999999999999</v>
      </c>
      <c r="I77" s="56">
        <f t="shared" si="16"/>
        <v>3.6779999999999999</v>
      </c>
      <c r="J77" s="56">
        <f t="shared" si="17"/>
        <v>2.78688</v>
      </c>
      <c r="K77" s="56">
        <v>2.89574</v>
      </c>
      <c r="L77" s="56">
        <f t="shared" si="18"/>
        <v>2.78688</v>
      </c>
      <c r="M77" s="57">
        <f t="shared" si="19"/>
        <v>1.371935641290619</v>
      </c>
      <c r="N77" s="58">
        <f t="shared" si="20"/>
        <v>1.37</v>
      </c>
      <c r="O77" s="59">
        <v>38.68</v>
      </c>
      <c r="P77" s="60">
        <f>IF(X77="Y",Y77,O77)</f>
        <v>38.68</v>
      </c>
      <c r="R77" s="59">
        <v>38.68</v>
      </c>
      <c r="S77" s="59">
        <v>38.68</v>
      </c>
      <c r="T77" s="57">
        <f t="shared" si="21"/>
        <v>0</v>
      </c>
      <c r="U77" s="56" t="str">
        <f t="shared" si="22"/>
        <v>N</v>
      </c>
      <c r="V77" s="57">
        <f t="shared" si="12"/>
        <v>0</v>
      </c>
      <c r="W77" s="56" t="str">
        <f t="shared" si="23"/>
        <v>N</v>
      </c>
      <c r="X77" s="56" t="str">
        <f t="shared" si="13"/>
        <v>N</v>
      </c>
      <c r="Y77" s="60">
        <f>ROUNDUP(S77*0.95,2)</f>
        <v>36.75</v>
      </c>
    </row>
    <row r="78" spans="1:25" x14ac:dyDescent="0.25">
      <c r="A78" s="42" t="s">
        <v>100</v>
      </c>
      <c r="B78" s="43">
        <v>6002885</v>
      </c>
      <c r="C78" s="43">
        <v>145673</v>
      </c>
      <c r="D78" s="43">
        <v>0</v>
      </c>
      <c r="E78" s="44">
        <v>4.6294700000000004</v>
      </c>
      <c r="F78" s="44">
        <f t="shared" si="14"/>
        <v>0.82</v>
      </c>
      <c r="G78" s="44">
        <v>3.4403899999999998</v>
      </c>
      <c r="H78" s="44">
        <f t="shared" si="15"/>
        <v>3.6619999999999999</v>
      </c>
      <c r="I78" s="44">
        <f t="shared" si="16"/>
        <v>3.6779999999999999</v>
      </c>
      <c r="J78" s="44">
        <f t="shared" si="17"/>
        <v>2.8088500000000001</v>
      </c>
      <c r="K78" s="44">
        <v>3.0268199999999998</v>
      </c>
      <c r="L78" s="44">
        <f t="shared" si="18"/>
        <v>2.8088500000000001</v>
      </c>
      <c r="M78" s="45">
        <f t="shared" si="19"/>
        <v>1.648172739733343</v>
      </c>
      <c r="N78" s="46">
        <f t="shared" si="20"/>
        <v>1.64</v>
      </c>
      <c r="O78" s="47">
        <v>38.68</v>
      </c>
      <c r="P78" s="48">
        <f>IF(X78="Y",Y78,O78)</f>
        <v>38.68</v>
      </c>
      <c r="R78" s="47">
        <v>38.68</v>
      </c>
      <c r="S78" s="47">
        <v>38.68</v>
      </c>
      <c r="T78" s="45">
        <f t="shared" si="21"/>
        <v>0</v>
      </c>
      <c r="U78" s="44" t="str">
        <f t="shared" si="22"/>
        <v>N</v>
      </c>
      <c r="V78" s="45">
        <f t="shared" si="12"/>
        <v>0</v>
      </c>
      <c r="W78" s="44" t="str">
        <f t="shared" si="23"/>
        <v>N</v>
      </c>
      <c r="X78" s="44" t="str">
        <f t="shared" si="13"/>
        <v>N</v>
      </c>
      <c r="Y78" s="48">
        <f>ROUNDUP(S78*0.95,2)</f>
        <v>36.75</v>
      </c>
    </row>
    <row r="79" spans="1:25" x14ac:dyDescent="0.25">
      <c r="A79" s="34" t="s">
        <v>101</v>
      </c>
      <c r="B79" s="41">
        <v>6000400</v>
      </c>
      <c r="C79" s="41">
        <v>145436</v>
      </c>
      <c r="D79" s="41">
        <v>0</v>
      </c>
      <c r="E79" s="49">
        <v>3.9495900000000002</v>
      </c>
      <c r="F79" s="49">
        <f t="shared" si="14"/>
        <v>0.82</v>
      </c>
      <c r="G79" s="49">
        <v>3.4548000000000001</v>
      </c>
      <c r="H79" s="49">
        <f t="shared" si="15"/>
        <v>3.6619999999999999</v>
      </c>
      <c r="I79" s="49">
        <f t="shared" si="16"/>
        <v>3.6779999999999999</v>
      </c>
      <c r="J79" s="49">
        <f t="shared" si="17"/>
        <v>2.8206099999999998</v>
      </c>
      <c r="K79" s="49">
        <v>2.9720399999999998</v>
      </c>
      <c r="L79" s="49">
        <f t="shared" si="18"/>
        <v>2.8206099999999998</v>
      </c>
      <c r="M79" s="50">
        <f t="shared" si="19"/>
        <v>1.4002609364640983</v>
      </c>
      <c r="N79" s="51">
        <f t="shared" si="20"/>
        <v>1.4</v>
      </c>
      <c r="O79" s="52">
        <v>38.68</v>
      </c>
      <c r="P79" s="53">
        <f>IF(X79="Y",Y79,O79)</f>
        <v>38.68</v>
      </c>
      <c r="R79" s="52">
        <v>38.68</v>
      </c>
      <c r="S79" s="52">
        <v>38.68</v>
      </c>
      <c r="T79" s="50">
        <f t="shared" si="21"/>
        <v>0</v>
      </c>
      <c r="U79" s="49" t="str">
        <f t="shared" si="22"/>
        <v>N</v>
      </c>
      <c r="V79" s="50">
        <f t="shared" si="12"/>
        <v>0</v>
      </c>
      <c r="W79" s="49" t="str">
        <f t="shared" si="23"/>
        <v>N</v>
      </c>
      <c r="X79" s="49" t="str">
        <f t="shared" si="13"/>
        <v>N</v>
      </c>
      <c r="Y79" s="53">
        <f>ROUNDUP(S79*0.95,2)</f>
        <v>36.75</v>
      </c>
    </row>
    <row r="80" spans="1:25" x14ac:dyDescent="0.25">
      <c r="A80" s="34" t="s">
        <v>102</v>
      </c>
      <c r="B80" s="41">
        <v>6000426</v>
      </c>
      <c r="C80" s="41">
        <v>145933</v>
      </c>
      <c r="D80" s="41">
        <v>0</v>
      </c>
      <c r="E80" s="49">
        <v>4.3996599999999999</v>
      </c>
      <c r="F80" s="49">
        <f t="shared" si="14"/>
        <v>0.82</v>
      </c>
      <c r="G80" s="49">
        <v>3.4622600000000001</v>
      </c>
      <c r="H80" s="49">
        <f t="shared" si="15"/>
        <v>3.6619999999999999</v>
      </c>
      <c r="I80" s="49">
        <f t="shared" si="16"/>
        <v>3.6779999999999999</v>
      </c>
      <c r="J80" s="49">
        <f t="shared" si="17"/>
        <v>2.8267000000000002</v>
      </c>
      <c r="K80" s="49">
        <v>2.9820500000000001</v>
      </c>
      <c r="L80" s="49">
        <f t="shared" si="18"/>
        <v>2.8267000000000002</v>
      </c>
      <c r="M80" s="50">
        <f t="shared" si="19"/>
        <v>1.5564651360243391</v>
      </c>
      <c r="N80" s="51">
        <f t="shared" si="20"/>
        <v>1.55</v>
      </c>
      <c r="O80" s="52">
        <v>38.68</v>
      </c>
      <c r="P80" s="53">
        <f>IF(X80="Y",Y80,O80)</f>
        <v>38.68</v>
      </c>
      <c r="R80" s="52">
        <v>38.68</v>
      </c>
      <c r="S80" s="52">
        <v>38.68</v>
      </c>
      <c r="T80" s="50">
        <f t="shared" si="21"/>
        <v>0</v>
      </c>
      <c r="U80" s="49" t="str">
        <f t="shared" si="22"/>
        <v>N</v>
      </c>
      <c r="V80" s="50">
        <f t="shared" si="12"/>
        <v>0</v>
      </c>
      <c r="W80" s="49" t="str">
        <f t="shared" si="23"/>
        <v>N</v>
      </c>
      <c r="X80" s="49" t="str">
        <f t="shared" si="13"/>
        <v>N</v>
      </c>
      <c r="Y80" s="53">
        <f>ROUNDUP(S80*0.95,2)</f>
        <v>36.75</v>
      </c>
    </row>
    <row r="81" spans="1:25" x14ac:dyDescent="0.25">
      <c r="A81" s="34" t="s">
        <v>103</v>
      </c>
      <c r="B81" s="41">
        <v>6008155</v>
      </c>
      <c r="C81" s="41">
        <v>146169</v>
      </c>
      <c r="D81" s="41">
        <v>0</v>
      </c>
      <c r="E81" s="49">
        <v>2.8085300000000002</v>
      </c>
      <c r="F81" s="49">
        <f t="shared" si="14"/>
        <v>0.82</v>
      </c>
      <c r="G81" s="49">
        <v>4.0105899999999997</v>
      </c>
      <c r="H81" s="49">
        <f t="shared" si="15"/>
        <v>3.6619999999999999</v>
      </c>
      <c r="I81" s="49">
        <f t="shared" si="16"/>
        <v>3.6779999999999999</v>
      </c>
      <c r="J81" s="49">
        <f t="shared" si="17"/>
        <v>3.2743799999999998</v>
      </c>
      <c r="K81" s="49">
        <v>2.9609899999999998</v>
      </c>
      <c r="L81" s="49">
        <f t="shared" si="18"/>
        <v>3.0236700000000001</v>
      </c>
      <c r="M81" s="50">
        <f t="shared" si="19"/>
        <v>0.92884805550870309</v>
      </c>
      <c r="N81" s="51">
        <f t="shared" si="20"/>
        <v>0.92</v>
      </c>
      <c r="O81" s="52">
        <v>25.77</v>
      </c>
      <c r="P81" s="53">
        <f>IF(X81="Y",Y81,O81)</f>
        <v>25.77</v>
      </c>
      <c r="R81" s="52">
        <v>24.54</v>
      </c>
      <c r="S81" s="52">
        <v>24.54</v>
      </c>
      <c r="T81" s="50">
        <f t="shared" si="21"/>
        <v>0</v>
      </c>
      <c r="U81" s="49" t="str">
        <f t="shared" si="22"/>
        <v>N</v>
      </c>
      <c r="V81" s="50">
        <f t="shared" si="12"/>
        <v>5.0122249388753072E-2</v>
      </c>
      <c r="W81" s="49" t="str">
        <f t="shared" si="23"/>
        <v>N</v>
      </c>
      <c r="X81" s="49" t="str">
        <f t="shared" si="13"/>
        <v>N</v>
      </c>
      <c r="Y81" s="53">
        <f>ROUNDUP(S81*0.95,2)</f>
        <v>23.32</v>
      </c>
    </row>
    <row r="82" spans="1:25" x14ac:dyDescent="0.25">
      <c r="A82" s="54" t="s">
        <v>104</v>
      </c>
      <c r="B82" s="55">
        <v>6001010</v>
      </c>
      <c r="C82" s="55">
        <v>145371</v>
      </c>
      <c r="D82" s="55">
        <v>0</v>
      </c>
      <c r="E82" s="56">
        <v>2.4161800000000002</v>
      </c>
      <c r="F82" s="56">
        <f t="shared" si="14"/>
        <v>0.82</v>
      </c>
      <c r="G82" s="56">
        <v>5.0567399999999996</v>
      </c>
      <c r="H82" s="56">
        <f t="shared" si="15"/>
        <v>3.6619999999999999</v>
      </c>
      <c r="I82" s="56">
        <f t="shared" si="16"/>
        <v>3.6779999999999999</v>
      </c>
      <c r="J82" s="56">
        <f t="shared" si="17"/>
        <v>4.1284900000000002</v>
      </c>
      <c r="K82" s="56">
        <v>3.19129</v>
      </c>
      <c r="L82" s="56">
        <f t="shared" si="18"/>
        <v>3.37873</v>
      </c>
      <c r="M82" s="57">
        <f t="shared" si="19"/>
        <v>0.71511485084632398</v>
      </c>
      <c r="N82" s="58">
        <f t="shared" si="20"/>
        <v>0.71</v>
      </c>
      <c r="O82" s="59">
        <v>9.75</v>
      </c>
      <c r="P82" s="60">
        <f>IF(X82="Y",Y82,O82)</f>
        <v>9.75</v>
      </c>
      <c r="R82" s="59">
        <v>14.29</v>
      </c>
      <c r="S82" s="59">
        <v>14.29</v>
      </c>
      <c r="T82" s="57">
        <f t="shared" si="21"/>
        <v>0</v>
      </c>
      <c r="U82" s="56" t="str">
        <f t="shared" si="22"/>
        <v>N</v>
      </c>
      <c r="V82" s="57">
        <f t="shared" si="12"/>
        <v>-0.31770468859342194</v>
      </c>
      <c r="W82" s="56" t="str">
        <f t="shared" si="23"/>
        <v>Y</v>
      </c>
      <c r="X82" s="56" t="str">
        <f t="shared" si="13"/>
        <v>N</v>
      </c>
      <c r="Y82" s="60">
        <f>ROUNDUP(S82*0.95,2)</f>
        <v>13.58</v>
      </c>
    </row>
    <row r="83" spans="1:25" x14ac:dyDescent="0.25">
      <c r="A83" s="42" t="s">
        <v>105</v>
      </c>
      <c r="B83" s="43">
        <v>6002364</v>
      </c>
      <c r="C83" s="43">
        <v>145753</v>
      </c>
      <c r="D83" s="43">
        <v>0</v>
      </c>
      <c r="E83" s="44">
        <v>2.4984299999999999</v>
      </c>
      <c r="F83" s="44">
        <f t="shared" si="14"/>
        <v>0.82</v>
      </c>
      <c r="G83" s="44">
        <v>5.5067599999999999</v>
      </c>
      <c r="H83" s="44">
        <f t="shared" si="15"/>
        <v>3.6619999999999999</v>
      </c>
      <c r="I83" s="44">
        <f t="shared" si="16"/>
        <v>3.6779999999999999</v>
      </c>
      <c r="J83" s="44">
        <f t="shared" si="17"/>
        <v>4.4958999999999998</v>
      </c>
      <c r="K83" s="44">
        <v>3.1263299999999998</v>
      </c>
      <c r="L83" s="44">
        <f t="shared" si="18"/>
        <v>3.4002400000000002</v>
      </c>
      <c r="M83" s="45">
        <f t="shared" si="19"/>
        <v>0.73478048608333524</v>
      </c>
      <c r="N83" s="46">
        <f t="shared" si="20"/>
        <v>0.73</v>
      </c>
      <c r="O83" s="47">
        <v>11.26</v>
      </c>
      <c r="P83" s="48">
        <f>IF(X83="Y",Y83,O83)</f>
        <v>11.26</v>
      </c>
      <c r="R83" s="47">
        <v>14.88</v>
      </c>
      <c r="S83" s="47">
        <v>14.88</v>
      </c>
      <c r="T83" s="45">
        <f t="shared" si="21"/>
        <v>0</v>
      </c>
      <c r="U83" s="44" t="str">
        <f t="shared" si="22"/>
        <v>N</v>
      </c>
      <c r="V83" s="45">
        <f t="shared" si="12"/>
        <v>-0.24327956989247318</v>
      </c>
      <c r="W83" s="44" t="str">
        <f t="shared" si="23"/>
        <v>Y</v>
      </c>
      <c r="X83" s="44" t="str">
        <f t="shared" si="13"/>
        <v>N</v>
      </c>
      <c r="Y83" s="48">
        <f>ROUNDUP(S83*0.95,2)</f>
        <v>14.14</v>
      </c>
    </row>
    <row r="84" spans="1:25" x14ac:dyDescent="0.25">
      <c r="A84" s="34" t="s">
        <v>106</v>
      </c>
      <c r="B84" s="41">
        <v>6009823</v>
      </c>
      <c r="C84" s="41">
        <v>146050</v>
      </c>
      <c r="D84" s="41">
        <v>0</v>
      </c>
      <c r="E84" s="49">
        <v>2.34287</v>
      </c>
      <c r="F84" s="49">
        <f t="shared" si="14"/>
        <v>0.82</v>
      </c>
      <c r="G84" s="49">
        <v>2.75292</v>
      </c>
      <c r="H84" s="49">
        <f t="shared" si="15"/>
        <v>3.6619999999999999</v>
      </c>
      <c r="I84" s="49">
        <f t="shared" si="16"/>
        <v>3.6779999999999999</v>
      </c>
      <c r="J84" s="49">
        <f t="shared" si="17"/>
        <v>2.2475700000000001</v>
      </c>
      <c r="K84" s="49">
        <v>2.54691</v>
      </c>
      <c r="L84" s="49">
        <f t="shared" si="18"/>
        <v>2.2475700000000001</v>
      </c>
      <c r="M84" s="50">
        <f t="shared" si="19"/>
        <v>1.042401349012489</v>
      </c>
      <c r="N84" s="51">
        <f t="shared" si="20"/>
        <v>1.04</v>
      </c>
      <c r="O84" s="52">
        <v>33.159999999999997</v>
      </c>
      <c r="P84" s="53">
        <f>IF(X84="Y",Y84,O84)</f>
        <v>33.159999999999997</v>
      </c>
      <c r="R84" s="52">
        <v>23.06</v>
      </c>
      <c r="S84" s="52">
        <v>23.06</v>
      </c>
      <c r="T84" s="50">
        <f t="shared" si="21"/>
        <v>0</v>
      </c>
      <c r="U84" s="49" t="str">
        <f t="shared" si="22"/>
        <v>N</v>
      </c>
      <c r="V84" s="50">
        <f t="shared" si="12"/>
        <v>0.43798785776235899</v>
      </c>
      <c r="W84" s="49" t="str">
        <f t="shared" si="23"/>
        <v>N</v>
      </c>
      <c r="X84" s="49" t="str">
        <f t="shared" si="13"/>
        <v>N</v>
      </c>
      <c r="Y84" s="53">
        <f>ROUNDUP(S84*0.95,2)</f>
        <v>21.91</v>
      </c>
    </row>
    <row r="85" spans="1:25" x14ac:dyDescent="0.25">
      <c r="A85" s="34" t="s">
        <v>107</v>
      </c>
      <c r="B85" s="41">
        <v>6006175</v>
      </c>
      <c r="C85" s="41">
        <v>145358</v>
      </c>
      <c r="D85" s="41">
        <v>0</v>
      </c>
      <c r="E85" s="49">
        <v>3.2573099999999999</v>
      </c>
      <c r="F85" s="49">
        <f t="shared" si="14"/>
        <v>0.82</v>
      </c>
      <c r="G85" s="49">
        <v>5.2708599999999999</v>
      </c>
      <c r="H85" s="49">
        <f t="shared" si="15"/>
        <v>3.6619999999999999</v>
      </c>
      <c r="I85" s="49">
        <f t="shared" si="16"/>
        <v>3.6779999999999999</v>
      </c>
      <c r="J85" s="49">
        <f t="shared" si="17"/>
        <v>4.3033000000000001</v>
      </c>
      <c r="K85" s="49">
        <v>3.4289100000000001</v>
      </c>
      <c r="L85" s="49">
        <f t="shared" si="18"/>
        <v>3.60379</v>
      </c>
      <c r="M85" s="50">
        <f t="shared" si="19"/>
        <v>0.90385677300841616</v>
      </c>
      <c r="N85" s="51">
        <f t="shared" si="20"/>
        <v>0.9</v>
      </c>
      <c r="O85" s="52">
        <v>24.23</v>
      </c>
      <c r="P85" s="53">
        <f>IF(X85="Y",Y85,O85)</f>
        <v>24.23</v>
      </c>
      <c r="R85" s="52">
        <v>26.78</v>
      </c>
      <c r="S85" s="52">
        <v>26.78</v>
      </c>
      <c r="T85" s="50">
        <f t="shared" si="21"/>
        <v>0</v>
      </c>
      <c r="U85" s="49" t="str">
        <f t="shared" si="22"/>
        <v>N</v>
      </c>
      <c r="V85" s="50">
        <f t="shared" si="12"/>
        <v>-9.5220313666915635E-2</v>
      </c>
      <c r="W85" s="49" t="str">
        <f t="shared" si="23"/>
        <v>Y</v>
      </c>
      <c r="X85" s="49" t="str">
        <f t="shared" si="13"/>
        <v>N</v>
      </c>
      <c r="Y85" s="53">
        <f>ROUNDUP(S85*0.95,2)</f>
        <v>25.450000000000003</v>
      </c>
    </row>
    <row r="86" spans="1:25" x14ac:dyDescent="0.25">
      <c r="A86" s="34" t="s">
        <v>108</v>
      </c>
      <c r="B86" s="41">
        <v>6000517</v>
      </c>
      <c r="C86" s="41">
        <v>146023</v>
      </c>
      <c r="D86" s="41">
        <v>0</v>
      </c>
      <c r="E86" s="49">
        <v>4.2827500000000001</v>
      </c>
      <c r="F86" s="49">
        <f t="shared" si="14"/>
        <v>0.82</v>
      </c>
      <c r="G86" s="49">
        <v>3.5337100000000001</v>
      </c>
      <c r="H86" s="49">
        <f t="shared" si="15"/>
        <v>3.6619999999999999</v>
      </c>
      <c r="I86" s="49">
        <f t="shared" si="16"/>
        <v>3.6779999999999999</v>
      </c>
      <c r="J86" s="49">
        <f t="shared" si="17"/>
        <v>2.88504</v>
      </c>
      <c r="K86" s="49">
        <v>2.7953299999999999</v>
      </c>
      <c r="L86" s="49">
        <f t="shared" si="18"/>
        <v>2.8132700000000002</v>
      </c>
      <c r="M86" s="50">
        <f t="shared" si="19"/>
        <v>1.5223387730292506</v>
      </c>
      <c r="N86" s="51">
        <f t="shared" si="20"/>
        <v>1.52</v>
      </c>
      <c r="O86" s="52">
        <v>38.68</v>
      </c>
      <c r="P86" s="53">
        <f>IF(X86="Y",Y86,O86)</f>
        <v>38.68</v>
      </c>
      <c r="R86" s="52">
        <v>31.54</v>
      </c>
      <c r="S86" s="52">
        <v>31.54</v>
      </c>
      <c r="T86" s="50">
        <f t="shared" si="21"/>
        <v>0</v>
      </c>
      <c r="U86" s="49" t="str">
        <f t="shared" si="22"/>
        <v>N</v>
      </c>
      <c r="V86" s="50">
        <f t="shared" si="12"/>
        <v>0.22637920101458467</v>
      </c>
      <c r="W86" s="49" t="str">
        <f t="shared" si="23"/>
        <v>N</v>
      </c>
      <c r="X86" s="49" t="str">
        <f t="shared" si="13"/>
        <v>N</v>
      </c>
      <c r="Y86" s="53">
        <f>ROUNDUP(S86*0.95,2)</f>
        <v>29.970000000000002</v>
      </c>
    </row>
    <row r="87" spans="1:25" x14ac:dyDescent="0.25">
      <c r="A87" s="54" t="s">
        <v>109</v>
      </c>
      <c r="B87" s="55">
        <v>6016489</v>
      </c>
      <c r="C87" s="55">
        <v>146187</v>
      </c>
      <c r="D87" s="55">
        <v>0</v>
      </c>
      <c r="E87" s="56">
        <v>4.8964999999999996</v>
      </c>
      <c r="F87" s="56">
        <f t="shared" si="14"/>
        <v>0.82</v>
      </c>
      <c r="G87" s="56">
        <v>3.8298700000000001</v>
      </c>
      <c r="H87" s="56">
        <f t="shared" si="15"/>
        <v>3.6619999999999999</v>
      </c>
      <c r="I87" s="56">
        <f t="shared" si="16"/>
        <v>3.6779999999999999</v>
      </c>
      <c r="J87" s="56">
        <f t="shared" si="17"/>
        <v>3.12683</v>
      </c>
      <c r="K87" s="56">
        <v>3.1468699999999998</v>
      </c>
      <c r="L87" s="56">
        <f t="shared" si="18"/>
        <v>3.12683</v>
      </c>
      <c r="M87" s="57">
        <f t="shared" si="19"/>
        <v>1.5659629720835477</v>
      </c>
      <c r="N87" s="58">
        <f t="shared" si="20"/>
        <v>1.56</v>
      </c>
      <c r="O87" s="59">
        <v>38.68</v>
      </c>
      <c r="P87" s="60">
        <f>IF(X87="Y",Y87,O87)</f>
        <v>38.68</v>
      </c>
      <c r="R87" s="59">
        <v>38.68</v>
      </c>
      <c r="S87" s="59">
        <v>38.68</v>
      </c>
      <c r="T87" s="57">
        <f t="shared" si="21"/>
        <v>0</v>
      </c>
      <c r="U87" s="56" t="str">
        <f t="shared" si="22"/>
        <v>N</v>
      </c>
      <c r="V87" s="57">
        <f t="shared" si="12"/>
        <v>0</v>
      </c>
      <c r="W87" s="56" t="str">
        <f t="shared" si="23"/>
        <v>N</v>
      </c>
      <c r="X87" s="56" t="str">
        <f t="shared" si="13"/>
        <v>N</v>
      </c>
      <c r="Y87" s="60">
        <f>ROUNDUP(S87*0.95,2)</f>
        <v>36.75</v>
      </c>
    </row>
    <row r="88" spans="1:25" x14ac:dyDescent="0.25">
      <c r="A88" s="42" t="s">
        <v>110</v>
      </c>
      <c r="B88" s="43">
        <v>6016729</v>
      </c>
      <c r="C88" s="43">
        <v>146170</v>
      </c>
      <c r="D88" s="43">
        <v>0</v>
      </c>
      <c r="E88" s="44">
        <v>4.0862100000000003</v>
      </c>
      <c r="F88" s="44">
        <f t="shared" si="14"/>
        <v>0.82</v>
      </c>
      <c r="G88" s="44">
        <v>4.6057499999999996</v>
      </c>
      <c r="H88" s="44">
        <f t="shared" si="15"/>
        <v>3.6619999999999999</v>
      </c>
      <c r="I88" s="44">
        <f t="shared" si="16"/>
        <v>3.6779999999999999</v>
      </c>
      <c r="J88" s="44">
        <f t="shared" si="17"/>
        <v>3.7602899999999999</v>
      </c>
      <c r="K88" s="44">
        <v>3.2073900000000002</v>
      </c>
      <c r="L88" s="44">
        <f t="shared" si="18"/>
        <v>3.3179699999999999</v>
      </c>
      <c r="M88" s="45">
        <f t="shared" si="19"/>
        <v>1.231539164006908</v>
      </c>
      <c r="N88" s="46">
        <f t="shared" si="20"/>
        <v>1.23</v>
      </c>
      <c r="O88" s="47">
        <v>38.380000000000003</v>
      </c>
      <c r="P88" s="48">
        <f>IF(X88="Y",Y88,O88)</f>
        <v>38.380000000000003</v>
      </c>
      <c r="R88" s="47">
        <v>38.479999999999997</v>
      </c>
      <c r="S88" s="47">
        <v>38.479999999999997</v>
      </c>
      <c r="T88" s="45">
        <f t="shared" si="21"/>
        <v>0</v>
      </c>
      <c r="U88" s="44" t="str">
        <f t="shared" si="22"/>
        <v>N</v>
      </c>
      <c r="V88" s="45">
        <f t="shared" si="12"/>
        <v>-2.5987525987524514E-3</v>
      </c>
      <c r="W88" s="44" t="str">
        <f t="shared" si="23"/>
        <v>N</v>
      </c>
      <c r="X88" s="44" t="str">
        <f t="shared" si="13"/>
        <v>N</v>
      </c>
      <c r="Y88" s="48">
        <f>ROUNDUP(S88*0.95,2)</f>
        <v>36.559999999999995</v>
      </c>
    </row>
    <row r="89" spans="1:25" x14ac:dyDescent="0.25">
      <c r="A89" s="34" t="s">
        <v>111</v>
      </c>
      <c r="B89" s="41">
        <v>6008205</v>
      </c>
      <c r="C89" s="41" t="s">
        <v>112</v>
      </c>
      <c r="D89" s="41">
        <v>0</v>
      </c>
      <c r="E89" s="49">
        <v>2.8548100000000001</v>
      </c>
      <c r="F89" s="49">
        <f t="shared" si="14"/>
        <v>0.82</v>
      </c>
      <c r="G89" s="49">
        <v>3.0367299999999999</v>
      </c>
      <c r="H89" s="49">
        <f t="shared" si="15"/>
        <v>3.6619999999999999</v>
      </c>
      <c r="I89" s="49">
        <f t="shared" si="16"/>
        <v>3.6779999999999999</v>
      </c>
      <c r="J89" s="49">
        <f t="shared" si="17"/>
        <v>2.4792900000000002</v>
      </c>
      <c r="K89" s="49">
        <v>2.8393199999999998</v>
      </c>
      <c r="L89" s="49">
        <f t="shared" si="18"/>
        <v>2.4792900000000002</v>
      </c>
      <c r="M89" s="50">
        <f t="shared" si="19"/>
        <v>1.1514627171488612</v>
      </c>
      <c r="N89" s="51">
        <f t="shared" si="20"/>
        <v>1.1499999999999999</v>
      </c>
      <c r="O89" s="52">
        <v>37.19</v>
      </c>
      <c r="P89" s="53">
        <f>IF(X89="Y",Y89,O89)</f>
        <v>37.19</v>
      </c>
      <c r="R89" s="52">
        <v>38.68</v>
      </c>
      <c r="S89" s="52">
        <v>38.68</v>
      </c>
      <c r="T89" s="50">
        <f t="shared" si="21"/>
        <v>0</v>
      </c>
      <c r="U89" s="49" t="str">
        <f t="shared" si="22"/>
        <v>N</v>
      </c>
      <c r="V89" s="50">
        <f t="shared" si="12"/>
        <v>-3.8521199586349586E-2</v>
      </c>
      <c r="W89" s="49" t="str">
        <f t="shared" si="23"/>
        <v>N</v>
      </c>
      <c r="X89" s="49" t="str">
        <f t="shared" si="13"/>
        <v>N</v>
      </c>
      <c r="Y89" s="53">
        <f>ROUNDUP(S89*0.95,2)</f>
        <v>36.75</v>
      </c>
    </row>
    <row r="90" spans="1:25" x14ac:dyDescent="0.25">
      <c r="A90" s="34" t="s">
        <v>113</v>
      </c>
      <c r="B90" s="41">
        <v>6016273</v>
      </c>
      <c r="C90" s="41">
        <v>146125</v>
      </c>
      <c r="D90" s="41">
        <v>0</v>
      </c>
      <c r="E90" s="49">
        <v>4.3262700000000001</v>
      </c>
      <c r="F90" s="49">
        <f t="shared" si="14"/>
        <v>0.82</v>
      </c>
      <c r="G90" s="49">
        <v>4.3394500000000003</v>
      </c>
      <c r="H90" s="49">
        <f t="shared" si="15"/>
        <v>3.6619999999999999</v>
      </c>
      <c r="I90" s="49">
        <f t="shared" si="16"/>
        <v>3.6779999999999999</v>
      </c>
      <c r="J90" s="49">
        <f t="shared" si="17"/>
        <v>3.5428700000000002</v>
      </c>
      <c r="K90" s="49">
        <v>3.2622399999999998</v>
      </c>
      <c r="L90" s="49">
        <f t="shared" si="18"/>
        <v>3.3183699999999998</v>
      </c>
      <c r="M90" s="50">
        <f t="shared" si="19"/>
        <v>1.3037334594996943</v>
      </c>
      <c r="N90" s="51">
        <f t="shared" si="20"/>
        <v>1.3</v>
      </c>
      <c r="O90" s="52">
        <v>38.68</v>
      </c>
      <c r="P90" s="53">
        <f>IF(X90="Y",Y90,O90)</f>
        <v>38.68</v>
      </c>
      <c r="R90" s="52">
        <v>38.68</v>
      </c>
      <c r="S90" s="52">
        <v>38.68</v>
      </c>
      <c r="T90" s="50">
        <f t="shared" si="21"/>
        <v>0</v>
      </c>
      <c r="U90" s="49" t="str">
        <f t="shared" si="22"/>
        <v>N</v>
      </c>
      <c r="V90" s="50">
        <f t="shared" si="12"/>
        <v>0</v>
      </c>
      <c r="W90" s="49" t="str">
        <f t="shared" si="23"/>
        <v>N</v>
      </c>
      <c r="X90" s="49" t="str">
        <f t="shared" si="13"/>
        <v>N</v>
      </c>
      <c r="Y90" s="53">
        <f>ROUNDUP(S90*0.95,2)</f>
        <v>36.75</v>
      </c>
    </row>
    <row r="91" spans="1:25" x14ac:dyDescent="0.25">
      <c r="A91" s="34" t="s">
        <v>114</v>
      </c>
      <c r="B91" s="41">
        <v>6006662</v>
      </c>
      <c r="C91" s="41">
        <v>145634</v>
      </c>
      <c r="D91" s="41">
        <v>0</v>
      </c>
      <c r="E91" s="49">
        <v>3.0704099999999999</v>
      </c>
      <c r="F91" s="49">
        <f t="shared" si="14"/>
        <v>0.82</v>
      </c>
      <c r="G91" s="49">
        <v>4.8654599999999997</v>
      </c>
      <c r="H91" s="49">
        <f t="shared" si="15"/>
        <v>3.6619999999999999</v>
      </c>
      <c r="I91" s="49">
        <f t="shared" si="16"/>
        <v>3.6779999999999999</v>
      </c>
      <c r="J91" s="49">
        <f t="shared" si="17"/>
        <v>3.9723199999999999</v>
      </c>
      <c r="K91" s="49">
        <v>3.6587900000000002</v>
      </c>
      <c r="L91" s="49">
        <f t="shared" si="18"/>
        <v>3.7214999999999998</v>
      </c>
      <c r="M91" s="50">
        <f t="shared" si="19"/>
        <v>0.82504635227730749</v>
      </c>
      <c r="N91" s="51">
        <f t="shared" si="20"/>
        <v>0.82</v>
      </c>
      <c r="O91" s="52">
        <v>18.059999999999999</v>
      </c>
      <c r="P91" s="53">
        <f>IF(X91="Y",Y91,O91)</f>
        <v>18.059999999999999</v>
      </c>
      <c r="R91" s="52">
        <v>14.88</v>
      </c>
      <c r="S91" s="52">
        <v>14.88</v>
      </c>
      <c r="T91" s="50">
        <f t="shared" si="21"/>
        <v>0</v>
      </c>
      <c r="U91" s="49" t="str">
        <f t="shared" si="22"/>
        <v>N</v>
      </c>
      <c r="V91" s="50">
        <f t="shared" si="12"/>
        <v>0.21370967741935468</v>
      </c>
      <c r="W91" s="49" t="str">
        <f t="shared" si="23"/>
        <v>N</v>
      </c>
      <c r="X91" s="49" t="str">
        <f t="shared" si="13"/>
        <v>N</v>
      </c>
      <c r="Y91" s="53">
        <f>ROUNDUP(S91*0.95,2)</f>
        <v>14.14</v>
      </c>
    </row>
    <row r="92" spans="1:25" x14ac:dyDescent="0.25">
      <c r="A92" s="54" t="s">
        <v>115</v>
      </c>
      <c r="B92" s="55">
        <v>6003834</v>
      </c>
      <c r="C92" s="55">
        <v>145479</v>
      </c>
      <c r="D92" s="55">
        <v>0</v>
      </c>
      <c r="E92" s="56">
        <v>2.4748399999999999</v>
      </c>
      <c r="F92" s="56">
        <f t="shared" si="14"/>
        <v>0.82</v>
      </c>
      <c r="G92" s="56">
        <v>4.3003999999999998</v>
      </c>
      <c r="H92" s="56">
        <f t="shared" si="15"/>
        <v>3.6619999999999999</v>
      </c>
      <c r="I92" s="56">
        <f t="shared" si="16"/>
        <v>3.6779999999999999</v>
      </c>
      <c r="J92" s="56">
        <f t="shared" si="17"/>
        <v>3.5109900000000001</v>
      </c>
      <c r="K92" s="56">
        <v>3.3288899999999999</v>
      </c>
      <c r="L92" s="56">
        <f t="shared" si="18"/>
        <v>3.36531</v>
      </c>
      <c r="M92" s="57">
        <f t="shared" si="19"/>
        <v>0.73539733338087721</v>
      </c>
      <c r="N92" s="58">
        <f t="shared" si="20"/>
        <v>0.73</v>
      </c>
      <c r="O92" s="59">
        <v>11.26</v>
      </c>
      <c r="P92" s="60">
        <f>IF(X92="Y",Y92,O92)</f>
        <v>11.26</v>
      </c>
      <c r="R92" s="59">
        <v>10.76</v>
      </c>
      <c r="S92" s="59">
        <v>10.76</v>
      </c>
      <c r="T92" s="57">
        <f t="shared" si="21"/>
        <v>0</v>
      </c>
      <c r="U92" s="56" t="str">
        <f t="shared" si="22"/>
        <v>N</v>
      </c>
      <c r="V92" s="57">
        <f t="shared" si="12"/>
        <v>4.6468401486988851E-2</v>
      </c>
      <c r="W92" s="56" t="str">
        <f t="shared" si="23"/>
        <v>N</v>
      </c>
      <c r="X92" s="56" t="str">
        <f t="shared" si="13"/>
        <v>N</v>
      </c>
      <c r="Y92" s="60">
        <f>ROUNDUP(S92*0.95,2)</f>
        <v>10.23</v>
      </c>
    </row>
    <row r="93" spans="1:25" x14ac:dyDescent="0.25">
      <c r="A93" s="42" t="s">
        <v>116</v>
      </c>
      <c r="B93" s="43">
        <v>6007181</v>
      </c>
      <c r="C93" s="43">
        <v>145136</v>
      </c>
      <c r="D93" s="43">
        <v>0</v>
      </c>
      <c r="E93" s="44">
        <v>2.6785100000000002</v>
      </c>
      <c r="F93" s="44">
        <f t="shared" si="14"/>
        <v>0.82</v>
      </c>
      <c r="G93" s="44">
        <v>4.9592299999999998</v>
      </c>
      <c r="H93" s="44">
        <f t="shared" si="15"/>
        <v>3.6619999999999999</v>
      </c>
      <c r="I93" s="44">
        <f t="shared" si="16"/>
        <v>3.6779999999999999</v>
      </c>
      <c r="J93" s="44">
        <f t="shared" si="17"/>
        <v>4.0488799999999996</v>
      </c>
      <c r="K93" s="44">
        <v>3.4065699999999999</v>
      </c>
      <c r="L93" s="44">
        <f t="shared" si="18"/>
        <v>3.5350299999999999</v>
      </c>
      <c r="M93" s="45">
        <f t="shared" si="19"/>
        <v>0.75770502654857252</v>
      </c>
      <c r="N93" s="46">
        <f t="shared" si="20"/>
        <v>0.75</v>
      </c>
      <c r="O93" s="47">
        <v>12.76</v>
      </c>
      <c r="P93" s="48">
        <f>IF(X93="Y",Y93,O93)</f>
        <v>12.76</v>
      </c>
      <c r="R93" s="47">
        <v>22.31</v>
      </c>
      <c r="S93" s="47">
        <v>22.31</v>
      </c>
      <c r="T93" s="45">
        <f t="shared" si="21"/>
        <v>0</v>
      </c>
      <c r="U93" s="44" t="str">
        <f t="shared" si="22"/>
        <v>N</v>
      </c>
      <c r="V93" s="45">
        <f t="shared" si="12"/>
        <v>-0.42805916629314206</v>
      </c>
      <c r="W93" s="44" t="str">
        <f t="shared" si="23"/>
        <v>Y</v>
      </c>
      <c r="X93" s="44" t="str">
        <f t="shared" si="13"/>
        <v>N</v>
      </c>
      <c r="Y93" s="48">
        <f>ROUNDUP(S93*0.95,2)</f>
        <v>21.200000000000003</v>
      </c>
    </row>
    <row r="94" spans="1:25" x14ac:dyDescent="0.25">
      <c r="A94" s="34" t="s">
        <v>117</v>
      </c>
      <c r="B94" s="41">
        <v>6002067</v>
      </c>
      <c r="C94" s="41">
        <v>145834</v>
      </c>
      <c r="D94" s="41">
        <v>0</v>
      </c>
      <c r="E94" s="49">
        <v>2.3279100000000001</v>
      </c>
      <c r="F94" s="49">
        <f t="shared" si="14"/>
        <v>0.82</v>
      </c>
      <c r="G94" s="49">
        <v>3.5868699999999998</v>
      </c>
      <c r="H94" s="49">
        <f t="shared" si="15"/>
        <v>3.6619999999999999</v>
      </c>
      <c r="I94" s="49">
        <f t="shared" si="16"/>
        <v>3.6779999999999999</v>
      </c>
      <c r="J94" s="49">
        <f t="shared" si="17"/>
        <v>2.9284400000000002</v>
      </c>
      <c r="K94" s="49">
        <v>2.67774</v>
      </c>
      <c r="L94" s="49">
        <f t="shared" si="18"/>
        <v>2.7278799999999999</v>
      </c>
      <c r="M94" s="50">
        <f t="shared" si="19"/>
        <v>0.85337698139214346</v>
      </c>
      <c r="N94" s="51">
        <f t="shared" si="20"/>
        <v>0.85</v>
      </c>
      <c r="O94" s="52">
        <v>20.37</v>
      </c>
      <c r="P94" s="53">
        <f>IF(X94="Y",Y94,O94)</f>
        <v>20.37</v>
      </c>
      <c r="R94" s="52">
        <v>15.62</v>
      </c>
      <c r="S94" s="52">
        <v>15.62</v>
      </c>
      <c r="T94" s="50">
        <f t="shared" si="21"/>
        <v>0</v>
      </c>
      <c r="U94" s="49" t="str">
        <f t="shared" si="22"/>
        <v>N</v>
      </c>
      <c r="V94" s="50">
        <f t="shared" si="12"/>
        <v>0.30409731113956479</v>
      </c>
      <c r="W94" s="49" t="str">
        <f t="shared" si="23"/>
        <v>N</v>
      </c>
      <c r="X94" s="49" t="str">
        <f t="shared" si="13"/>
        <v>N</v>
      </c>
      <c r="Y94" s="53">
        <f>ROUNDUP(S94*0.95,2)</f>
        <v>14.84</v>
      </c>
    </row>
    <row r="95" spans="1:25" x14ac:dyDescent="0.25">
      <c r="A95" s="34" t="s">
        <v>118</v>
      </c>
      <c r="B95" s="41">
        <v>6001317</v>
      </c>
      <c r="C95" s="41">
        <v>145581</v>
      </c>
      <c r="D95" s="41">
        <v>0</v>
      </c>
      <c r="E95" s="49">
        <v>3.41527</v>
      </c>
      <c r="F95" s="49">
        <f t="shared" si="14"/>
        <v>0.82</v>
      </c>
      <c r="G95" s="49">
        <v>4.25298</v>
      </c>
      <c r="H95" s="49">
        <f t="shared" si="15"/>
        <v>3.6619999999999999</v>
      </c>
      <c r="I95" s="49">
        <f t="shared" si="16"/>
        <v>3.6779999999999999</v>
      </c>
      <c r="J95" s="49">
        <f t="shared" si="17"/>
        <v>3.47227</v>
      </c>
      <c r="K95" s="49">
        <v>3.28417</v>
      </c>
      <c r="L95" s="49">
        <f t="shared" si="18"/>
        <v>3.32179</v>
      </c>
      <c r="M95" s="50">
        <f t="shared" si="19"/>
        <v>1.0281414538546989</v>
      </c>
      <c r="N95" s="51">
        <f t="shared" si="20"/>
        <v>1.02</v>
      </c>
      <c r="O95" s="52">
        <v>32.07</v>
      </c>
      <c r="P95" s="53">
        <f>IF(X95="Y",Y95,O95)</f>
        <v>32.07</v>
      </c>
      <c r="R95" s="52">
        <v>35.11</v>
      </c>
      <c r="S95" s="52">
        <v>35.11</v>
      </c>
      <c r="T95" s="50">
        <f t="shared" si="21"/>
        <v>0</v>
      </c>
      <c r="U95" s="49" t="str">
        <f t="shared" si="22"/>
        <v>N</v>
      </c>
      <c r="V95" s="50">
        <f t="shared" si="12"/>
        <v>-8.6585018513244072E-2</v>
      </c>
      <c r="W95" s="49" t="str">
        <f t="shared" si="23"/>
        <v>Y</v>
      </c>
      <c r="X95" s="49" t="str">
        <f t="shared" si="13"/>
        <v>N</v>
      </c>
      <c r="Y95" s="53">
        <f>ROUNDUP(S95*0.95,2)</f>
        <v>33.36</v>
      </c>
    </row>
    <row r="96" spans="1:25" x14ac:dyDescent="0.25">
      <c r="A96" s="34" t="s">
        <v>119</v>
      </c>
      <c r="B96" s="41">
        <v>6007322</v>
      </c>
      <c r="C96" s="41">
        <v>145734</v>
      </c>
      <c r="D96" s="41">
        <v>0</v>
      </c>
      <c r="E96" s="49">
        <v>3.5004400000000002</v>
      </c>
      <c r="F96" s="49">
        <f t="shared" si="14"/>
        <v>0.82</v>
      </c>
      <c r="G96" s="49">
        <v>5.0941000000000001</v>
      </c>
      <c r="H96" s="49">
        <f t="shared" si="15"/>
        <v>3.6619999999999999</v>
      </c>
      <c r="I96" s="49">
        <f t="shared" si="16"/>
        <v>3.6779999999999999</v>
      </c>
      <c r="J96" s="49">
        <f t="shared" si="17"/>
        <v>4.1589900000000002</v>
      </c>
      <c r="K96" s="49">
        <v>3.4280499999999998</v>
      </c>
      <c r="L96" s="49">
        <f t="shared" si="18"/>
        <v>3.5742400000000001</v>
      </c>
      <c r="M96" s="50">
        <f t="shared" si="19"/>
        <v>0.97935225390572545</v>
      </c>
      <c r="N96" s="51">
        <f t="shared" si="20"/>
        <v>0.97</v>
      </c>
      <c r="O96" s="52">
        <v>29.03</v>
      </c>
      <c r="P96" s="53">
        <f>IF(X96="Y",Y96,O96)</f>
        <v>29.03</v>
      </c>
      <c r="R96" s="52">
        <v>32.729999999999997</v>
      </c>
      <c r="S96" s="52">
        <v>32.729999999999997</v>
      </c>
      <c r="T96" s="50">
        <f t="shared" si="21"/>
        <v>0</v>
      </c>
      <c r="U96" s="49" t="str">
        <f t="shared" si="22"/>
        <v>N</v>
      </c>
      <c r="V96" s="50">
        <f t="shared" si="12"/>
        <v>-0.11304613504430175</v>
      </c>
      <c r="W96" s="49" t="str">
        <f t="shared" si="23"/>
        <v>Y</v>
      </c>
      <c r="X96" s="49" t="str">
        <f t="shared" si="13"/>
        <v>N</v>
      </c>
      <c r="Y96" s="53">
        <f>ROUNDUP(S96*0.95,2)</f>
        <v>31.1</v>
      </c>
    </row>
    <row r="97" spans="1:25" x14ac:dyDescent="0.25">
      <c r="A97" s="54" t="s">
        <v>120</v>
      </c>
      <c r="B97" s="55">
        <v>6014344</v>
      </c>
      <c r="C97" s="55">
        <v>145868</v>
      </c>
      <c r="D97" s="55">
        <v>0</v>
      </c>
      <c r="E97" s="56">
        <v>3.0552700000000002</v>
      </c>
      <c r="F97" s="56">
        <f t="shared" si="14"/>
        <v>0.82</v>
      </c>
      <c r="G97" s="56">
        <v>4.5571999999999999</v>
      </c>
      <c r="H97" s="56">
        <f t="shared" si="15"/>
        <v>3.6619999999999999</v>
      </c>
      <c r="I97" s="56">
        <f t="shared" si="16"/>
        <v>3.6779999999999999</v>
      </c>
      <c r="J97" s="56">
        <f t="shared" si="17"/>
        <v>3.72065</v>
      </c>
      <c r="K97" s="56">
        <v>3.4731900000000002</v>
      </c>
      <c r="L97" s="56">
        <f t="shared" si="18"/>
        <v>3.5226799999999998</v>
      </c>
      <c r="M97" s="57">
        <f t="shared" si="19"/>
        <v>0.8673140904084391</v>
      </c>
      <c r="N97" s="58">
        <f t="shared" si="20"/>
        <v>0.86</v>
      </c>
      <c r="O97" s="59">
        <v>21.15</v>
      </c>
      <c r="P97" s="60">
        <f>IF(X97="Y",Y97,O97)</f>
        <v>21.15</v>
      </c>
      <c r="R97" s="59">
        <v>19.34</v>
      </c>
      <c r="S97" s="59">
        <v>19.34</v>
      </c>
      <c r="T97" s="57">
        <f t="shared" si="21"/>
        <v>0</v>
      </c>
      <c r="U97" s="56" t="str">
        <f t="shared" si="22"/>
        <v>N</v>
      </c>
      <c r="V97" s="57">
        <f t="shared" si="12"/>
        <v>9.3588417786969941E-2</v>
      </c>
      <c r="W97" s="56" t="str">
        <f t="shared" si="23"/>
        <v>N</v>
      </c>
      <c r="X97" s="56" t="str">
        <f t="shared" si="13"/>
        <v>N</v>
      </c>
      <c r="Y97" s="60">
        <f>ROUNDUP(S97*0.95,2)</f>
        <v>18.380000000000003</v>
      </c>
    </row>
    <row r="98" spans="1:25" x14ac:dyDescent="0.25">
      <c r="A98" s="42" t="s">
        <v>121</v>
      </c>
      <c r="B98" s="43">
        <v>6012827</v>
      </c>
      <c r="C98" s="43">
        <v>145699</v>
      </c>
      <c r="D98" s="43">
        <v>0</v>
      </c>
      <c r="E98" s="44">
        <v>3.4896099999999999</v>
      </c>
      <c r="F98" s="44">
        <f t="shared" si="14"/>
        <v>0.82</v>
      </c>
      <c r="G98" s="44">
        <v>4.9787100000000004</v>
      </c>
      <c r="H98" s="44">
        <f t="shared" si="15"/>
        <v>3.6619999999999999</v>
      </c>
      <c r="I98" s="44">
        <f t="shared" si="16"/>
        <v>3.6779999999999999</v>
      </c>
      <c r="J98" s="44">
        <f t="shared" si="17"/>
        <v>4.0647799999999998</v>
      </c>
      <c r="K98" s="44">
        <v>3.1803900000000001</v>
      </c>
      <c r="L98" s="44">
        <f t="shared" si="18"/>
        <v>3.3572700000000002</v>
      </c>
      <c r="M98" s="45">
        <f t="shared" si="19"/>
        <v>1.0394189326446786</v>
      </c>
      <c r="N98" s="46">
        <f t="shared" si="20"/>
        <v>1.03</v>
      </c>
      <c r="O98" s="47">
        <v>32.619999999999997</v>
      </c>
      <c r="P98" s="48">
        <f>IF(X98="Y",Y98,O98)</f>
        <v>32.619999999999997</v>
      </c>
      <c r="R98" s="47">
        <v>37.090000000000003</v>
      </c>
      <c r="S98" s="47">
        <v>37.090000000000003</v>
      </c>
      <c r="T98" s="45">
        <f t="shared" si="21"/>
        <v>0</v>
      </c>
      <c r="U98" s="44" t="str">
        <f t="shared" si="22"/>
        <v>N</v>
      </c>
      <c r="V98" s="45">
        <f t="shared" si="12"/>
        <v>-0.12051765974656256</v>
      </c>
      <c r="W98" s="44" t="str">
        <f t="shared" si="23"/>
        <v>Y</v>
      </c>
      <c r="X98" s="44" t="str">
        <f t="shared" si="13"/>
        <v>N</v>
      </c>
      <c r="Y98" s="48">
        <f>ROUNDUP(S98*0.95,2)</f>
        <v>35.239999999999995</v>
      </c>
    </row>
    <row r="99" spans="1:25" x14ac:dyDescent="0.25">
      <c r="A99" s="34" t="s">
        <v>122</v>
      </c>
      <c r="B99" s="41">
        <v>6009096</v>
      </c>
      <c r="C99" s="41">
        <v>145667</v>
      </c>
      <c r="D99" s="41">
        <v>0</v>
      </c>
      <c r="E99" s="49">
        <v>3.61436</v>
      </c>
      <c r="F99" s="49">
        <f t="shared" si="14"/>
        <v>0.82</v>
      </c>
      <c r="G99" s="49">
        <v>4.7168200000000002</v>
      </c>
      <c r="H99" s="49">
        <f t="shared" si="15"/>
        <v>3.6619999999999999</v>
      </c>
      <c r="I99" s="49">
        <f t="shared" si="16"/>
        <v>3.6779999999999999</v>
      </c>
      <c r="J99" s="49">
        <f t="shared" si="17"/>
        <v>3.8509699999999998</v>
      </c>
      <c r="K99" s="49">
        <v>3.4477899999999999</v>
      </c>
      <c r="L99" s="49">
        <f t="shared" si="18"/>
        <v>3.5284300000000002</v>
      </c>
      <c r="M99" s="50">
        <f t="shared" si="19"/>
        <v>1.0243536076952071</v>
      </c>
      <c r="N99" s="51">
        <f t="shared" si="20"/>
        <v>1.02</v>
      </c>
      <c r="O99" s="52">
        <v>32.07</v>
      </c>
      <c r="P99" s="53">
        <f>IF(X99="Y",Y99,O99)</f>
        <v>32.07</v>
      </c>
      <c r="R99" s="52">
        <v>37.89</v>
      </c>
      <c r="S99" s="52">
        <v>37.89</v>
      </c>
      <c r="T99" s="50">
        <f t="shared" si="21"/>
        <v>0</v>
      </c>
      <c r="U99" s="49" t="str">
        <f t="shared" si="22"/>
        <v>N</v>
      </c>
      <c r="V99" s="50">
        <f t="shared" si="12"/>
        <v>-0.15360253365003959</v>
      </c>
      <c r="W99" s="49" t="str">
        <f t="shared" si="23"/>
        <v>Y</v>
      </c>
      <c r="X99" s="49" t="str">
        <f t="shared" si="13"/>
        <v>N</v>
      </c>
      <c r="Y99" s="53">
        <f>ROUNDUP(S99*0.95,2)</f>
        <v>36</v>
      </c>
    </row>
    <row r="100" spans="1:25" x14ac:dyDescent="0.25">
      <c r="A100" s="34" t="s">
        <v>123</v>
      </c>
      <c r="B100" s="41">
        <v>6011340</v>
      </c>
      <c r="C100" s="41">
        <v>145601</v>
      </c>
      <c r="D100" s="41">
        <v>0</v>
      </c>
      <c r="E100" s="49">
        <v>2.8872599999999999</v>
      </c>
      <c r="F100" s="49">
        <f t="shared" si="14"/>
        <v>0.82</v>
      </c>
      <c r="G100" s="49">
        <v>3.6557400000000002</v>
      </c>
      <c r="H100" s="49">
        <f t="shared" si="15"/>
        <v>3.6619999999999999</v>
      </c>
      <c r="I100" s="49">
        <f t="shared" si="16"/>
        <v>3.6779999999999999</v>
      </c>
      <c r="J100" s="49">
        <f t="shared" si="17"/>
        <v>2.9846699999999999</v>
      </c>
      <c r="K100" s="49">
        <v>3.0975700000000002</v>
      </c>
      <c r="L100" s="49">
        <f t="shared" si="18"/>
        <v>2.9846699999999999</v>
      </c>
      <c r="M100" s="50">
        <f t="shared" si="19"/>
        <v>0.9673632260852959</v>
      </c>
      <c r="N100" s="51">
        <f t="shared" si="20"/>
        <v>0.96</v>
      </c>
      <c r="O100" s="52">
        <v>28.38</v>
      </c>
      <c r="P100" s="53">
        <f>IF(X100="Y",Y100,O100)</f>
        <v>28.38</v>
      </c>
      <c r="R100" s="52">
        <v>14.88</v>
      </c>
      <c r="S100" s="52">
        <v>14.88</v>
      </c>
      <c r="T100" s="50">
        <f t="shared" si="21"/>
        <v>0</v>
      </c>
      <c r="U100" s="49" t="str">
        <f t="shared" si="22"/>
        <v>N</v>
      </c>
      <c r="V100" s="50">
        <f t="shared" si="12"/>
        <v>0.90725806451612889</v>
      </c>
      <c r="W100" s="49" t="str">
        <f t="shared" si="23"/>
        <v>N</v>
      </c>
      <c r="X100" s="49" t="str">
        <f t="shared" si="13"/>
        <v>N</v>
      </c>
      <c r="Y100" s="53">
        <f>ROUNDUP(S100*0.95,2)</f>
        <v>14.14</v>
      </c>
    </row>
    <row r="101" spans="1:25" x14ac:dyDescent="0.25">
      <c r="A101" s="34" t="s">
        <v>124</v>
      </c>
      <c r="B101" s="41">
        <v>6016810</v>
      </c>
      <c r="C101" s="41">
        <v>146181</v>
      </c>
      <c r="D101" s="41">
        <v>0</v>
      </c>
      <c r="E101" s="49">
        <v>4.5539800000000001</v>
      </c>
      <c r="F101" s="49">
        <f t="shared" si="14"/>
        <v>0.82</v>
      </c>
      <c r="G101" s="49">
        <v>5.3511199999999999</v>
      </c>
      <c r="H101" s="49">
        <f t="shared" si="15"/>
        <v>3.6619999999999999</v>
      </c>
      <c r="I101" s="49">
        <f t="shared" si="16"/>
        <v>3.6779999999999999</v>
      </c>
      <c r="J101" s="49">
        <f t="shared" si="17"/>
        <v>4.36883</v>
      </c>
      <c r="K101" s="49">
        <v>3.70973</v>
      </c>
      <c r="L101" s="49">
        <f t="shared" si="18"/>
        <v>3.8415499999999998</v>
      </c>
      <c r="M101" s="50">
        <f t="shared" si="19"/>
        <v>1.1854537881844569</v>
      </c>
      <c r="N101" s="51">
        <f t="shared" si="20"/>
        <v>1.18</v>
      </c>
      <c r="O101" s="52">
        <v>37.630000000000003</v>
      </c>
      <c r="P101" s="53">
        <f>IF(X101="Y",Y101,O101)</f>
        <v>37.630000000000003</v>
      </c>
      <c r="R101" s="52">
        <v>38.68</v>
      </c>
      <c r="S101" s="52">
        <v>38.68</v>
      </c>
      <c r="T101" s="50">
        <f t="shared" si="21"/>
        <v>0</v>
      </c>
      <c r="U101" s="49" t="str">
        <f t="shared" si="22"/>
        <v>N</v>
      </c>
      <c r="V101" s="50">
        <f t="shared" si="12"/>
        <v>-2.7145811789038188E-2</v>
      </c>
      <c r="W101" s="49" t="str">
        <f t="shared" si="23"/>
        <v>N</v>
      </c>
      <c r="X101" s="49" t="str">
        <f t="shared" si="13"/>
        <v>N</v>
      </c>
      <c r="Y101" s="53">
        <f>ROUNDUP(S101*0.95,2)</f>
        <v>36.75</v>
      </c>
    </row>
    <row r="102" spans="1:25" x14ac:dyDescent="0.25">
      <c r="A102" s="54" t="s">
        <v>125</v>
      </c>
      <c r="B102" s="55">
        <v>6000657</v>
      </c>
      <c r="C102" s="55">
        <v>145796</v>
      </c>
      <c r="D102" s="55">
        <v>0</v>
      </c>
      <c r="E102" s="56">
        <v>2.1343399999999999</v>
      </c>
      <c r="F102" s="56">
        <f t="shared" si="14"/>
        <v>0.82</v>
      </c>
      <c r="G102" s="56">
        <v>4.6897599999999997</v>
      </c>
      <c r="H102" s="56">
        <f t="shared" si="15"/>
        <v>3.6619999999999999</v>
      </c>
      <c r="I102" s="56">
        <f t="shared" si="16"/>
        <v>3.6779999999999999</v>
      </c>
      <c r="J102" s="56">
        <f t="shared" si="17"/>
        <v>3.8288700000000002</v>
      </c>
      <c r="K102" s="56">
        <v>3.4765899999999998</v>
      </c>
      <c r="L102" s="56">
        <f t="shared" si="18"/>
        <v>3.54705</v>
      </c>
      <c r="M102" s="57">
        <f t="shared" si="19"/>
        <v>0.60172255818215137</v>
      </c>
      <c r="N102" s="58">
        <f t="shared" si="20"/>
        <v>0.6</v>
      </c>
      <c r="O102" s="59">
        <v>0</v>
      </c>
      <c r="P102" s="60">
        <f>IF(X102="Y",Y102,O102)</f>
        <v>0</v>
      </c>
      <c r="R102" s="59">
        <v>0</v>
      </c>
      <c r="S102" s="59">
        <v>0</v>
      </c>
      <c r="T102" s="57">
        <f t="shared" si="21"/>
        <v>0</v>
      </c>
      <c r="U102" s="56" t="str">
        <f t="shared" si="22"/>
        <v>N</v>
      </c>
      <c r="V102" s="57">
        <f t="shared" si="12"/>
        <v>0</v>
      </c>
      <c r="W102" s="56" t="str">
        <f t="shared" si="23"/>
        <v>N</v>
      </c>
      <c r="X102" s="56" t="str">
        <f t="shared" si="13"/>
        <v>N</v>
      </c>
      <c r="Y102" s="60">
        <f>ROUNDUP(S102*0.95,2)</f>
        <v>0</v>
      </c>
    </row>
    <row r="103" spans="1:25" x14ac:dyDescent="0.25">
      <c r="A103" s="42" t="s">
        <v>126</v>
      </c>
      <c r="B103" s="43">
        <v>6000731</v>
      </c>
      <c r="C103" s="43">
        <v>146051</v>
      </c>
      <c r="D103" s="43">
        <v>0</v>
      </c>
      <c r="E103" s="44">
        <v>2.8250099999999998</v>
      </c>
      <c r="F103" s="44">
        <f t="shared" si="14"/>
        <v>0.82</v>
      </c>
      <c r="G103" s="44">
        <v>4.9778900000000004</v>
      </c>
      <c r="H103" s="44">
        <f t="shared" si="15"/>
        <v>3.6619999999999999</v>
      </c>
      <c r="I103" s="44">
        <f t="shared" si="16"/>
        <v>3.6779999999999999</v>
      </c>
      <c r="J103" s="44">
        <f t="shared" si="17"/>
        <v>4.0641100000000003</v>
      </c>
      <c r="K103" s="44">
        <v>2.7422</v>
      </c>
      <c r="L103" s="44">
        <f t="shared" si="18"/>
        <v>3.00658</v>
      </c>
      <c r="M103" s="45">
        <f t="shared" si="19"/>
        <v>0.93960912398805274</v>
      </c>
      <c r="N103" s="46">
        <f t="shared" si="20"/>
        <v>0.93</v>
      </c>
      <c r="O103" s="47">
        <v>26.42</v>
      </c>
      <c r="P103" s="48">
        <f>IF(X103="Y",Y103,O103)</f>
        <v>26.42</v>
      </c>
      <c r="R103" s="47">
        <v>28.270000000000003</v>
      </c>
      <c r="S103" s="47">
        <v>28.270000000000003</v>
      </c>
      <c r="T103" s="45">
        <f t="shared" si="21"/>
        <v>0</v>
      </c>
      <c r="U103" s="44" t="str">
        <f t="shared" si="22"/>
        <v>N</v>
      </c>
      <c r="V103" s="45">
        <f t="shared" si="12"/>
        <v>-6.5440396179695839E-2</v>
      </c>
      <c r="W103" s="44" t="str">
        <f t="shared" si="23"/>
        <v>Y</v>
      </c>
      <c r="X103" s="44" t="str">
        <f t="shared" si="13"/>
        <v>N</v>
      </c>
      <c r="Y103" s="48">
        <f>ROUNDUP(S103*0.95,2)</f>
        <v>26.860000000000003</v>
      </c>
    </row>
    <row r="104" spans="1:25" x14ac:dyDescent="0.25">
      <c r="A104" s="34" t="s">
        <v>127</v>
      </c>
      <c r="B104" s="41">
        <v>6008171</v>
      </c>
      <c r="C104" s="41" t="s">
        <v>128</v>
      </c>
      <c r="D104" s="41">
        <v>0</v>
      </c>
      <c r="E104" s="49">
        <v>3.6856900000000001</v>
      </c>
      <c r="F104" s="49">
        <f t="shared" si="14"/>
        <v>0.82</v>
      </c>
      <c r="G104" s="49">
        <v>4.2240900000000003</v>
      </c>
      <c r="H104" s="49">
        <f t="shared" si="15"/>
        <v>3.6619999999999999</v>
      </c>
      <c r="I104" s="49">
        <f t="shared" si="16"/>
        <v>3.6779999999999999</v>
      </c>
      <c r="J104" s="49">
        <f t="shared" si="17"/>
        <v>3.44869</v>
      </c>
      <c r="K104" s="49">
        <v>2.7723100000000001</v>
      </c>
      <c r="L104" s="49">
        <f t="shared" si="18"/>
        <v>2.9075899999999999</v>
      </c>
      <c r="M104" s="50">
        <f t="shared" si="19"/>
        <v>1.2676099450060017</v>
      </c>
      <c r="N104" s="51">
        <f t="shared" si="20"/>
        <v>1.26</v>
      </c>
      <c r="O104" s="52">
        <v>38.68</v>
      </c>
      <c r="P104" s="53">
        <f>IF(X104="Y",Y104,O104)</f>
        <v>38.68</v>
      </c>
      <c r="R104" s="52">
        <v>33.92</v>
      </c>
      <c r="S104" s="52">
        <v>33.92</v>
      </c>
      <c r="T104" s="50">
        <f t="shared" si="21"/>
        <v>0</v>
      </c>
      <c r="U104" s="49" t="str">
        <f t="shared" si="22"/>
        <v>N</v>
      </c>
      <c r="V104" s="50">
        <f t="shared" si="12"/>
        <v>0.14033018867924521</v>
      </c>
      <c r="W104" s="49" t="str">
        <f t="shared" si="23"/>
        <v>N</v>
      </c>
      <c r="X104" s="49" t="str">
        <f t="shared" si="13"/>
        <v>N</v>
      </c>
      <c r="Y104" s="53">
        <f>ROUNDUP(S104*0.95,2)</f>
        <v>32.229999999999997</v>
      </c>
    </row>
    <row r="105" spans="1:25" x14ac:dyDescent="0.25">
      <c r="A105" s="34" t="s">
        <v>129</v>
      </c>
      <c r="B105" s="41">
        <v>6001176</v>
      </c>
      <c r="C105" s="41">
        <v>145776</v>
      </c>
      <c r="D105" s="41">
        <v>0</v>
      </c>
      <c r="E105" s="49">
        <v>3.6771199999999999</v>
      </c>
      <c r="F105" s="49">
        <f t="shared" si="14"/>
        <v>0.82</v>
      </c>
      <c r="G105" s="49">
        <v>4.8219700000000003</v>
      </c>
      <c r="H105" s="49">
        <f t="shared" si="15"/>
        <v>3.6619999999999999</v>
      </c>
      <c r="I105" s="49">
        <f t="shared" si="16"/>
        <v>3.6779999999999999</v>
      </c>
      <c r="J105" s="49">
        <f t="shared" si="17"/>
        <v>3.9368099999999999</v>
      </c>
      <c r="K105" s="49">
        <v>3.3976500000000001</v>
      </c>
      <c r="L105" s="49">
        <f t="shared" si="18"/>
        <v>3.5054799999999999</v>
      </c>
      <c r="M105" s="50">
        <f t="shared" si="19"/>
        <v>1.0489633374031517</v>
      </c>
      <c r="N105" s="51">
        <f t="shared" si="20"/>
        <v>1.04</v>
      </c>
      <c r="O105" s="52">
        <v>33.159999999999997</v>
      </c>
      <c r="P105" s="53">
        <f>IF(X105="Y",Y105,O105)</f>
        <v>33.159999999999997</v>
      </c>
      <c r="R105" s="52">
        <v>29.01</v>
      </c>
      <c r="S105" s="52">
        <v>29.01</v>
      </c>
      <c r="T105" s="50">
        <f t="shared" si="21"/>
        <v>0</v>
      </c>
      <c r="U105" s="49" t="str">
        <f t="shared" si="22"/>
        <v>N</v>
      </c>
      <c r="V105" s="50">
        <f t="shared" si="12"/>
        <v>0.14305411926921732</v>
      </c>
      <c r="W105" s="49" t="str">
        <f t="shared" si="23"/>
        <v>N</v>
      </c>
      <c r="X105" s="49" t="str">
        <f t="shared" si="13"/>
        <v>N</v>
      </c>
      <c r="Y105" s="53">
        <f>ROUNDUP(S105*0.95,2)</f>
        <v>27.560000000000002</v>
      </c>
    </row>
    <row r="106" spans="1:25" x14ac:dyDescent="0.25">
      <c r="A106" s="34" t="s">
        <v>130</v>
      </c>
      <c r="B106" s="41">
        <v>6000806</v>
      </c>
      <c r="C106" s="41">
        <v>145538</v>
      </c>
      <c r="D106" s="41">
        <v>0</v>
      </c>
      <c r="E106" s="49">
        <v>3.0158200000000002</v>
      </c>
      <c r="F106" s="49">
        <f t="shared" si="14"/>
        <v>0.82</v>
      </c>
      <c r="G106" s="49">
        <v>4.6924599999999996</v>
      </c>
      <c r="H106" s="49">
        <f t="shared" si="15"/>
        <v>3.6619999999999999</v>
      </c>
      <c r="I106" s="49">
        <f t="shared" si="16"/>
        <v>3.6779999999999999</v>
      </c>
      <c r="J106" s="49">
        <f t="shared" si="17"/>
        <v>3.83108</v>
      </c>
      <c r="K106" s="49">
        <v>3.1561599999999999</v>
      </c>
      <c r="L106" s="49">
        <f t="shared" si="18"/>
        <v>3.29114</v>
      </c>
      <c r="M106" s="50">
        <f t="shared" si="19"/>
        <v>0.91634509622805482</v>
      </c>
      <c r="N106" s="51">
        <f t="shared" si="20"/>
        <v>0.91</v>
      </c>
      <c r="O106" s="52">
        <v>25</v>
      </c>
      <c r="P106" s="53">
        <f>IF(X106="Y",Y106,O106)</f>
        <v>25</v>
      </c>
      <c r="R106" s="52">
        <v>35.9</v>
      </c>
      <c r="S106" s="52">
        <v>35.9</v>
      </c>
      <c r="T106" s="50">
        <f t="shared" si="21"/>
        <v>0</v>
      </c>
      <c r="U106" s="49" t="str">
        <f t="shared" si="22"/>
        <v>N</v>
      </c>
      <c r="V106" s="50">
        <f t="shared" si="12"/>
        <v>-0.30362116991643451</v>
      </c>
      <c r="W106" s="49" t="str">
        <f t="shared" si="23"/>
        <v>Y</v>
      </c>
      <c r="X106" s="49" t="str">
        <f t="shared" si="13"/>
        <v>N</v>
      </c>
      <c r="Y106" s="53">
        <f>ROUNDUP(S106*0.95,2)</f>
        <v>34.11</v>
      </c>
    </row>
    <row r="107" spans="1:25" x14ac:dyDescent="0.25">
      <c r="A107" s="54" t="s">
        <v>131</v>
      </c>
      <c r="B107" s="55">
        <v>6000822</v>
      </c>
      <c r="C107" s="55">
        <v>145549</v>
      </c>
      <c r="D107" s="55">
        <v>0</v>
      </c>
      <c r="E107" s="56">
        <v>3.0336699999999999</v>
      </c>
      <c r="F107" s="56">
        <f t="shared" si="14"/>
        <v>0.82</v>
      </c>
      <c r="G107" s="56">
        <v>4.7313700000000001</v>
      </c>
      <c r="H107" s="56">
        <f t="shared" si="15"/>
        <v>3.6619999999999999</v>
      </c>
      <c r="I107" s="56">
        <f t="shared" si="16"/>
        <v>3.6779999999999999</v>
      </c>
      <c r="J107" s="56">
        <f t="shared" si="17"/>
        <v>3.8628499999999999</v>
      </c>
      <c r="K107" s="56">
        <v>3.6716099999999998</v>
      </c>
      <c r="L107" s="56">
        <f t="shared" si="18"/>
        <v>3.7098599999999999</v>
      </c>
      <c r="M107" s="57">
        <f t="shared" si="19"/>
        <v>0.81773166642406991</v>
      </c>
      <c r="N107" s="58">
        <f t="shared" si="20"/>
        <v>0.81</v>
      </c>
      <c r="O107" s="59">
        <v>17.29</v>
      </c>
      <c r="P107" s="60">
        <f>IF(X107="Y",Y107,O107)</f>
        <v>17.29</v>
      </c>
      <c r="R107" s="59">
        <v>12.53</v>
      </c>
      <c r="S107" s="59">
        <v>12.53</v>
      </c>
      <c r="T107" s="57">
        <f t="shared" si="21"/>
        <v>0</v>
      </c>
      <c r="U107" s="56" t="str">
        <f t="shared" si="22"/>
        <v>N</v>
      </c>
      <c r="V107" s="57">
        <f t="shared" si="12"/>
        <v>0.37988826815642457</v>
      </c>
      <c r="W107" s="56" t="str">
        <f t="shared" si="23"/>
        <v>N</v>
      </c>
      <c r="X107" s="56" t="str">
        <f t="shared" si="13"/>
        <v>N</v>
      </c>
      <c r="Y107" s="60">
        <f>ROUNDUP(S107*0.95,2)</f>
        <v>11.91</v>
      </c>
    </row>
    <row r="108" spans="1:25" x14ac:dyDescent="0.25">
      <c r="A108" s="42" t="s">
        <v>132</v>
      </c>
      <c r="B108" s="43">
        <v>6000889</v>
      </c>
      <c r="C108" s="43">
        <v>145198</v>
      </c>
      <c r="D108" s="43">
        <v>0</v>
      </c>
      <c r="E108" s="44">
        <v>3.7675999999999998</v>
      </c>
      <c r="F108" s="44">
        <f t="shared" si="14"/>
        <v>0.82</v>
      </c>
      <c r="G108" s="44">
        <v>5.1775700000000002</v>
      </c>
      <c r="H108" s="44">
        <f t="shared" si="15"/>
        <v>3.6619999999999999</v>
      </c>
      <c r="I108" s="44">
        <f t="shared" si="16"/>
        <v>3.6779999999999999</v>
      </c>
      <c r="J108" s="44">
        <f t="shared" si="17"/>
        <v>4.2271400000000003</v>
      </c>
      <c r="K108" s="44">
        <v>3.5711900000000001</v>
      </c>
      <c r="L108" s="44">
        <f t="shared" si="18"/>
        <v>3.7023799999999998</v>
      </c>
      <c r="M108" s="45">
        <f t="shared" si="19"/>
        <v>1.0176156958496967</v>
      </c>
      <c r="N108" s="46">
        <f t="shared" si="20"/>
        <v>1.01</v>
      </c>
      <c r="O108" s="47">
        <v>31.53</v>
      </c>
      <c r="P108" s="48">
        <f>IF(X108="Y",Y108,O108)</f>
        <v>31.53</v>
      </c>
      <c r="R108" s="47">
        <v>30.94</v>
      </c>
      <c r="S108" s="47">
        <v>30.94</v>
      </c>
      <c r="T108" s="45">
        <f t="shared" si="21"/>
        <v>0</v>
      </c>
      <c r="U108" s="44" t="str">
        <f t="shared" si="22"/>
        <v>N</v>
      </c>
      <c r="V108" s="45">
        <f t="shared" si="12"/>
        <v>1.9069166127989652E-2</v>
      </c>
      <c r="W108" s="44" t="str">
        <f t="shared" si="23"/>
        <v>N</v>
      </c>
      <c r="X108" s="44" t="str">
        <f t="shared" si="13"/>
        <v>N</v>
      </c>
      <c r="Y108" s="48">
        <f>ROUNDUP(S108*0.95,2)</f>
        <v>29.400000000000002</v>
      </c>
    </row>
    <row r="109" spans="1:25" x14ac:dyDescent="0.25">
      <c r="A109" s="34" t="s">
        <v>133</v>
      </c>
      <c r="B109" s="41">
        <v>6012975</v>
      </c>
      <c r="C109" s="41">
        <v>145701</v>
      </c>
      <c r="D109" s="41">
        <v>0</v>
      </c>
      <c r="E109" s="49">
        <v>3.2110799999999999</v>
      </c>
      <c r="F109" s="49">
        <f t="shared" si="14"/>
        <v>0.82</v>
      </c>
      <c r="G109" s="49">
        <v>4.7604899999999999</v>
      </c>
      <c r="H109" s="49">
        <f t="shared" si="15"/>
        <v>3.6619999999999999</v>
      </c>
      <c r="I109" s="49">
        <f t="shared" si="16"/>
        <v>3.6779999999999999</v>
      </c>
      <c r="J109" s="49">
        <f t="shared" si="17"/>
        <v>3.8866200000000002</v>
      </c>
      <c r="K109" s="49">
        <v>3.3115700000000001</v>
      </c>
      <c r="L109" s="49">
        <f t="shared" si="18"/>
        <v>3.42658</v>
      </c>
      <c r="M109" s="50">
        <f t="shared" si="19"/>
        <v>0.93710930432092643</v>
      </c>
      <c r="N109" s="51">
        <f t="shared" si="20"/>
        <v>0.93</v>
      </c>
      <c r="O109" s="52">
        <v>26.42</v>
      </c>
      <c r="P109" s="53">
        <f>IF(X109="Y",Y109,O109)</f>
        <v>26.42</v>
      </c>
      <c r="R109" s="52">
        <v>23.06</v>
      </c>
      <c r="S109" s="52">
        <v>23.06</v>
      </c>
      <c r="T109" s="50">
        <f t="shared" si="21"/>
        <v>0</v>
      </c>
      <c r="U109" s="49" t="str">
        <f t="shared" si="22"/>
        <v>N</v>
      </c>
      <c r="V109" s="50">
        <f t="shared" si="12"/>
        <v>0.14570685169124037</v>
      </c>
      <c r="W109" s="49" t="str">
        <f t="shared" si="23"/>
        <v>N</v>
      </c>
      <c r="X109" s="49" t="str">
        <f t="shared" si="13"/>
        <v>N</v>
      </c>
      <c r="Y109" s="53">
        <f>ROUNDUP(S109*0.95,2)</f>
        <v>21.91</v>
      </c>
    </row>
    <row r="110" spans="1:25" x14ac:dyDescent="0.25">
      <c r="A110" s="34" t="s">
        <v>134</v>
      </c>
      <c r="B110" s="41">
        <v>6014369</v>
      </c>
      <c r="C110" s="41">
        <v>145835</v>
      </c>
      <c r="D110" s="41">
        <v>0</v>
      </c>
      <c r="E110" s="49">
        <v>3.1859199999999999</v>
      </c>
      <c r="F110" s="49">
        <f t="shared" si="14"/>
        <v>0.82</v>
      </c>
      <c r="G110" s="49">
        <v>4.5206400000000002</v>
      </c>
      <c r="H110" s="49">
        <f t="shared" si="15"/>
        <v>3.6619999999999999</v>
      </c>
      <c r="I110" s="49">
        <f t="shared" si="16"/>
        <v>3.6779999999999999</v>
      </c>
      <c r="J110" s="49">
        <f t="shared" si="17"/>
        <v>3.6907999999999999</v>
      </c>
      <c r="K110" s="49">
        <v>3.3499500000000002</v>
      </c>
      <c r="L110" s="49">
        <f t="shared" si="18"/>
        <v>3.41812</v>
      </c>
      <c r="M110" s="50">
        <f t="shared" si="19"/>
        <v>0.93206792037728337</v>
      </c>
      <c r="N110" s="51">
        <f t="shared" si="20"/>
        <v>0.93</v>
      </c>
      <c r="O110" s="52">
        <v>26.42</v>
      </c>
      <c r="P110" s="53">
        <f>IF(X110="Y",Y110,O110)</f>
        <v>26.42</v>
      </c>
      <c r="R110" s="52">
        <v>24.54</v>
      </c>
      <c r="S110" s="52">
        <v>24.54</v>
      </c>
      <c r="T110" s="50">
        <f t="shared" si="21"/>
        <v>0</v>
      </c>
      <c r="U110" s="49" t="str">
        <f t="shared" si="22"/>
        <v>N</v>
      </c>
      <c r="V110" s="50">
        <f t="shared" si="12"/>
        <v>7.6609616951915344E-2</v>
      </c>
      <c r="W110" s="49" t="str">
        <f t="shared" si="23"/>
        <v>N</v>
      </c>
      <c r="X110" s="49" t="str">
        <f t="shared" si="13"/>
        <v>N</v>
      </c>
      <c r="Y110" s="53">
        <f>ROUNDUP(S110*0.95,2)</f>
        <v>23.32</v>
      </c>
    </row>
    <row r="111" spans="1:25" x14ac:dyDescent="0.25">
      <c r="A111" s="34" t="s">
        <v>135</v>
      </c>
      <c r="B111" s="41">
        <v>6000855</v>
      </c>
      <c r="C111" s="41">
        <v>145948</v>
      </c>
      <c r="D111" s="41">
        <v>0</v>
      </c>
      <c r="E111" s="49">
        <v>3.03443</v>
      </c>
      <c r="F111" s="49">
        <f t="shared" si="14"/>
        <v>0.82</v>
      </c>
      <c r="G111" s="49">
        <v>4.2806100000000002</v>
      </c>
      <c r="H111" s="49">
        <f t="shared" si="15"/>
        <v>3.6619999999999999</v>
      </c>
      <c r="I111" s="49">
        <f t="shared" si="16"/>
        <v>3.6779999999999999</v>
      </c>
      <c r="J111" s="49">
        <f t="shared" si="17"/>
        <v>3.4948299999999999</v>
      </c>
      <c r="K111" s="49">
        <v>3.14514</v>
      </c>
      <c r="L111" s="49">
        <f t="shared" si="18"/>
        <v>3.2150799999999999</v>
      </c>
      <c r="M111" s="50">
        <f t="shared" si="19"/>
        <v>0.94381166254027893</v>
      </c>
      <c r="N111" s="51">
        <f t="shared" si="20"/>
        <v>0.94</v>
      </c>
      <c r="O111" s="52">
        <v>27.07</v>
      </c>
      <c r="P111" s="53">
        <f>IF(X111="Y",Y111,O111)</f>
        <v>27.07</v>
      </c>
      <c r="R111" s="52">
        <v>20.079999999999998</v>
      </c>
      <c r="S111" s="52">
        <v>20.079999999999998</v>
      </c>
      <c r="T111" s="50">
        <f t="shared" si="21"/>
        <v>0</v>
      </c>
      <c r="U111" s="49" t="str">
        <f t="shared" si="22"/>
        <v>N</v>
      </c>
      <c r="V111" s="50">
        <f t="shared" si="12"/>
        <v>0.34810756972111567</v>
      </c>
      <c r="W111" s="49" t="str">
        <f t="shared" si="23"/>
        <v>N</v>
      </c>
      <c r="X111" s="49" t="str">
        <f t="shared" si="13"/>
        <v>N</v>
      </c>
      <c r="Y111" s="53">
        <f>ROUNDUP(S111*0.95,2)</f>
        <v>19.080000000000002</v>
      </c>
    </row>
    <row r="112" spans="1:25" x14ac:dyDescent="0.25">
      <c r="A112" s="54" t="s">
        <v>136</v>
      </c>
      <c r="B112" s="55">
        <v>6005391</v>
      </c>
      <c r="C112" s="55">
        <v>146121</v>
      </c>
      <c r="D112" s="55">
        <v>0</v>
      </c>
      <c r="E112" s="56">
        <v>3.4618899999999999</v>
      </c>
      <c r="F112" s="56">
        <f t="shared" si="14"/>
        <v>0.82</v>
      </c>
      <c r="G112" s="56">
        <v>3.32206</v>
      </c>
      <c r="H112" s="56">
        <f t="shared" si="15"/>
        <v>3.6619999999999999</v>
      </c>
      <c r="I112" s="56">
        <f t="shared" si="16"/>
        <v>3.6779999999999999</v>
      </c>
      <c r="J112" s="56">
        <f t="shared" si="17"/>
        <v>2.71224</v>
      </c>
      <c r="K112" s="56">
        <v>2.9401799999999998</v>
      </c>
      <c r="L112" s="56">
        <f t="shared" si="18"/>
        <v>2.71224</v>
      </c>
      <c r="M112" s="57">
        <f t="shared" si="19"/>
        <v>1.2763951567707872</v>
      </c>
      <c r="N112" s="58">
        <f t="shared" si="20"/>
        <v>1.27</v>
      </c>
      <c r="O112" s="59">
        <v>38.68</v>
      </c>
      <c r="P112" s="60">
        <f>IF(X112="Y",Y112,O112)</f>
        <v>38.68</v>
      </c>
      <c r="R112" s="59">
        <v>38.68</v>
      </c>
      <c r="S112" s="59">
        <v>38.68</v>
      </c>
      <c r="T112" s="57">
        <f t="shared" si="21"/>
        <v>0</v>
      </c>
      <c r="U112" s="56" t="str">
        <f t="shared" si="22"/>
        <v>N</v>
      </c>
      <c r="V112" s="57">
        <f t="shared" si="12"/>
        <v>0</v>
      </c>
      <c r="W112" s="56" t="str">
        <f t="shared" si="23"/>
        <v>N</v>
      </c>
      <c r="X112" s="56" t="str">
        <f t="shared" si="13"/>
        <v>N</v>
      </c>
      <c r="Y112" s="60">
        <f>ROUNDUP(S112*0.95,2)</f>
        <v>36.75</v>
      </c>
    </row>
    <row r="113" spans="1:25" x14ac:dyDescent="0.25">
      <c r="A113" s="42" t="s">
        <v>137</v>
      </c>
      <c r="B113" s="43">
        <v>6010110</v>
      </c>
      <c r="C113" s="43">
        <v>146013</v>
      </c>
      <c r="D113" s="43">
        <v>0</v>
      </c>
      <c r="E113" s="44">
        <v>3.2274600000000002</v>
      </c>
      <c r="F113" s="44">
        <f t="shared" si="14"/>
        <v>0.82</v>
      </c>
      <c r="G113" s="44">
        <v>5.0276800000000001</v>
      </c>
      <c r="H113" s="44">
        <f t="shared" si="15"/>
        <v>3.6619999999999999</v>
      </c>
      <c r="I113" s="44">
        <f t="shared" si="16"/>
        <v>3.6779999999999999</v>
      </c>
      <c r="J113" s="44">
        <f t="shared" si="17"/>
        <v>4.1047599999999997</v>
      </c>
      <c r="K113" s="44">
        <v>3.7949199999999998</v>
      </c>
      <c r="L113" s="44">
        <f t="shared" si="18"/>
        <v>3.8568899999999999</v>
      </c>
      <c r="M113" s="45">
        <f t="shared" si="19"/>
        <v>0.8368037460233505</v>
      </c>
      <c r="N113" s="46">
        <f t="shared" si="20"/>
        <v>0.83</v>
      </c>
      <c r="O113" s="47">
        <v>18.829999999999998</v>
      </c>
      <c r="P113" s="48">
        <f>IF(X113="Y",Y113,O113)</f>
        <v>18.829999999999998</v>
      </c>
      <c r="R113" s="47">
        <v>8.5500000000000007</v>
      </c>
      <c r="S113" s="47">
        <v>8.5500000000000007</v>
      </c>
      <c r="T113" s="45">
        <f t="shared" si="21"/>
        <v>0</v>
      </c>
      <c r="U113" s="44" t="str">
        <f t="shared" si="22"/>
        <v>N</v>
      </c>
      <c r="V113" s="45">
        <f t="shared" si="12"/>
        <v>1.2023391812865494</v>
      </c>
      <c r="W113" s="44" t="str">
        <f t="shared" si="23"/>
        <v>N</v>
      </c>
      <c r="X113" s="44" t="str">
        <f t="shared" si="13"/>
        <v>N</v>
      </c>
      <c r="Y113" s="48">
        <f>ROUNDUP(S113*0.95,2)</f>
        <v>8.129999999999999</v>
      </c>
    </row>
    <row r="114" spans="1:25" x14ac:dyDescent="0.25">
      <c r="A114" s="34" t="s">
        <v>138</v>
      </c>
      <c r="B114" s="41">
        <v>6014872</v>
      </c>
      <c r="C114" s="41">
        <v>145958</v>
      </c>
      <c r="D114" s="41">
        <v>0</v>
      </c>
      <c r="E114" s="49">
        <v>3.34578</v>
      </c>
      <c r="F114" s="49">
        <f t="shared" si="14"/>
        <v>0.82</v>
      </c>
      <c r="G114" s="49">
        <v>4.1758800000000003</v>
      </c>
      <c r="H114" s="49">
        <f t="shared" si="15"/>
        <v>3.6619999999999999</v>
      </c>
      <c r="I114" s="49">
        <f t="shared" si="16"/>
        <v>3.6779999999999999</v>
      </c>
      <c r="J114" s="49">
        <f t="shared" si="17"/>
        <v>3.4093300000000002</v>
      </c>
      <c r="K114" s="49">
        <v>3.13889</v>
      </c>
      <c r="L114" s="49">
        <f t="shared" si="18"/>
        <v>3.1929799999999999</v>
      </c>
      <c r="M114" s="50">
        <f t="shared" si="19"/>
        <v>1.0478549818664695</v>
      </c>
      <c r="N114" s="51">
        <f t="shared" si="20"/>
        <v>1.04</v>
      </c>
      <c r="O114" s="52">
        <v>33.159999999999997</v>
      </c>
      <c r="P114" s="53">
        <f>IF(X114="Y",Y114,O114)</f>
        <v>33.159999999999997</v>
      </c>
      <c r="R114" s="52">
        <v>35.9</v>
      </c>
      <c r="S114" s="52">
        <v>35.9</v>
      </c>
      <c r="T114" s="50">
        <f t="shared" si="21"/>
        <v>0</v>
      </c>
      <c r="U114" s="49" t="str">
        <f t="shared" si="22"/>
        <v>N</v>
      </c>
      <c r="V114" s="50">
        <f t="shared" si="12"/>
        <v>-7.6323119777158832E-2</v>
      </c>
      <c r="W114" s="49" t="str">
        <f t="shared" si="23"/>
        <v>Y</v>
      </c>
      <c r="X114" s="49" t="str">
        <f t="shared" si="13"/>
        <v>N</v>
      </c>
      <c r="Y114" s="53">
        <f>ROUNDUP(S114*0.95,2)</f>
        <v>34.11</v>
      </c>
    </row>
    <row r="115" spans="1:25" x14ac:dyDescent="0.25">
      <c r="A115" s="34" t="s">
        <v>139</v>
      </c>
      <c r="B115" s="41">
        <v>6006688</v>
      </c>
      <c r="C115" s="41">
        <v>145844</v>
      </c>
      <c r="D115" s="41">
        <v>0</v>
      </c>
      <c r="E115" s="49">
        <v>2.9063500000000002</v>
      </c>
      <c r="F115" s="49">
        <f t="shared" si="14"/>
        <v>0.82</v>
      </c>
      <c r="G115" s="49">
        <v>4.1926300000000003</v>
      </c>
      <c r="H115" s="49">
        <f t="shared" si="15"/>
        <v>3.6619999999999999</v>
      </c>
      <c r="I115" s="49">
        <f t="shared" si="16"/>
        <v>3.6779999999999999</v>
      </c>
      <c r="J115" s="49">
        <f t="shared" si="17"/>
        <v>3.423</v>
      </c>
      <c r="K115" s="49">
        <v>2.9339200000000001</v>
      </c>
      <c r="L115" s="49">
        <f t="shared" si="18"/>
        <v>3.0317400000000001</v>
      </c>
      <c r="M115" s="50">
        <f t="shared" si="19"/>
        <v>0.95864091247930239</v>
      </c>
      <c r="N115" s="51">
        <f t="shared" si="20"/>
        <v>0.95</v>
      </c>
      <c r="O115" s="52">
        <v>27.72</v>
      </c>
      <c r="P115" s="53">
        <f>IF(X115="Y",Y115,O115)</f>
        <v>27.72</v>
      </c>
      <c r="R115" s="52">
        <v>37.49</v>
      </c>
      <c r="S115" s="52">
        <v>37.49</v>
      </c>
      <c r="T115" s="50">
        <f t="shared" si="21"/>
        <v>0</v>
      </c>
      <c r="U115" s="49" t="str">
        <f t="shared" si="22"/>
        <v>N</v>
      </c>
      <c r="V115" s="50">
        <f t="shared" si="12"/>
        <v>-0.26060282742064556</v>
      </c>
      <c r="W115" s="49" t="str">
        <f t="shared" si="23"/>
        <v>Y</v>
      </c>
      <c r="X115" s="49" t="str">
        <f t="shared" si="13"/>
        <v>N</v>
      </c>
      <c r="Y115" s="53">
        <f>ROUNDUP(S115*0.95,2)</f>
        <v>35.619999999999997</v>
      </c>
    </row>
    <row r="116" spans="1:25" x14ac:dyDescent="0.25">
      <c r="A116" s="34" t="s">
        <v>140</v>
      </c>
      <c r="B116" s="41">
        <v>6000962</v>
      </c>
      <c r="C116" s="41" t="s">
        <v>141</v>
      </c>
      <c r="D116" s="41">
        <v>0</v>
      </c>
      <c r="E116" s="49">
        <v>3.45689</v>
      </c>
      <c r="F116" s="49">
        <f t="shared" si="14"/>
        <v>0.82</v>
      </c>
      <c r="G116" s="49">
        <v>3.9647399999999999</v>
      </c>
      <c r="H116" s="49">
        <f t="shared" si="15"/>
        <v>3.6619999999999999</v>
      </c>
      <c r="I116" s="49">
        <f t="shared" si="16"/>
        <v>3.6779999999999999</v>
      </c>
      <c r="J116" s="49">
        <f t="shared" si="17"/>
        <v>3.2369400000000002</v>
      </c>
      <c r="K116" s="49">
        <v>3.1353200000000001</v>
      </c>
      <c r="L116" s="49">
        <f t="shared" si="18"/>
        <v>3.15564</v>
      </c>
      <c r="M116" s="50">
        <f t="shared" si="19"/>
        <v>1.095463994625496</v>
      </c>
      <c r="N116" s="51">
        <f t="shared" si="20"/>
        <v>1.0900000000000001</v>
      </c>
      <c r="O116" s="52">
        <v>35.89</v>
      </c>
      <c r="P116" s="53">
        <f>IF(X116="Y",Y116,O116)</f>
        <v>35.89</v>
      </c>
      <c r="R116" s="52">
        <v>32.729999999999997</v>
      </c>
      <c r="S116" s="52">
        <v>32.729999999999997</v>
      </c>
      <c r="T116" s="50">
        <f t="shared" si="21"/>
        <v>0</v>
      </c>
      <c r="U116" s="49" t="str">
        <f t="shared" si="22"/>
        <v>N</v>
      </c>
      <c r="V116" s="50">
        <f t="shared" si="12"/>
        <v>9.6547509929728201E-2</v>
      </c>
      <c r="W116" s="49" t="str">
        <f t="shared" si="23"/>
        <v>N</v>
      </c>
      <c r="X116" s="49" t="str">
        <f t="shared" si="13"/>
        <v>N</v>
      </c>
      <c r="Y116" s="53">
        <f>ROUNDUP(S116*0.95,2)</f>
        <v>31.1</v>
      </c>
    </row>
    <row r="117" spans="1:25" x14ac:dyDescent="0.25">
      <c r="A117" s="54" t="s">
        <v>142</v>
      </c>
      <c r="B117" s="55">
        <v>6000988</v>
      </c>
      <c r="C117" s="55">
        <v>145532</v>
      </c>
      <c r="D117" s="55">
        <v>0</v>
      </c>
      <c r="E117" s="56">
        <v>2.8172899999999998</v>
      </c>
      <c r="F117" s="56">
        <f t="shared" si="14"/>
        <v>0.82</v>
      </c>
      <c r="G117" s="56">
        <v>4.1808899999999998</v>
      </c>
      <c r="H117" s="56">
        <f t="shared" si="15"/>
        <v>3.6619999999999999</v>
      </c>
      <c r="I117" s="56">
        <f t="shared" si="16"/>
        <v>3.6779999999999999</v>
      </c>
      <c r="J117" s="56">
        <f t="shared" si="17"/>
        <v>3.4134199999999999</v>
      </c>
      <c r="K117" s="56">
        <v>3.41099</v>
      </c>
      <c r="L117" s="56">
        <f t="shared" si="18"/>
        <v>3.4114800000000001</v>
      </c>
      <c r="M117" s="57">
        <f t="shared" si="19"/>
        <v>0.82582632757630114</v>
      </c>
      <c r="N117" s="58">
        <f t="shared" si="20"/>
        <v>0.82</v>
      </c>
      <c r="O117" s="59">
        <v>18.059999999999999</v>
      </c>
      <c r="P117" s="60">
        <f>IF(X117="Y",Y117,O117)</f>
        <v>18.059999999999999</v>
      </c>
      <c r="R117" s="59">
        <v>16.37</v>
      </c>
      <c r="S117" s="59">
        <v>16.37</v>
      </c>
      <c r="T117" s="57">
        <f t="shared" si="21"/>
        <v>0</v>
      </c>
      <c r="U117" s="56" t="str">
        <f t="shared" si="22"/>
        <v>N</v>
      </c>
      <c r="V117" s="57">
        <f t="shared" si="12"/>
        <v>0.10323762981062906</v>
      </c>
      <c r="W117" s="56" t="str">
        <f t="shared" si="23"/>
        <v>N</v>
      </c>
      <c r="X117" s="56" t="str">
        <f t="shared" si="13"/>
        <v>N</v>
      </c>
      <c r="Y117" s="60">
        <f>ROUNDUP(S117*0.95,2)</f>
        <v>15.56</v>
      </c>
    </row>
    <row r="118" spans="1:25" x14ac:dyDescent="0.25">
      <c r="A118" s="42" t="s">
        <v>143</v>
      </c>
      <c r="B118" s="43">
        <v>6000996</v>
      </c>
      <c r="C118" s="43">
        <v>145610</v>
      </c>
      <c r="D118" s="43">
        <v>0</v>
      </c>
      <c r="E118" s="44">
        <v>3.32708</v>
      </c>
      <c r="F118" s="44">
        <f t="shared" si="14"/>
        <v>0.82</v>
      </c>
      <c r="G118" s="44">
        <v>3.4495399999999998</v>
      </c>
      <c r="H118" s="44">
        <f t="shared" si="15"/>
        <v>3.6619999999999999</v>
      </c>
      <c r="I118" s="44">
        <f t="shared" si="16"/>
        <v>3.6779999999999999</v>
      </c>
      <c r="J118" s="44">
        <f t="shared" si="17"/>
        <v>2.8163200000000002</v>
      </c>
      <c r="K118" s="44">
        <v>2.8049499999999998</v>
      </c>
      <c r="L118" s="44">
        <f t="shared" si="18"/>
        <v>2.80722</v>
      </c>
      <c r="M118" s="45">
        <f t="shared" si="19"/>
        <v>1.1851867684043289</v>
      </c>
      <c r="N118" s="46">
        <f t="shared" si="20"/>
        <v>1.18</v>
      </c>
      <c r="O118" s="47">
        <v>37.630000000000003</v>
      </c>
      <c r="P118" s="48">
        <f>IF(X118="Y",Y118,O118)</f>
        <v>37.630000000000003</v>
      </c>
      <c r="R118" s="47">
        <v>36.1</v>
      </c>
      <c r="S118" s="47">
        <v>36.1</v>
      </c>
      <c r="T118" s="45">
        <f t="shared" si="21"/>
        <v>0</v>
      </c>
      <c r="U118" s="44" t="str">
        <f t="shared" si="22"/>
        <v>N</v>
      </c>
      <c r="V118" s="45">
        <f t="shared" si="12"/>
        <v>4.2382271468144071E-2</v>
      </c>
      <c r="W118" s="44" t="str">
        <f t="shared" si="23"/>
        <v>N</v>
      </c>
      <c r="X118" s="44" t="str">
        <f t="shared" si="13"/>
        <v>N</v>
      </c>
      <c r="Y118" s="48">
        <f>ROUNDUP(S118*0.95,2)</f>
        <v>34.299999999999997</v>
      </c>
    </row>
    <row r="119" spans="1:25" x14ac:dyDescent="0.25">
      <c r="A119" s="34" t="s">
        <v>144</v>
      </c>
      <c r="B119" s="41">
        <v>6001093</v>
      </c>
      <c r="C119" s="41">
        <v>145527</v>
      </c>
      <c r="D119" s="41">
        <v>0</v>
      </c>
      <c r="E119" s="49">
        <v>4.0716400000000004</v>
      </c>
      <c r="F119" s="49">
        <f t="shared" si="14"/>
        <v>0.82</v>
      </c>
      <c r="G119" s="49">
        <v>3.70031</v>
      </c>
      <c r="H119" s="49">
        <f t="shared" si="15"/>
        <v>3.6619999999999999</v>
      </c>
      <c r="I119" s="49">
        <f t="shared" si="16"/>
        <v>3.6779999999999999</v>
      </c>
      <c r="J119" s="49">
        <f t="shared" si="17"/>
        <v>3.0210499999999998</v>
      </c>
      <c r="K119" s="49">
        <v>3.25793</v>
      </c>
      <c r="L119" s="49">
        <f t="shared" si="18"/>
        <v>3.0210499999999998</v>
      </c>
      <c r="M119" s="50">
        <f t="shared" si="19"/>
        <v>1.3477565747008493</v>
      </c>
      <c r="N119" s="51">
        <f t="shared" si="20"/>
        <v>1.34</v>
      </c>
      <c r="O119" s="52">
        <v>38.68</v>
      </c>
      <c r="P119" s="53">
        <f>IF(X119="Y",Y119,O119)</f>
        <v>38.68</v>
      </c>
      <c r="R119" s="52">
        <v>38.68</v>
      </c>
      <c r="S119" s="52">
        <v>38.68</v>
      </c>
      <c r="T119" s="50">
        <f t="shared" si="21"/>
        <v>0</v>
      </c>
      <c r="U119" s="49" t="str">
        <f t="shared" si="22"/>
        <v>N</v>
      </c>
      <c r="V119" s="50">
        <f t="shared" si="12"/>
        <v>0</v>
      </c>
      <c r="W119" s="49" t="str">
        <f t="shared" si="23"/>
        <v>N</v>
      </c>
      <c r="X119" s="49" t="str">
        <f t="shared" si="13"/>
        <v>N</v>
      </c>
      <c r="Y119" s="53">
        <f>ROUNDUP(S119*0.95,2)</f>
        <v>36.75</v>
      </c>
    </row>
    <row r="120" spans="1:25" x14ac:dyDescent="0.25">
      <c r="A120" s="34" t="s">
        <v>145</v>
      </c>
      <c r="B120" s="41">
        <v>6001101</v>
      </c>
      <c r="C120" s="41">
        <v>145410</v>
      </c>
      <c r="D120" s="41">
        <v>0</v>
      </c>
      <c r="E120" s="49">
        <v>3.72072</v>
      </c>
      <c r="F120" s="49">
        <f t="shared" si="14"/>
        <v>0.82</v>
      </c>
      <c r="G120" s="49">
        <v>4.1234099999999998</v>
      </c>
      <c r="H120" s="49">
        <f t="shared" si="15"/>
        <v>3.6619999999999999</v>
      </c>
      <c r="I120" s="49">
        <f t="shared" si="16"/>
        <v>3.6779999999999999</v>
      </c>
      <c r="J120" s="49">
        <f t="shared" si="17"/>
        <v>3.3664900000000002</v>
      </c>
      <c r="K120" s="49">
        <v>3.2901600000000002</v>
      </c>
      <c r="L120" s="49">
        <f t="shared" si="18"/>
        <v>3.3054299999999999</v>
      </c>
      <c r="M120" s="50">
        <f t="shared" si="19"/>
        <v>1.125638721739683</v>
      </c>
      <c r="N120" s="51">
        <f t="shared" si="20"/>
        <v>1.1200000000000001</v>
      </c>
      <c r="O120" s="52">
        <v>36.74</v>
      </c>
      <c r="P120" s="53">
        <f>IF(X120="Y",Y120,O120)</f>
        <v>36.74</v>
      </c>
      <c r="R120" s="52">
        <v>38.479999999999997</v>
      </c>
      <c r="S120" s="52">
        <v>38.479999999999997</v>
      </c>
      <c r="T120" s="50">
        <f t="shared" si="21"/>
        <v>0</v>
      </c>
      <c r="U120" s="49" t="str">
        <f t="shared" si="22"/>
        <v>N</v>
      </c>
      <c r="V120" s="50">
        <f t="shared" si="12"/>
        <v>-4.5218295218295089E-2</v>
      </c>
      <c r="W120" s="49" t="str">
        <f t="shared" si="23"/>
        <v>N</v>
      </c>
      <c r="X120" s="49" t="str">
        <f t="shared" si="13"/>
        <v>N</v>
      </c>
      <c r="Y120" s="53">
        <f>ROUNDUP(S120*0.95,2)</f>
        <v>36.559999999999995</v>
      </c>
    </row>
    <row r="121" spans="1:25" x14ac:dyDescent="0.25">
      <c r="A121" s="34" t="s">
        <v>146</v>
      </c>
      <c r="B121" s="41">
        <v>6005474</v>
      </c>
      <c r="C121" s="41">
        <v>145668</v>
      </c>
      <c r="D121" s="41">
        <v>0</v>
      </c>
      <c r="E121" s="49">
        <v>3.4190800000000001</v>
      </c>
      <c r="F121" s="49">
        <f t="shared" si="14"/>
        <v>0.82</v>
      </c>
      <c r="G121" s="49">
        <v>5.4239199999999999</v>
      </c>
      <c r="H121" s="49">
        <f t="shared" si="15"/>
        <v>3.6619999999999999</v>
      </c>
      <c r="I121" s="49">
        <f t="shared" si="16"/>
        <v>3.6779999999999999</v>
      </c>
      <c r="J121" s="49">
        <f t="shared" si="17"/>
        <v>4.4282700000000004</v>
      </c>
      <c r="K121" s="49">
        <v>3.4409200000000002</v>
      </c>
      <c r="L121" s="49">
        <f t="shared" si="18"/>
        <v>3.6383899999999998</v>
      </c>
      <c r="M121" s="50">
        <f t="shared" si="19"/>
        <v>0.939723339169248</v>
      </c>
      <c r="N121" s="51">
        <f t="shared" si="20"/>
        <v>0.93</v>
      </c>
      <c r="O121" s="52">
        <v>26.42</v>
      </c>
      <c r="P121" s="53">
        <f>IF(X121="Y",Y121,O121)</f>
        <v>26.42</v>
      </c>
      <c r="R121" s="52">
        <v>36.299999999999997</v>
      </c>
      <c r="S121" s="52">
        <v>36.299999999999997</v>
      </c>
      <c r="T121" s="50">
        <f t="shared" si="21"/>
        <v>0</v>
      </c>
      <c r="U121" s="49" t="str">
        <f t="shared" si="22"/>
        <v>N</v>
      </c>
      <c r="V121" s="50">
        <f t="shared" si="12"/>
        <v>-0.27217630853994479</v>
      </c>
      <c r="W121" s="49" t="str">
        <f t="shared" si="23"/>
        <v>Y</v>
      </c>
      <c r="X121" s="49" t="str">
        <f t="shared" si="13"/>
        <v>N</v>
      </c>
      <c r="Y121" s="53">
        <f>ROUNDUP(S121*0.95,2)</f>
        <v>34.489999999999995</v>
      </c>
    </row>
    <row r="122" spans="1:25" x14ac:dyDescent="0.25">
      <c r="A122" s="54" t="s">
        <v>147</v>
      </c>
      <c r="B122" s="55">
        <v>6007983</v>
      </c>
      <c r="C122" s="55">
        <v>145613</v>
      </c>
      <c r="D122" s="55">
        <v>0</v>
      </c>
      <c r="E122" s="56">
        <v>3.1710199999999999</v>
      </c>
      <c r="F122" s="56">
        <f t="shared" si="14"/>
        <v>0.82</v>
      </c>
      <c r="G122" s="56">
        <v>5.0501500000000004</v>
      </c>
      <c r="H122" s="56">
        <f t="shared" si="15"/>
        <v>3.6619999999999999</v>
      </c>
      <c r="I122" s="56">
        <f t="shared" si="16"/>
        <v>3.6779999999999999</v>
      </c>
      <c r="J122" s="56">
        <f t="shared" si="17"/>
        <v>4.1231099999999996</v>
      </c>
      <c r="K122" s="56">
        <v>2.9467599999999998</v>
      </c>
      <c r="L122" s="56">
        <f t="shared" si="18"/>
        <v>3.1820300000000001</v>
      </c>
      <c r="M122" s="57">
        <f t="shared" si="19"/>
        <v>0.99653994462654338</v>
      </c>
      <c r="N122" s="58">
        <f t="shared" si="20"/>
        <v>0.99</v>
      </c>
      <c r="O122" s="59">
        <v>30.33</v>
      </c>
      <c r="P122" s="60">
        <f>IF(X122="Y",Y122,O122)</f>
        <v>30.33</v>
      </c>
      <c r="R122" s="59">
        <v>36.89</v>
      </c>
      <c r="S122" s="59">
        <v>36.89</v>
      </c>
      <c r="T122" s="57">
        <f t="shared" si="21"/>
        <v>0</v>
      </c>
      <c r="U122" s="56" t="str">
        <f t="shared" si="22"/>
        <v>N</v>
      </c>
      <c r="V122" s="57">
        <f t="shared" si="12"/>
        <v>-0.17782596909731641</v>
      </c>
      <c r="W122" s="56" t="str">
        <f t="shared" si="23"/>
        <v>Y</v>
      </c>
      <c r="X122" s="56" t="str">
        <f t="shared" si="13"/>
        <v>N</v>
      </c>
      <c r="Y122" s="60">
        <f>ROUNDUP(S122*0.95,2)</f>
        <v>35.049999999999997</v>
      </c>
    </row>
    <row r="123" spans="1:25" x14ac:dyDescent="0.25">
      <c r="A123" s="42" t="s">
        <v>148</v>
      </c>
      <c r="B123" s="43">
        <v>6007991</v>
      </c>
      <c r="C123" s="43">
        <v>145898</v>
      </c>
      <c r="D123" s="43">
        <v>0</v>
      </c>
      <c r="E123" s="44">
        <v>2.6915300000000002</v>
      </c>
      <c r="F123" s="44">
        <f t="shared" si="14"/>
        <v>0.82</v>
      </c>
      <c r="G123" s="44">
        <v>4.8777799999999996</v>
      </c>
      <c r="H123" s="44">
        <f t="shared" si="15"/>
        <v>3.6619999999999999</v>
      </c>
      <c r="I123" s="44">
        <f t="shared" si="16"/>
        <v>3.6779999999999999</v>
      </c>
      <c r="J123" s="44">
        <f t="shared" si="17"/>
        <v>3.98238</v>
      </c>
      <c r="K123" s="44">
        <v>3.2831600000000001</v>
      </c>
      <c r="L123" s="44">
        <f t="shared" si="18"/>
        <v>3.423</v>
      </c>
      <c r="M123" s="45">
        <f t="shared" si="19"/>
        <v>0.78630733274905062</v>
      </c>
      <c r="N123" s="46">
        <f t="shared" si="20"/>
        <v>0.78</v>
      </c>
      <c r="O123" s="47">
        <v>15.02</v>
      </c>
      <c r="P123" s="48">
        <f>IF(X123="Y",Y123,O123)</f>
        <v>15.02</v>
      </c>
      <c r="R123" s="47">
        <v>12.53</v>
      </c>
      <c r="S123" s="47">
        <v>12.53</v>
      </c>
      <c r="T123" s="45">
        <f t="shared" si="21"/>
        <v>0</v>
      </c>
      <c r="U123" s="44" t="str">
        <f t="shared" si="22"/>
        <v>N</v>
      </c>
      <c r="V123" s="45">
        <f t="shared" si="12"/>
        <v>0.19872306464485237</v>
      </c>
      <c r="W123" s="44" t="str">
        <f t="shared" si="23"/>
        <v>N</v>
      </c>
      <c r="X123" s="44" t="str">
        <f t="shared" si="13"/>
        <v>N</v>
      </c>
      <c r="Y123" s="48">
        <f>ROUNDUP(S123*0.95,2)</f>
        <v>11.91</v>
      </c>
    </row>
    <row r="124" spans="1:25" x14ac:dyDescent="0.25">
      <c r="A124" s="34" t="s">
        <v>149</v>
      </c>
      <c r="B124" s="41">
        <v>6000954</v>
      </c>
      <c r="C124" s="41">
        <v>145864</v>
      </c>
      <c r="D124" s="41">
        <v>0</v>
      </c>
      <c r="E124" s="49">
        <v>2.6014900000000001</v>
      </c>
      <c r="F124" s="49">
        <f t="shared" si="14"/>
        <v>0.82</v>
      </c>
      <c r="G124" s="49">
        <v>4.8960600000000003</v>
      </c>
      <c r="H124" s="49">
        <f t="shared" si="15"/>
        <v>3.6619999999999999</v>
      </c>
      <c r="I124" s="49">
        <f t="shared" si="16"/>
        <v>3.6779999999999999</v>
      </c>
      <c r="J124" s="49">
        <f t="shared" si="17"/>
        <v>3.9973000000000001</v>
      </c>
      <c r="K124" s="49">
        <v>2.9213900000000002</v>
      </c>
      <c r="L124" s="49">
        <f t="shared" si="18"/>
        <v>3.1365699999999999</v>
      </c>
      <c r="M124" s="50">
        <f t="shared" si="19"/>
        <v>0.82940600719894664</v>
      </c>
      <c r="N124" s="51">
        <f t="shared" si="20"/>
        <v>0.82</v>
      </c>
      <c r="O124" s="52">
        <v>18.059999999999999</v>
      </c>
      <c r="P124" s="53">
        <f>IF(X124="Y",Y124,O124)</f>
        <v>18.059999999999999</v>
      </c>
      <c r="R124" s="52">
        <v>23.8</v>
      </c>
      <c r="S124" s="52">
        <v>23.8</v>
      </c>
      <c r="T124" s="50">
        <f t="shared" si="21"/>
        <v>0</v>
      </c>
      <c r="U124" s="49" t="str">
        <f t="shared" si="22"/>
        <v>N</v>
      </c>
      <c r="V124" s="50">
        <f t="shared" si="12"/>
        <v>-0.24117647058823538</v>
      </c>
      <c r="W124" s="49" t="str">
        <f t="shared" si="23"/>
        <v>Y</v>
      </c>
      <c r="X124" s="49" t="str">
        <f t="shared" si="13"/>
        <v>N</v>
      </c>
      <c r="Y124" s="53">
        <f>ROUNDUP(S124*0.95,2)</f>
        <v>22.61</v>
      </c>
    </row>
    <row r="125" spans="1:25" x14ac:dyDescent="0.25">
      <c r="A125" s="34" t="s">
        <v>150</v>
      </c>
      <c r="B125" s="41">
        <v>6003503</v>
      </c>
      <c r="C125" s="41">
        <v>146067</v>
      </c>
      <c r="D125" s="41">
        <v>0</v>
      </c>
      <c r="E125" s="49">
        <v>3.17143</v>
      </c>
      <c r="F125" s="49">
        <f t="shared" si="14"/>
        <v>0.82</v>
      </c>
      <c r="G125" s="49">
        <v>4.9038899999999996</v>
      </c>
      <c r="H125" s="49">
        <f t="shared" si="15"/>
        <v>3.6619999999999999</v>
      </c>
      <c r="I125" s="49">
        <f t="shared" si="16"/>
        <v>3.6779999999999999</v>
      </c>
      <c r="J125" s="49">
        <f t="shared" si="17"/>
        <v>4.0037000000000003</v>
      </c>
      <c r="K125" s="49">
        <v>3.3161900000000002</v>
      </c>
      <c r="L125" s="49">
        <f t="shared" si="18"/>
        <v>3.4536899999999999</v>
      </c>
      <c r="M125" s="50">
        <f t="shared" si="19"/>
        <v>0.91827291968879665</v>
      </c>
      <c r="N125" s="51">
        <f t="shared" si="20"/>
        <v>0.91</v>
      </c>
      <c r="O125" s="52">
        <v>25</v>
      </c>
      <c r="P125" s="53">
        <f>IF(X125="Y",Y125,O125)</f>
        <v>25</v>
      </c>
      <c r="R125" s="52">
        <v>37.090000000000003</v>
      </c>
      <c r="S125" s="52">
        <v>37.090000000000003</v>
      </c>
      <c r="T125" s="50">
        <f t="shared" si="21"/>
        <v>0</v>
      </c>
      <c r="U125" s="49" t="str">
        <f t="shared" si="22"/>
        <v>N</v>
      </c>
      <c r="V125" s="50">
        <f t="shared" si="12"/>
        <v>-0.32596387166352125</v>
      </c>
      <c r="W125" s="49" t="str">
        <f t="shared" si="23"/>
        <v>Y</v>
      </c>
      <c r="X125" s="49" t="str">
        <f t="shared" si="13"/>
        <v>N</v>
      </c>
      <c r="Y125" s="53">
        <f>ROUNDUP(S125*0.95,2)</f>
        <v>35.239999999999995</v>
      </c>
    </row>
    <row r="126" spans="1:25" x14ac:dyDescent="0.25">
      <c r="A126" s="34" t="s">
        <v>151</v>
      </c>
      <c r="B126" s="41">
        <v>6010086</v>
      </c>
      <c r="C126" s="41">
        <v>145650</v>
      </c>
      <c r="D126" s="41">
        <v>0</v>
      </c>
      <c r="E126" s="49">
        <v>4.2085999999999997</v>
      </c>
      <c r="F126" s="49">
        <f t="shared" si="14"/>
        <v>0.82</v>
      </c>
      <c r="G126" s="49">
        <v>5.3330200000000003</v>
      </c>
      <c r="H126" s="49">
        <f t="shared" si="15"/>
        <v>3.6619999999999999</v>
      </c>
      <c r="I126" s="49">
        <f t="shared" si="16"/>
        <v>3.6779999999999999</v>
      </c>
      <c r="J126" s="49">
        <f t="shared" si="17"/>
        <v>4.35405</v>
      </c>
      <c r="K126" s="49">
        <v>3.52861</v>
      </c>
      <c r="L126" s="49">
        <f t="shared" si="18"/>
        <v>3.6937000000000002</v>
      </c>
      <c r="M126" s="50">
        <f t="shared" si="19"/>
        <v>1.1393995180983836</v>
      </c>
      <c r="N126" s="51">
        <f t="shared" si="20"/>
        <v>1.1299999999999999</v>
      </c>
      <c r="O126" s="52">
        <v>36.89</v>
      </c>
      <c r="P126" s="53">
        <f>IF(X126="Y",Y126,O126)</f>
        <v>36.89</v>
      </c>
      <c r="R126" s="52">
        <v>38.479999999999997</v>
      </c>
      <c r="S126" s="52">
        <v>38.479999999999997</v>
      </c>
      <c r="T126" s="50">
        <f t="shared" si="21"/>
        <v>0</v>
      </c>
      <c r="U126" s="49" t="str">
        <f t="shared" si="22"/>
        <v>N</v>
      </c>
      <c r="V126" s="50">
        <f t="shared" si="12"/>
        <v>-4.1320166320166225E-2</v>
      </c>
      <c r="W126" s="49" t="str">
        <f t="shared" si="23"/>
        <v>N</v>
      </c>
      <c r="X126" s="49" t="str">
        <f t="shared" si="13"/>
        <v>N</v>
      </c>
      <c r="Y126" s="53">
        <f>ROUNDUP(S126*0.95,2)</f>
        <v>36.559999999999995</v>
      </c>
    </row>
    <row r="127" spans="1:25" x14ac:dyDescent="0.25">
      <c r="A127" s="54" t="s">
        <v>152</v>
      </c>
      <c r="B127" s="55">
        <v>6001283</v>
      </c>
      <c r="C127" s="55">
        <v>145735</v>
      </c>
      <c r="D127" s="55">
        <v>0</v>
      </c>
      <c r="E127" s="56">
        <v>2.4065500000000002</v>
      </c>
      <c r="F127" s="56">
        <f t="shared" si="14"/>
        <v>0.82</v>
      </c>
      <c r="G127" s="56">
        <v>5.0538499999999997</v>
      </c>
      <c r="H127" s="56">
        <f t="shared" si="15"/>
        <v>3.6619999999999999</v>
      </c>
      <c r="I127" s="56">
        <f t="shared" si="16"/>
        <v>3.6779999999999999</v>
      </c>
      <c r="J127" s="56">
        <f t="shared" si="17"/>
        <v>4.1261299999999999</v>
      </c>
      <c r="K127" s="56">
        <v>3.1995399999999998</v>
      </c>
      <c r="L127" s="56">
        <f t="shared" si="18"/>
        <v>3.3848600000000002</v>
      </c>
      <c r="M127" s="57">
        <f t="shared" si="19"/>
        <v>0.7109747522792671</v>
      </c>
      <c r="N127" s="58">
        <f t="shared" si="20"/>
        <v>0.71</v>
      </c>
      <c r="O127" s="59">
        <v>9.75</v>
      </c>
      <c r="P127" s="60">
        <f>IF(X127="Y",Y127,O127)</f>
        <v>9.75</v>
      </c>
      <c r="R127" s="59">
        <v>12.53</v>
      </c>
      <c r="S127" s="59">
        <v>12.53</v>
      </c>
      <c r="T127" s="57">
        <f t="shared" si="21"/>
        <v>0</v>
      </c>
      <c r="U127" s="56" t="str">
        <f t="shared" si="22"/>
        <v>N</v>
      </c>
      <c r="V127" s="57">
        <f t="shared" si="12"/>
        <v>-0.2218675179569034</v>
      </c>
      <c r="W127" s="56" t="str">
        <f t="shared" si="23"/>
        <v>Y</v>
      </c>
      <c r="X127" s="56" t="str">
        <f t="shared" si="13"/>
        <v>N</v>
      </c>
      <c r="Y127" s="60">
        <f>ROUNDUP(S127*0.95,2)</f>
        <v>11.91</v>
      </c>
    </row>
    <row r="128" spans="1:25" x14ac:dyDescent="0.25">
      <c r="A128" s="42" t="s">
        <v>153</v>
      </c>
      <c r="B128" s="43">
        <v>6009930</v>
      </c>
      <c r="C128" s="43">
        <v>145405</v>
      </c>
      <c r="D128" s="43">
        <v>0</v>
      </c>
      <c r="E128" s="44">
        <v>2.7936299999999998</v>
      </c>
      <c r="F128" s="44">
        <f t="shared" si="14"/>
        <v>0.82</v>
      </c>
      <c r="G128" s="44">
        <v>4.7931299999999997</v>
      </c>
      <c r="H128" s="44">
        <f t="shared" si="15"/>
        <v>3.6619999999999999</v>
      </c>
      <c r="I128" s="44">
        <f t="shared" si="16"/>
        <v>3.6779999999999999</v>
      </c>
      <c r="J128" s="44">
        <f t="shared" si="17"/>
        <v>3.9132699999999998</v>
      </c>
      <c r="K128" s="44">
        <v>3.2860900000000002</v>
      </c>
      <c r="L128" s="44">
        <f t="shared" si="18"/>
        <v>3.41153</v>
      </c>
      <c r="M128" s="45">
        <f t="shared" si="19"/>
        <v>0.8188789194291124</v>
      </c>
      <c r="N128" s="46">
        <f t="shared" si="20"/>
        <v>0.81</v>
      </c>
      <c r="O128" s="47">
        <v>17.29</v>
      </c>
      <c r="P128" s="48">
        <f>IF(X128="Y",Y128,O128)</f>
        <v>17.29</v>
      </c>
      <c r="R128" s="47">
        <v>23.8</v>
      </c>
      <c r="S128" s="47">
        <v>23.8</v>
      </c>
      <c r="T128" s="45">
        <f t="shared" si="21"/>
        <v>0</v>
      </c>
      <c r="U128" s="44" t="str">
        <f t="shared" si="22"/>
        <v>N</v>
      </c>
      <c r="V128" s="45">
        <f t="shared" si="12"/>
        <v>-0.27352941176470597</v>
      </c>
      <c r="W128" s="44" t="str">
        <f t="shared" si="23"/>
        <v>Y</v>
      </c>
      <c r="X128" s="44" t="str">
        <f t="shared" si="13"/>
        <v>N</v>
      </c>
      <c r="Y128" s="48">
        <f>ROUNDUP(S128*0.95,2)</f>
        <v>22.61</v>
      </c>
    </row>
    <row r="129" spans="1:25" x14ac:dyDescent="0.25">
      <c r="A129" s="34" t="s">
        <v>154</v>
      </c>
      <c r="B129" s="41">
        <v>6001143</v>
      </c>
      <c r="C129" s="41">
        <v>145784</v>
      </c>
      <c r="D129" s="41">
        <v>0</v>
      </c>
      <c r="E129" s="49">
        <v>1.7759199999999999</v>
      </c>
      <c r="F129" s="49">
        <f t="shared" si="14"/>
        <v>0.82</v>
      </c>
      <c r="G129" s="49">
        <v>3.85175</v>
      </c>
      <c r="H129" s="49">
        <f t="shared" si="15"/>
        <v>3.6619999999999999</v>
      </c>
      <c r="I129" s="49">
        <f t="shared" si="16"/>
        <v>3.6779999999999999</v>
      </c>
      <c r="J129" s="49">
        <f t="shared" si="17"/>
        <v>3.1446999999999998</v>
      </c>
      <c r="K129" s="49">
        <v>2.46828</v>
      </c>
      <c r="L129" s="49">
        <f t="shared" si="18"/>
        <v>2.6035599999999999</v>
      </c>
      <c r="M129" s="50">
        <f t="shared" si="19"/>
        <v>0.68211218485458369</v>
      </c>
      <c r="N129" s="51">
        <f t="shared" si="20"/>
        <v>0.68</v>
      </c>
      <c r="O129" s="52">
        <v>0</v>
      </c>
      <c r="P129" s="53">
        <f>IF(X129="Y",Y129,O129)</f>
        <v>0</v>
      </c>
      <c r="R129" s="52">
        <v>10.18</v>
      </c>
      <c r="S129" s="52">
        <v>10.18</v>
      </c>
      <c r="T129" s="50">
        <f t="shared" si="21"/>
        <v>0</v>
      </c>
      <c r="U129" s="49" t="str">
        <f t="shared" si="22"/>
        <v>N</v>
      </c>
      <c r="V129" s="50">
        <f t="shared" si="12"/>
        <v>-1</v>
      </c>
      <c r="W129" s="49" t="str">
        <f t="shared" si="23"/>
        <v>Y</v>
      </c>
      <c r="X129" s="49" t="str">
        <f t="shared" si="13"/>
        <v>N</v>
      </c>
      <c r="Y129" s="53">
        <f>ROUNDUP(S129*0.95,2)</f>
        <v>9.68</v>
      </c>
    </row>
    <row r="130" spans="1:25" x14ac:dyDescent="0.25">
      <c r="A130" s="34" t="s">
        <v>155</v>
      </c>
      <c r="B130" s="41">
        <v>6016794</v>
      </c>
      <c r="C130" s="41">
        <v>146160</v>
      </c>
      <c r="D130" s="41">
        <v>0</v>
      </c>
      <c r="E130" s="49">
        <v>4.8506299999999998</v>
      </c>
      <c r="F130" s="49">
        <f t="shared" si="14"/>
        <v>0.82</v>
      </c>
      <c r="G130" s="49">
        <v>3.7532999999999999</v>
      </c>
      <c r="H130" s="49">
        <f t="shared" si="15"/>
        <v>3.6619999999999999</v>
      </c>
      <c r="I130" s="49">
        <f t="shared" si="16"/>
        <v>3.6779999999999999</v>
      </c>
      <c r="J130" s="49">
        <f t="shared" si="17"/>
        <v>3.0643199999999999</v>
      </c>
      <c r="K130" s="49">
        <v>2.8999199999999998</v>
      </c>
      <c r="L130" s="49">
        <f t="shared" si="18"/>
        <v>2.9327999999999999</v>
      </c>
      <c r="M130" s="50">
        <f t="shared" si="19"/>
        <v>1.6539245771958537</v>
      </c>
      <c r="N130" s="51">
        <f t="shared" si="20"/>
        <v>1.65</v>
      </c>
      <c r="O130" s="52">
        <v>38.68</v>
      </c>
      <c r="P130" s="53">
        <f>IF(X130="Y",Y130,O130)</f>
        <v>38.68</v>
      </c>
      <c r="R130" s="52">
        <v>38.68</v>
      </c>
      <c r="S130" s="52">
        <v>38.68</v>
      </c>
      <c r="T130" s="50">
        <f t="shared" si="21"/>
        <v>0</v>
      </c>
      <c r="U130" s="49" t="str">
        <f t="shared" si="22"/>
        <v>N</v>
      </c>
      <c r="V130" s="50">
        <f t="shared" si="12"/>
        <v>0</v>
      </c>
      <c r="W130" s="49" t="str">
        <f t="shared" si="23"/>
        <v>N</v>
      </c>
      <c r="X130" s="49" t="str">
        <f t="shared" si="13"/>
        <v>N</v>
      </c>
      <c r="Y130" s="53">
        <f>ROUNDUP(S130*0.95,2)</f>
        <v>36.75</v>
      </c>
    </row>
    <row r="131" spans="1:25" x14ac:dyDescent="0.25">
      <c r="A131" s="34" t="s">
        <v>156</v>
      </c>
      <c r="B131" s="41">
        <v>6001168</v>
      </c>
      <c r="C131" s="41">
        <v>145208</v>
      </c>
      <c r="D131" s="41">
        <v>0</v>
      </c>
      <c r="E131" s="49">
        <v>3.1744300000000001</v>
      </c>
      <c r="F131" s="49">
        <f t="shared" si="14"/>
        <v>0.82</v>
      </c>
      <c r="G131" s="49">
        <v>4.9417600000000004</v>
      </c>
      <c r="H131" s="49">
        <f t="shared" si="15"/>
        <v>3.6619999999999999</v>
      </c>
      <c r="I131" s="49">
        <f t="shared" si="16"/>
        <v>3.6779999999999999</v>
      </c>
      <c r="J131" s="49">
        <f t="shared" si="17"/>
        <v>4.0346200000000003</v>
      </c>
      <c r="K131" s="49">
        <v>3.7164100000000002</v>
      </c>
      <c r="L131" s="49">
        <f t="shared" si="18"/>
        <v>3.7800500000000001</v>
      </c>
      <c r="M131" s="50">
        <f t="shared" si="19"/>
        <v>0.83978518802661339</v>
      </c>
      <c r="N131" s="51">
        <f t="shared" si="20"/>
        <v>0.83</v>
      </c>
      <c r="O131" s="52">
        <v>18.829999999999998</v>
      </c>
      <c r="P131" s="53">
        <f>IF(X131="Y",Y131,O131)</f>
        <v>18.829999999999998</v>
      </c>
      <c r="R131" s="52">
        <v>20.83</v>
      </c>
      <c r="S131" s="52">
        <v>20.83</v>
      </c>
      <c r="T131" s="50">
        <f t="shared" si="21"/>
        <v>0</v>
      </c>
      <c r="U131" s="49" t="str">
        <f t="shared" si="22"/>
        <v>N</v>
      </c>
      <c r="V131" s="50">
        <f t="shared" si="12"/>
        <v>-9.6015362457993289E-2</v>
      </c>
      <c r="W131" s="49" t="str">
        <f t="shared" si="23"/>
        <v>Y</v>
      </c>
      <c r="X131" s="49" t="str">
        <f t="shared" si="13"/>
        <v>N</v>
      </c>
      <c r="Y131" s="53">
        <f>ROUNDUP(S131*0.95,2)</f>
        <v>19.790000000000003</v>
      </c>
    </row>
    <row r="132" spans="1:25" x14ac:dyDescent="0.25">
      <c r="A132" s="54" t="s">
        <v>157</v>
      </c>
      <c r="B132" s="55">
        <v>6000353</v>
      </c>
      <c r="C132" s="55">
        <v>145420</v>
      </c>
      <c r="D132" s="55">
        <v>0</v>
      </c>
      <c r="E132" s="56">
        <v>2.9718100000000001</v>
      </c>
      <c r="F132" s="56">
        <f t="shared" si="14"/>
        <v>0.82</v>
      </c>
      <c r="G132" s="56">
        <v>4.8413899999999996</v>
      </c>
      <c r="H132" s="56">
        <f t="shared" si="15"/>
        <v>3.6619999999999999</v>
      </c>
      <c r="I132" s="56">
        <f t="shared" si="16"/>
        <v>3.6779999999999999</v>
      </c>
      <c r="J132" s="56">
        <f t="shared" si="17"/>
        <v>3.9526699999999999</v>
      </c>
      <c r="K132" s="56">
        <v>3.28911</v>
      </c>
      <c r="L132" s="56">
        <f t="shared" si="18"/>
        <v>3.4218199999999999</v>
      </c>
      <c r="M132" s="57">
        <f t="shared" si="19"/>
        <v>0.86848811451216024</v>
      </c>
      <c r="N132" s="58">
        <f t="shared" si="20"/>
        <v>0.86</v>
      </c>
      <c r="O132" s="59">
        <v>21.15</v>
      </c>
      <c r="P132" s="60">
        <f>IF(X132="Y",Y132,O132)</f>
        <v>21.15</v>
      </c>
      <c r="R132" s="59">
        <v>20.079999999999998</v>
      </c>
      <c r="S132" s="59">
        <v>20.079999999999998</v>
      </c>
      <c r="T132" s="57">
        <f t="shared" si="21"/>
        <v>0</v>
      </c>
      <c r="U132" s="56" t="str">
        <f t="shared" si="22"/>
        <v>N</v>
      </c>
      <c r="V132" s="57">
        <f t="shared" si="12"/>
        <v>5.3286852589641456E-2</v>
      </c>
      <c r="W132" s="56" t="str">
        <f t="shared" si="23"/>
        <v>N</v>
      </c>
      <c r="X132" s="56" t="str">
        <f t="shared" si="13"/>
        <v>N</v>
      </c>
      <c r="Y132" s="60">
        <f>ROUNDUP(S132*0.95,2)</f>
        <v>19.080000000000002</v>
      </c>
    </row>
    <row r="133" spans="1:25" x14ac:dyDescent="0.25">
      <c r="A133" s="61" t="s">
        <v>158</v>
      </c>
      <c r="B133" s="41">
        <v>6014955</v>
      </c>
      <c r="C133" s="41">
        <v>146061</v>
      </c>
      <c r="D133" s="41">
        <v>0</v>
      </c>
      <c r="E133" s="49">
        <v>4.9786999999999999</v>
      </c>
      <c r="F133" s="49">
        <f t="shared" si="14"/>
        <v>0.82</v>
      </c>
      <c r="G133" s="49">
        <v>4.1711999999999998</v>
      </c>
      <c r="H133" s="49">
        <f t="shared" si="15"/>
        <v>3.6619999999999999</v>
      </c>
      <c r="I133" s="49">
        <f t="shared" si="16"/>
        <v>3.6779999999999999</v>
      </c>
      <c r="J133" s="49">
        <f t="shared" si="17"/>
        <v>3.4055</v>
      </c>
      <c r="K133" s="49">
        <v>3.06359</v>
      </c>
      <c r="L133" s="49">
        <f t="shared" si="18"/>
        <v>3.1319699999999999</v>
      </c>
      <c r="M133" s="50">
        <f t="shared" si="19"/>
        <v>1.5896384703557187</v>
      </c>
      <c r="N133" s="51">
        <f t="shared" si="20"/>
        <v>1.58</v>
      </c>
      <c r="O133" s="52">
        <v>38.68</v>
      </c>
      <c r="P133" s="53">
        <f>IF(X133="Y",Y133,O133)</f>
        <v>38.68</v>
      </c>
      <c r="Q133" s="61"/>
      <c r="R133" s="52">
        <v>38.68</v>
      </c>
      <c r="S133" s="52">
        <v>38.68</v>
      </c>
      <c r="T133" s="50">
        <f t="shared" si="21"/>
        <v>0</v>
      </c>
      <c r="U133" s="49" t="str">
        <f t="shared" si="22"/>
        <v>N</v>
      </c>
      <c r="V133" s="50">
        <f t="shared" si="12"/>
        <v>0</v>
      </c>
      <c r="W133" s="49" t="str">
        <f t="shared" si="23"/>
        <v>N</v>
      </c>
      <c r="X133" s="49" t="str">
        <f t="shared" si="13"/>
        <v>N</v>
      </c>
      <c r="Y133" s="53">
        <f>ROUNDUP(S133*0.95,2)</f>
        <v>36.75</v>
      </c>
    </row>
    <row r="134" spans="1:25" x14ac:dyDescent="0.25">
      <c r="A134" s="34" t="s">
        <v>159</v>
      </c>
      <c r="B134" s="41">
        <v>6001242</v>
      </c>
      <c r="C134" s="41">
        <v>145285</v>
      </c>
      <c r="D134" s="41">
        <v>0</v>
      </c>
      <c r="E134" s="49">
        <v>3.07511</v>
      </c>
      <c r="F134" s="49">
        <f t="shared" si="14"/>
        <v>0.82</v>
      </c>
      <c r="G134" s="49">
        <v>3.8606600000000002</v>
      </c>
      <c r="H134" s="49">
        <f t="shared" si="15"/>
        <v>3.6619999999999999</v>
      </c>
      <c r="I134" s="49">
        <f t="shared" si="16"/>
        <v>3.6779999999999999</v>
      </c>
      <c r="J134" s="49">
        <f t="shared" si="17"/>
        <v>3.1519699999999999</v>
      </c>
      <c r="K134" s="49">
        <v>3.0331899999999998</v>
      </c>
      <c r="L134" s="49">
        <f t="shared" si="18"/>
        <v>3.0569500000000001</v>
      </c>
      <c r="M134" s="50">
        <f t="shared" si="19"/>
        <v>1.0059405616709465</v>
      </c>
      <c r="N134" s="51">
        <f t="shared" si="20"/>
        <v>1</v>
      </c>
      <c r="O134" s="52">
        <v>30.98</v>
      </c>
      <c r="P134" s="53">
        <f>IF(X134="Y",Y134,O134)</f>
        <v>30.98</v>
      </c>
      <c r="R134" s="52">
        <v>31.54</v>
      </c>
      <c r="S134" s="52">
        <v>31.54</v>
      </c>
      <c r="T134" s="50">
        <f t="shared" si="21"/>
        <v>0</v>
      </c>
      <c r="U134" s="49" t="str">
        <f t="shared" si="22"/>
        <v>N</v>
      </c>
      <c r="V134" s="50">
        <f t="shared" si="12"/>
        <v>-1.7755231452124248E-2</v>
      </c>
      <c r="W134" s="49" t="str">
        <f t="shared" si="23"/>
        <v>N</v>
      </c>
      <c r="X134" s="49" t="str">
        <f t="shared" si="13"/>
        <v>N</v>
      </c>
      <c r="Y134" s="53">
        <f>ROUNDUP(S134*0.95,2)</f>
        <v>29.970000000000002</v>
      </c>
    </row>
    <row r="135" spans="1:25" x14ac:dyDescent="0.25">
      <c r="A135" s="34" t="s">
        <v>160</v>
      </c>
      <c r="B135" s="41">
        <v>6001127</v>
      </c>
      <c r="C135" s="41">
        <v>145211</v>
      </c>
      <c r="D135" s="41">
        <v>0</v>
      </c>
      <c r="E135" s="49">
        <v>3.4942199999999999</v>
      </c>
      <c r="F135" s="49">
        <f t="shared" si="14"/>
        <v>0.82</v>
      </c>
      <c r="G135" s="49">
        <v>4.93147</v>
      </c>
      <c r="H135" s="49">
        <f t="shared" si="15"/>
        <v>3.6619999999999999</v>
      </c>
      <c r="I135" s="49">
        <f t="shared" si="16"/>
        <v>3.6779999999999999</v>
      </c>
      <c r="J135" s="49">
        <f t="shared" si="17"/>
        <v>4.0262099999999998</v>
      </c>
      <c r="K135" s="49">
        <v>3.2260300000000002</v>
      </c>
      <c r="L135" s="49">
        <f t="shared" si="18"/>
        <v>3.3860700000000001</v>
      </c>
      <c r="M135" s="50">
        <f t="shared" si="19"/>
        <v>1.0319396822865445</v>
      </c>
      <c r="N135" s="51">
        <f t="shared" si="20"/>
        <v>1.03</v>
      </c>
      <c r="O135" s="52">
        <v>32.619999999999997</v>
      </c>
      <c r="P135" s="53">
        <f>IF(X135="Y",Y135,O135)</f>
        <v>32.619999999999997</v>
      </c>
      <c r="R135" s="52">
        <v>36.1</v>
      </c>
      <c r="S135" s="52">
        <v>36.1</v>
      </c>
      <c r="T135" s="50">
        <f t="shared" si="21"/>
        <v>0</v>
      </c>
      <c r="U135" s="49" t="str">
        <f t="shared" si="22"/>
        <v>N</v>
      </c>
      <c r="V135" s="50">
        <f t="shared" si="12"/>
        <v>-9.6398891966759104E-2</v>
      </c>
      <c r="W135" s="49" t="str">
        <f t="shared" si="23"/>
        <v>Y</v>
      </c>
      <c r="X135" s="49" t="str">
        <f t="shared" si="13"/>
        <v>N</v>
      </c>
      <c r="Y135" s="53">
        <f>ROUNDUP(S135*0.95,2)</f>
        <v>34.299999999999997</v>
      </c>
    </row>
    <row r="136" spans="1:25" x14ac:dyDescent="0.25">
      <c r="A136" s="34" t="s">
        <v>161</v>
      </c>
      <c r="B136" s="41">
        <v>6001259</v>
      </c>
      <c r="C136" s="41">
        <v>145219</v>
      </c>
      <c r="D136" s="41">
        <v>0</v>
      </c>
      <c r="E136" s="49">
        <v>4.5096100000000003</v>
      </c>
      <c r="F136" s="49">
        <f t="shared" si="14"/>
        <v>0.82</v>
      </c>
      <c r="G136" s="49">
        <v>4.1808300000000003</v>
      </c>
      <c r="H136" s="49">
        <f t="shared" si="15"/>
        <v>3.6619999999999999</v>
      </c>
      <c r="I136" s="49">
        <f t="shared" si="16"/>
        <v>3.6779999999999999</v>
      </c>
      <c r="J136" s="49">
        <f t="shared" si="17"/>
        <v>3.41337</v>
      </c>
      <c r="K136" s="49">
        <v>3.3788299999999998</v>
      </c>
      <c r="L136" s="49">
        <f t="shared" si="18"/>
        <v>3.3857400000000002</v>
      </c>
      <c r="M136" s="50">
        <f t="shared" si="19"/>
        <v>1.3319422046583613</v>
      </c>
      <c r="N136" s="51">
        <f t="shared" si="20"/>
        <v>1.33</v>
      </c>
      <c r="O136" s="52">
        <v>38.68</v>
      </c>
      <c r="P136" s="53">
        <f>IF(X136="Y",Y136,O136)</f>
        <v>38.68</v>
      </c>
      <c r="R136" s="52">
        <v>38.68</v>
      </c>
      <c r="S136" s="52">
        <v>38.68</v>
      </c>
      <c r="T136" s="50">
        <f t="shared" si="21"/>
        <v>0</v>
      </c>
      <c r="U136" s="49" t="str">
        <f t="shared" si="22"/>
        <v>N</v>
      </c>
      <c r="V136" s="50">
        <f t="shared" ref="V136:V199" si="24">IF(S136=0,0,(O136-S136)/S136)</f>
        <v>0</v>
      </c>
      <c r="W136" s="49" t="str">
        <f t="shared" si="23"/>
        <v>N</v>
      </c>
      <c r="X136" s="49" t="str">
        <f t="shared" si="13"/>
        <v>N</v>
      </c>
      <c r="Y136" s="53">
        <f>ROUNDUP(S136*0.95,2)</f>
        <v>36.75</v>
      </c>
    </row>
    <row r="137" spans="1:25" x14ac:dyDescent="0.25">
      <c r="A137" s="34" t="s">
        <v>162</v>
      </c>
      <c r="B137" s="41">
        <v>6014674</v>
      </c>
      <c r="C137" s="41">
        <v>145910</v>
      </c>
      <c r="D137" s="41">
        <v>0</v>
      </c>
      <c r="E137" s="49">
        <v>2.8902000000000001</v>
      </c>
      <c r="F137" s="49">
        <f t="shared" ref="F137:F200" si="25">$F$5</f>
        <v>0.82</v>
      </c>
      <c r="G137" s="49">
        <v>3.5281600000000002</v>
      </c>
      <c r="H137" s="49">
        <f t="shared" ref="H137:H200" si="26">$H$5</f>
        <v>3.6619999999999999</v>
      </c>
      <c r="I137" s="49">
        <f t="shared" ref="I137:I200" si="27">$I$5</f>
        <v>3.6779999999999999</v>
      </c>
      <c r="J137" s="49">
        <f t="shared" ref="J137:J200" si="28">ROUND(F137*G137*(H137/I137),5)</f>
        <v>2.8805100000000001</v>
      </c>
      <c r="K137" s="49">
        <v>3.2936000000000001</v>
      </c>
      <c r="L137" s="49">
        <f t="shared" ref="L137:L200" si="29">IF($J137=0,$K137,IF($K137=0,$J137,IF($J137&lt;$K137,$J137,ROUND(($J137*$L$5)+($K137*$L$4),5))))</f>
        <v>2.8805100000000001</v>
      </c>
      <c r="M137" s="50">
        <f t="shared" ref="M137:M200" si="30">IFERROR(E137/L137,0)</f>
        <v>1.0033639876271909</v>
      </c>
      <c r="N137" s="51">
        <f t="shared" si="20"/>
        <v>1</v>
      </c>
      <c r="O137" s="52">
        <v>30.98</v>
      </c>
      <c r="P137" s="53">
        <f>IF(X137="Y",Y137,O137)</f>
        <v>30.98</v>
      </c>
      <c r="R137" s="52">
        <v>19.34</v>
      </c>
      <c r="S137" s="52">
        <v>19.34</v>
      </c>
      <c r="T137" s="50">
        <f t="shared" si="21"/>
        <v>0</v>
      </c>
      <c r="U137" s="49" t="str">
        <f t="shared" si="22"/>
        <v>N</v>
      </c>
      <c r="V137" s="50">
        <f t="shared" si="24"/>
        <v>0.60186142709410551</v>
      </c>
      <c r="W137" s="49" t="str">
        <f t="shared" si="23"/>
        <v>N</v>
      </c>
      <c r="X137" s="49" t="str">
        <f t="shared" ref="X137:X200" si="31">IF(AND(U137="Y",W137="Y"),"Y","N")</f>
        <v>N</v>
      </c>
      <c r="Y137" s="53">
        <f>ROUNDUP(S137*0.95,2)</f>
        <v>18.380000000000003</v>
      </c>
    </row>
    <row r="138" spans="1:25" x14ac:dyDescent="0.25">
      <c r="A138" s="54" t="s">
        <v>163</v>
      </c>
      <c r="B138" s="55">
        <v>6001333</v>
      </c>
      <c r="C138" s="55">
        <v>145625</v>
      </c>
      <c r="D138" s="55">
        <v>0</v>
      </c>
      <c r="E138" s="56">
        <v>1.9912099999999999</v>
      </c>
      <c r="F138" s="56">
        <f t="shared" si="25"/>
        <v>0.82</v>
      </c>
      <c r="G138" s="56">
        <v>4.5575200000000002</v>
      </c>
      <c r="H138" s="56">
        <f t="shared" si="26"/>
        <v>3.6619999999999999</v>
      </c>
      <c r="I138" s="56">
        <f t="shared" si="27"/>
        <v>3.6779999999999999</v>
      </c>
      <c r="J138" s="56">
        <f t="shared" si="28"/>
        <v>3.7209099999999999</v>
      </c>
      <c r="K138" s="56">
        <v>3.1197499999999998</v>
      </c>
      <c r="L138" s="56">
        <f t="shared" si="29"/>
        <v>3.2399800000000001</v>
      </c>
      <c r="M138" s="57">
        <f t="shared" si="30"/>
        <v>0.61457478132581056</v>
      </c>
      <c r="N138" s="58">
        <f t="shared" ref="N138:N201" si="32">ROUNDDOWN(M138,2)</f>
        <v>0.61</v>
      </c>
      <c r="O138" s="59">
        <v>0</v>
      </c>
      <c r="P138" s="60">
        <f>IF(X138="Y",Y138,O138)</f>
        <v>0</v>
      </c>
      <c r="R138" s="59">
        <v>0</v>
      </c>
      <c r="S138" s="59">
        <v>0</v>
      </c>
      <c r="T138" s="57">
        <f t="shared" ref="T138:T201" si="33">IFERROR((S138-R138)/R138,0)</f>
        <v>0</v>
      </c>
      <c r="U138" s="56" t="str">
        <f t="shared" ref="U138:U201" si="34">IF(T138&lt;-0.05,"Y","N")</f>
        <v>N</v>
      </c>
      <c r="V138" s="57">
        <f t="shared" si="24"/>
        <v>0</v>
      </c>
      <c r="W138" s="56" t="str">
        <f t="shared" ref="W138:W201" si="35">IF(V138&lt;-0.05,"Y","N")</f>
        <v>N</v>
      </c>
      <c r="X138" s="56" t="str">
        <f t="shared" si="31"/>
        <v>N</v>
      </c>
      <c r="Y138" s="60">
        <f>ROUNDUP(S138*0.95,2)</f>
        <v>0</v>
      </c>
    </row>
    <row r="139" spans="1:25" x14ac:dyDescent="0.25">
      <c r="A139" s="42" t="s">
        <v>164</v>
      </c>
      <c r="B139" s="43">
        <v>6014401</v>
      </c>
      <c r="C139" s="43">
        <v>145846</v>
      </c>
      <c r="D139" s="43">
        <v>0</v>
      </c>
      <c r="E139" s="44">
        <v>2.6796000000000002</v>
      </c>
      <c r="F139" s="44">
        <f t="shared" si="25"/>
        <v>0.82</v>
      </c>
      <c r="G139" s="44">
        <v>4.4792699999999996</v>
      </c>
      <c r="H139" s="44">
        <f t="shared" si="26"/>
        <v>3.6619999999999999</v>
      </c>
      <c r="I139" s="44">
        <f t="shared" si="27"/>
        <v>3.6779999999999999</v>
      </c>
      <c r="J139" s="44">
        <f t="shared" si="28"/>
        <v>3.6570200000000002</v>
      </c>
      <c r="K139" s="44">
        <v>3.4254500000000001</v>
      </c>
      <c r="L139" s="44">
        <f t="shared" si="29"/>
        <v>3.4717600000000002</v>
      </c>
      <c r="M139" s="45">
        <f t="shared" si="30"/>
        <v>0.77182754568288137</v>
      </c>
      <c r="N139" s="46">
        <f t="shared" si="32"/>
        <v>0.77</v>
      </c>
      <c r="O139" s="47">
        <v>14.26</v>
      </c>
      <c r="P139" s="48">
        <f>IF(X139="Y",Y139,O139)</f>
        <v>14.26</v>
      </c>
      <c r="R139" s="47">
        <v>30.35</v>
      </c>
      <c r="S139" s="47">
        <v>30.35</v>
      </c>
      <c r="T139" s="45">
        <f t="shared" si="33"/>
        <v>0</v>
      </c>
      <c r="U139" s="44" t="str">
        <f t="shared" si="34"/>
        <v>N</v>
      </c>
      <c r="V139" s="45">
        <f t="shared" si="24"/>
        <v>-0.53014827018121924</v>
      </c>
      <c r="W139" s="44" t="str">
        <f t="shared" si="35"/>
        <v>Y</v>
      </c>
      <c r="X139" s="44" t="str">
        <f t="shared" si="31"/>
        <v>N</v>
      </c>
      <c r="Y139" s="48">
        <f>ROUNDUP(S139*0.95,2)</f>
        <v>28.84</v>
      </c>
    </row>
    <row r="140" spans="1:25" x14ac:dyDescent="0.25">
      <c r="A140" s="34" t="s">
        <v>165</v>
      </c>
      <c r="B140" s="41">
        <v>6009336</v>
      </c>
      <c r="C140" s="41">
        <v>145454</v>
      </c>
      <c r="D140" s="41">
        <v>0</v>
      </c>
      <c r="E140" s="49">
        <v>3.1860900000000001</v>
      </c>
      <c r="F140" s="49">
        <f t="shared" si="25"/>
        <v>0.82</v>
      </c>
      <c r="G140" s="49">
        <v>4.0661500000000004</v>
      </c>
      <c r="H140" s="49">
        <f t="shared" si="26"/>
        <v>3.6619999999999999</v>
      </c>
      <c r="I140" s="49">
        <f t="shared" si="27"/>
        <v>3.6779999999999999</v>
      </c>
      <c r="J140" s="49">
        <f t="shared" si="28"/>
        <v>3.3197399999999999</v>
      </c>
      <c r="K140" s="49">
        <v>3.0474100000000002</v>
      </c>
      <c r="L140" s="49">
        <f t="shared" si="29"/>
        <v>3.10188</v>
      </c>
      <c r="M140" s="50">
        <f t="shared" si="30"/>
        <v>1.0271480521490193</v>
      </c>
      <c r="N140" s="51">
        <f t="shared" si="32"/>
        <v>1.02</v>
      </c>
      <c r="O140" s="52">
        <v>32.07</v>
      </c>
      <c r="P140" s="53">
        <f>IF(X140="Y",Y140,O140)</f>
        <v>32.07</v>
      </c>
      <c r="R140" s="52">
        <v>31.54</v>
      </c>
      <c r="S140" s="52">
        <v>31.54</v>
      </c>
      <c r="T140" s="50">
        <f t="shared" si="33"/>
        <v>0</v>
      </c>
      <c r="U140" s="49" t="str">
        <f t="shared" si="34"/>
        <v>N</v>
      </c>
      <c r="V140" s="50">
        <f t="shared" si="24"/>
        <v>1.6804058338617665E-2</v>
      </c>
      <c r="W140" s="49" t="str">
        <f t="shared" si="35"/>
        <v>N</v>
      </c>
      <c r="X140" s="49" t="str">
        <f t="shared" si="31"/>
        <v>N</v>
      </c>
      <c r="Y140" s="53">
        <f>ROUNDUP(S140*0.95,2)</f>
        <v>29.970000000000002</v>
      </c>
    </row>
    <row r="141" spans="1:25" x14ac:dyDescent="0.25">
      <c r="A141" s="34" t="s">
        <v>166</v>
      </c>
      <c r="B141" s="41">
        <v>6001465</v>
      </c>
      <c r="C141" s="41">
        <v>145679</v>
      </c>
      <c r="D141" s="41">
        <v>0</v>
      </c>
      <c r="E141" s="49">
        <v>3.2294100000000001</v>
      </c>
      <c r="F141" s="49">
        <f t="shared" si="25"/>
        <v>0.82</v>
      </c>
      <c r="G141" s="49">
        <v>5.0288899999999996</v>
      </c>
      <c r="H141" s="49">
        <f t="shared" si="26"/>
        <v>3.6619999999999999</v>
      </c>
      <c r="I141" s="49">
        <f t="shared" si="27"/>
        <v>3.6779999999999999</v>
      </c>
      <c r="J141" s="49">
        <f t="shared" si="28"/>
        <v>4.1057499999999996</v>
      </c>
      <c r="K141" s="49">
        <v>3.5513499999999998</v>
      </c>
      <c r="L141" s="49">
        <f t="shared" si="29"/>
        <v>3.6622300000000001</v>
      </c>
      <c r="M141" s="50">
        <f t="shared" si="30"/>
        <v>0.88181517818378419</v>
      </c>
      <c r="N141" s="51">
        <f t="shared" si="32"/>
        <v>0.88</v>
      </c>
      <c r="O141" s="52">
        <v>22.69</v>
      </c>
      <c r="P141" s="53">
        <f>IF(X141="Y",Y141,O141)</f>
        <v>22.69</v>
      </c>
      <c r="R141" s="52">
        <v>17.11</v>
      </c>
      <c r="S141" s="52">
        <v>17.11</v>
      </c>
      <c r="T141" s="50">
        <f t="shared" si="33"/>
        <v>0</v>
      </c>
      <c r="U141" s="49" t="str">
        <f t="shared" si="34"/>
        <v>N</v>
      </c>
      <c r="V141" s="50">
        <f t="shared" si="24"/>
        <v>0.32612507305669214</v>
      </c>
      <c r="W141" s="49" t="str">
        <f t="shared" si="35"/>
        <v>N</v>
      </c>
      <c r="X141" s="49" t="str">
        <f t="shared" si="31"/>
        <v>N</v>
      </c>
      <c r="Y141" s="53">
        <f>ROUNDUP(S141*0.95,2)</f>
        <v>16.260000000000002</v>
      </c>
    </row>
    <row r="142" spans="1:25" x14ac:dyDescent="0.25">
      <c r="A142" s="34" t="s">
        <v>167</v>
      </c>
      <c r="B142" s="41">
        <v>6001473</v>
      </c>
      <c r="C142" s="41">
        <v>145729</v>
      </c>
      <c r="D142" s="41">
        <v>0</v>
      </c>
      <c r="E142" s="49">
        <v>2.7003900000000001</v>
      </c>
      <c r="F142" s="49">
        <f t="shared" si="25"/>
        <v>0.82</v>
      </c>
      <c r="G142" s="49">
        <v>4.3156600000000003</v>
      </c>
      <c r="H142" s="49">
        <f t="shared" si="26"/>
        <v>3.6619999999999999</v>
      </c>
      <c r="I142" s="49">
        <f t="shared" si="27"/>
        <v>3.6779999999999999</v>
      </c>
      <c r="J142" s="49">
        <f t="shared" si="28"/>
        <v>3.52345</v>
      </c>
      <c r="K142" s="49">
        <v>0</v>
      </c>
      <c r="L142" s="49">
        <f t="shared" si="29"/>
        <v>3.52345</v>
      </c>
      <c r="M142" s="50">
        <f t="shared" si="30"/>
        <v>0.76640508592430712</v>
      </c>
      <c r="N142" s="51">
        <f t="shared" si="32"/>
        <v>0.76</v>
      </c>
      <c r="O142" s="52">
        <v>13.51</v>
      </c>
      <c r="P142" s="53">
        <f>IF(X142="Y",Y142,O142)</f>
        <v>13.51</v>
      </c>
      <c r="R142" s="52">
        <v>21.91</v>
      </c>
      <c r="S142" s="52">
        <v>21.91</v>
      </c>
      <c r="T142" s="50">
        <f t="shared" si="33"/>
        <v>0</v>
      </c>
      <c r="U142" s="49" t="str">
        <f t="shared" si="34"/>
        <v>N</v>
      </c>
      <c r="V142" s="50">
        <f t="shared" si="24"/>
        <v>-0.3833865814696486</v>
      </c>
      <c r="W142" s="49" t="str">
        <f t="shared" si="35"/>
        <v>Y</v>
      </c>
      <c r="X142" s="49" t="str">
        <f t="shared" si="31"/>
        <v>N</v>
      </c>
      <c r="Y142" s="53">
        <f>ROUNDUP(S142*0.95,2)</f>
        <v>20.82</v>
      </c>
    </row>
    <row r="143" spans="1:25" x14ac:dyDescent="0.25">
      <c r="A143" s="54" t="s">
        <v>168</v>
      </c>
      <c r="B143" s="55">
        <v>6016539</v>
      </c>
      <c r="C143" s="55">
        <v>146124</v>
      </c>
      <c r="D143" s="55">
        <v>0</v>
      </c>
      <c r="E143" s="56">
        <v>3.5479799999999999</v>
      </c>
      <c r="F143" s="56">
        <f t="shared" si="25"/>
        <v>0.82</v>
      </c>
      <c r="G143" s="56">
        <v>5.6052799999999996</v>
      </c>
      <c r="H143" s="56">
        <f t="shared" si="26"/>
        <v>3.6619999999999999</v>
      </c>
      <c r="I143" s="56">
        <f t="shared" si="27"/>
        <v>3.6779999999999999</v>
      </c>
      <c r="J143" s="56">
        <f t="shared" si="28"/>
        <v>4.5763299999999996</v>
      </c>
      <c r="K143" s="56">
        <v>3.5798199999999998</v>
      </c>
      <c r="L143" s="56">
        <f t="shared" si="29"/>
        <v>3.7791199999999998</v>
      </c>
      <c r="M143" s="57">
        <f t="shared" si="30"/>
        <v>0.93883761298926738</v>
      </c>
      <c r="N143" s="58">
        <f t="shared" si="32"/>
        <v>0.93</v>
      </c>
      <c r="O143" s="59">
        <v>26.42</v>
      </c>
      <c r="P143" s="60">
        <f>IF(X143="Y",Y143,O143)</f>
        <v>26.42</v>
      </c>
      <c r="R143" s="59">
        <v>20.83</v>
      </c>
      <c r="S143" s="59">
        <v>20.83</v>
      </c>
      <c r="T143" s="57">
        <f t="shared" si="33"/>
        <v>0</v>
      </c>
      <c r="U143" s="56" t="str">
        <f t="shared" si="34"/>
        <v>N</v>
      </c>
      <c r="V143" s="57">
        <f t="shared" si="24"/>
        <v>0.26836293807009143</v>
      </c>
      <c r="W143" s="56" t="str">
        <f t="shared" si="35"/>
        <v>N</v>
      </c>
      <c r="X143" s="56" t="str">
        <f t="shared" si="31"/>
        <v>N</v>
      </c>
      <c r="Y143" s="60">
        <f>ROUNDUP(S143*0.95,2)</f>
        <v>19.790000000000003</v>
      </c>
    </row>
    <row r="144" spans="1:25" x14ac:dyDescent="0.25">
      <c r="A144" s="34" t="s">
        <v>169</v>
      </c>
      <c r="B144" s="41">
        <v>6001507</v>
      </c>
      <c r="C144" s="41">
        <v>145323</v>
      </c>
      <c r="D144" s="41">
        <v>0</v>
      </c>
      <c r="E144" s="49">
        <v>2.7093799999999999</v>
      </c>
      <c r="F144" s="49">
        <f t="shared" si="25"/>
        <v>0.82</v>
      </c>
      <c r="G144" s="49">
        <v>3.8942299999999999</v>
      </c>
      <c r="H144" s="49">
        <f t="shared" si="26"/>
        <v>3.6619999999999999</v>
      </c>
      <c r="I144" s="49">
        <f t="shared" si="27"/>
        <v>3.6779999999999999</v>
      </c>
      <c r="J144" s="49">
        <f t="shared" si="28"/>
        <v>3.1793800000000001</v>
      </c>
      <c r="K144" s="49">
        <v>3.0552100000000002</v>
      </c>
      <c r="L144" s="49">
        <f t="shared" si="29"/>
        <v>3.0800399999999999</v>
      </c>
      <c r="M144" s="50">
        <f t="shared" si="30"/>
        <v>0.87965740704666173</v>
      </c>
      <c r="N144" s="51">
        <f t="shared" si="32"/>
        <v>0.87</v>
      </c>
      <c r="O144" s="52">
        <v>21.92</v>
      </c>
      <c r="P144" s="53">
        <f>IF(X144="Y",Y144,O144)</f>
        <v>21.92</v>
      </c>
      <c r="R144" s="52">
        <v>30.35</v>
      </c>
      <c r="S144" s="52">
        <v>30.35</v>
      </c>
      <c r="T144" s="50">
        <f t="shared" si="33"/>
        <v>0</v>
      </c>
      <c r="U144" s="49" t="str">
        <f t="shared" si="34"/>
        <v>N</v>
      </c>
      <c r="V144" s="50">
        <f t="shared" si="24"/>
        <v>-0.27775947281713342</v>
      </c>
      <c r="W144" s="49" t="str">
        <f t="shared" si="35"/>
        <v>Y</v>
      </c>
      <c r="X144" s="49" t="str">
        <f t="shared" si="31"/>
        <v>N</v>
      </c>
      <c r="Y144" s="53">
        <f>ROUNDUP(S144*0.95,2)</f>
        <v>28.84</v>
      </c>
    </row>
    <row r="145" spans="1:25" x14ac:dyDescent="0.25">
      <c r="A145" s="34" t="s">
        <v>170</v>
      </c>
      <c r="B145" s="41">
        <v>6000970</v>
      </c>
      <c r="C145" s="41">
        <v>146117</v>
      </c>
      <c r="D145" s="41">
        <v>0</v>
      </c>
      <c r="E145" s="49">
        <v>3.13592</v>
      </c>
      <c r="F145" s="49">
        <f t="shared" si="25"/>
        <v>0.82</v>
      </c>
      <c r="G145" s="49">
        <v>3.30722</v>
      </c>
      <c r="H145" s="49">
        <f t="shared" si="26"/>
        <v>3.6619999999999999</v>
      </c>
      <c r="I145" s="49">
        <f t="shared" si="27"/>
        <v>3.6779999999999999</v>
      </c>
      <c r="J145" s="49">
        <f t="shared" si="28"/>
        <v>2.7001200000000001</v>
      </c>
      <c r="K145" s="49">
        <v>2.8960599999999999</v>
      </c>
      <c r="L145" s="49">
        <f t="shared" si="29"/>
        <v>2.7001200000000001</v>
      </c>
      <c r="M145" s="50">
        <f t="shared" si="30"/>
        <v>1.1614002340636713</v>
      </c>
      <c r="N145" s="51">
        <f t="shared" si="32"/>
        <v>1.1599999999999999</v>
      </c>
      <c r="O145" s="52">
        <v>37.340000000000003</v>
      </c>
      <c r="P145" s="53">
        <f>IF(X145="Y",Y145,O145)</f>
        <v>37.340000000000003</v>
      </c>
      <c r="R145" s="52">
        <v>31.54</v>
      </c>
      <c r="S145" s="52">
        <v>31.54</v>
      </c>
      <c r="T145" s="50">
        <f t="shared" si="33"/>
        <v>0</v>
      </c>
      <c r="U145" s="49" t="str">
        <f t="shared" si="34"/>
        <v>N</v>
      </c>
      <c r="V145" s="50">
        <f t="shared" si="24"/>
        <v>0.18389346861128739</v>
      </c>
      <c r="W145" s="49" t="str">
        <f t="shared" si="35"/>
        <v>N</v>
      </c>
      <c r="X145" s="49" t="str">
        <f t="shared" si="31"/>
        <v>N</v>
      </c>
      <c r="Y145" s="53">
        <f>ROUNDUP(S145*0.95,2)</f>
        <v>29.970000000000002</v>
      </c>
    </row>
    <row r="146" spans="1:25" x14ac:dyDescent="0.25">
      <c r="A146" s="34" t="s">
        <v>171</v>
      </c>
      <c r="B146" s="41">
        <v>6010227</v>
      </c>
      <c r="C146" s="41">
        <v>145585</v>
      </c>
      <c r="D146" s="41">
        <v>0</v>
      </c>
      <c r="E146" s="49">
        <v>2.9068999999999998</v>
      </c>
      <c r="F146" s="49">
        <f t="shared" si="25"/>
        <v>0.82</v>
      </c>
      <c r="G146" s="49">
        <v>4.0392000000000001</v>
      </c>
      <c r="H146" s="49">
        <f t="shared" si="26"/>
        <v>3.6619999999999999</v>
      </c>
      <c r="I146" s="49">
        <f t="shared" si="27"/>
        <v>3.6779999999999999</v>
      </c>
      <c r="J146" s="49">
        <f t="shared" si="28"/>
        <v>3.2977400000000001</v>
      </c>
      <c r="K146" s="49">
        <v>2.8223799999999999</v>
      </c>
      <c r="L146" s="49">
        <f t="shared" si="29"/>
        <v>2.9174500000000001</v>
      </c>
      <c r="M146" s="50">
        <f t="shared" si="30"/>
        <v>0.9963838283432449</v>
      </c>
      <c r="N146" s="51">
        <f t="shared" si="32"/>
        <v>0.99</v>
      </c>
      <c r="O146" s="52">
        <v>30.33</v>
      </c>
      <c r="P146" s="53">
        <f>IF(X146="Y",Y146,O146)</f>
        <v>30.33</v>
      </c>
      <c r="R146" s="52">
        <v>35.11</v>
      </c>
      <c r="S146" s="52">
        <v>35.11</v>
      </c>
      <c r="T146" s="50">
        <f t="shared" si="33"/>
        <v>0</v>
      </c>
      <c r="U146" s="49" t="str">
        <f t="shared" si="34"/>
        <v>N</v>
      </c>
      <c r="V146" s="50">
        <f t="shared" si="24"/>
        <v>-0.13614354884648253</v>
      </c>
      <c r="W146" s="49" t="str">
        <f t="shared" si="35"/>
        <v>Y</v>
      </c>
      <c r="X146" s="49" t="str">
        <f t="shared" si="31"/>
        <v>N</v>
      </c>
      <c r="Y146" s="53">
        <f>ROUNDUP(S146*0.95,2)</f>
        <v>33.36</v>
      </c>
    </row>
    <row r="147" spans="1:25" x14ac:dyDescent="0.25">
      <c r="A147" s="54" t="s">
        <v>172</v>
      </c>
      <c r="B147" s="55">
        <v>6002869</v>
      </c>
      <c r="C147" s="55">
        <v>145571</v>
      </c>
      <c r="D147" s="55">
        <v>0</v>
      </c>
      <c r="E147" s="56">
        <v>3.2167599999999998</v>
      </c>
      <c r="F147" s="56">
        <f t="shared" si="25"/>
        <v>0.82</v>
      </c>
      <c r="G147" s="56">
        <v>5.23285</v>
      </c>
      <c r="H147" s="56">
        <f t="shared" si="26"/>
        <v>3.6619999999999999</v>
      </c>
      <c r="I147" s="56">
        <f t="shared" si="27"/>
        <v>3.6779999999999999</v>
      </c>
      <c r="J147" s="56">
        <f t="shared" si="28"/>
        <v>4.2722699999999998</v>
      </c>
      <c r="K147" s="56">
        <v>3.3294100000000002</v>
      </c>
      <c r="L147" s="56">
        <f t="shared" si="29"/>
        <v>3.5179800000000001</v>
      </c>
      <c r="M147" s="57">
        <f t="shared" si="30"/>
        <v>0.91437700043775116</v>
      </c>
      <c r="N147" s="58">
        <f t="shared" si="32"/>
        <v>0.91</v>
      </c>
      <c r="O147" s="59">
        <v>25</v>
      </c>
      <c r="P147" s="60">
        <f>IF(X147="Y",Y147,O147)</f>
        <v>25</v>
      </c>
      <c r="R147" s="59">
        <v>29.75</v>
      </c>
      <c r="S147" s="59">
        <v>29.75</v>
      </c>
      <c r="T147" s="57">
        <f t="shared" si="33"/>
        <v>0</v>
      </c>
      <c r="U147" s="56" t="str">
        <f t="shared" si="34"/>
        <v>N</v>
      </c>
      <c r="V147" s="57">
        <f t="shared" si="24"/>
        <v>-0.15966386554621848</v>
      </c>
      <c r="W147" s="56" t="str">
        <f t="shared" si="35"/>
        <v>Y</v>
      </c>
      <c r="X147" s="56" t="str">
        <f t="shared" si="31"/>
        <v>N</v>
      </c>
      <c r="Y147" s="60">
        <f>ROUNDUP(S147*0.95,2)</f>
        <v>28.270000000000003</v>
      </c>
    </row>
    <row r="148" spans="1:25" x14ac:dyDescent="0.25">
      <c r="A148" s="42" t="s">
        <v>173</v>
      </c>
      <c r="B148" s="43">
        <v>6012587</v>
      </c>
      <c r="C148" s="43">
        <v>145680</v>
      </c>
      <c r="D148" s="43">
        <v>0</v>
      </c>
      <c r="E148" s="44">
        <v>3.0042599999999999</v>
      </c>
      <c r="F148" s="44">
        <f t="shared" si="25"/>
        <v>0.82</v>
      </c>
      <c r="G148" s="44">
        <v>4.4251399999999999</v>
      </c>
      <c r="H148" s="44">
        <f t="shared" si="26"/>
        <v>3.6619999999999999</v>
      </c>
      <c r="I148" s="44">
        <f t="shared" si="27"/>
        <v>3.6779999999999999</v>
      </c>
      <c r="J148" s="44">
        <f t="shared" si="28"/>
        <v>3.6128300000000002</v>
      </c>
      <c r="K148" s="44">
        <v>3.2987199999999999</v>
      </c>
      <c r="L148" s="44">
        <f t="shared" si="29"/>
        <v>3.3615400000000002</v>
      </c>
      <c r="M148" s="45">
        <f t="shared" si="30"/>
        <v>0.89371538045062671</v>
      </c>
      <c r="N148" s="46">
        <f t="shared" si="32"/>
        <v>0.89</v>
      </c>
      <c r="O148" s="47">
        <v>23.46</v>
      </c>
      <c r="P148" s="48">
        <f>IF(X148="Y",Y148,O148)</f>
        <v>23.46</v>
      </c>
      <c r="R148" s="47">
        <v>30.35</v>
      </c>
      <c r="S148" s="47">
        <v>30.35</v>
      </c>
      <c r="T148" s="45">
        <f t="shared" si="33"/>
        <v>0</v>
      </c>
      <c r="U148" s="44" t="str">
        <f t="shared" si="34"/>
        <v>N</v>
      </c>
      <c r="V148" s="45">
        <f t="shared" si="24"/>
        <v>-0.2270181219110379</v>
      </c>
      <c r="W148" s="44" t="str">
        <f t="shared" si="35"/>
        <v>Y</v>
      </c>
      <c r="X148" s="44" t="str">
        <f t="shared" si="31"/>
        <v>N</v>
      </c>
      <c r="Y148" s="48">
        <f>ROUNDUP(S148*0.95,2)</f>
        <v>28.84</v>
      </c>
    </row>
    <row r="149" spans="1:25" x14ac:dyDescent="0.25">
      <c r="A149" s="34" t="s">
        <v>174</v>
      </c>
      <c r="B149" s="41">
        <v>6001523</v>
      </c>
      <c r="C149" s="41">
        <v>146062</v>
      </c>
      <c r="D149" s="41">
        <v>0</v>
      </c>
      <c r="E149" s="49">
        <v>2.7559</v>
      </c>
      <c r="F149" s="49">
        <f t="shared" si="25"/>
        <v>0.82</v>
      </c>
      <c r="G149" s="49">
        <v>3.47214</v>
      </c>
      <c r="H149" s="49">
        <f t="shared" si="26"/>
        <v>3.6619999999999999</v>
      </c>
      <c r="I149" s="49">
        <f t="shared" si="27"/>
        <v>3.6779999999999999</v>
      </c>
      <c r="J149" s="49">
        <f t="shared" si="28"/>
        <v>2.8347699999999998</v>
      </c>
      <c r="K149" s="49">
        <v>3.0018199999999999</v>
      </c>
      <c r="L149" s="49">
        <f t="shared" si="29"/>
        <v>2.8347699999999998</v>
      </c>
      <c r="M149" s="50">
        <f t="shared" si="30"/>
        <v>0.97217763698642223</v>
      </c>
      <c r="N149" s="51">
        <f t="shared" si="32"/>
        <v>0.97</v>
      </c>
      <c r="O149" s="52">
        <v>29.03</v>
      </c>
      <c r="P149" s="53">
        <f>IF(X149="Y",Y149,O149)</f>
        <v>29.03</v>
      </c>
      <c r="R149" s="52">
        <v>29.75</v>
      </c>
      <c r="S149" s="52">
        <v>29.75</v>
      </c>
      <c r="T149" s="50">
        <f t="shared" si="33"/>
        <v>0</v>
      </c>
      <c r="U149" s="49" t="str">
        <f t="shared" si="34"/>
        <v>N</v>
      </c>
      <c r="V149" s="50">
        <f t="shared" si="24"/>
        <v>-2.4201680672268869E-2</v>
      </c>
      <c r="W149" s="49" t="str">
        <f t="shared" si="35"/>
        <v>N</v>
      </c>
      <c r="X149" s="49" t="str">
        <f t="shared" si="31"/>
        <v>N</v>
      </c>
      <c r="Y149" s="53">
        <f>ROUNDUP(S149*0.95,2)</f>
        <v>28.270000000000003</v>
      </c>
    </row>
    <row r="150" spans="1:25" x14ac:dyDescent="0.25">
      <c r="A150" s="34" t="s">
        <v>175</v>
      </c>
      <c r="B150" s="41">
        <v>6001564</v>
      </c>
      <c r="C150" s="41">
        <v>145853</v>
      </c>
      <c r="D150" s="41">
        <v>0</v>
      </c>
      <c r="E150" s="49">
        <v>3.9000300000000001</v>
      </c>
      <c r="F150" s="49">
        <f t="shared" si="25"/>
        <v>0.82</v>
      </c>
      <c r="G150" s="49">
        <v>3.5659399999999999</v>
      </c>
      <c r="H150" s="49">
        <f t="shared" si="26"/>
        <v>3.6619999999999999</v>
      </c>
      <c r="I150" s="49">
        <f t="shared" si="27"/>
        <v>3.6779999999999999</v>
      </c>
      <c r="J150" s="49">
        <f t="shared" si="28"/>
        <v>2.9113500000000001</v>
      </c>
      <c r="K150" s="49">
        <v>3.0018600000000002</v>
      </c>
      <c r="L150" s="49">
        <f t="shared" si="29"/>
        <v>2.9113500000000001</v>
      </c>
      <c r="M150" s="50">
        <f t="shared" si="30"/>
        <v>1.3395950332320057</v>
      </c>
      <c r="N150" s="51">
        <f t="shared" si="32"/>
        <v>1.33</v>
      </c>
      <c r="O150" s="52">
        <v>38.68</v>
      </c>
      <c r="P150" s="53">
        <f>IF(X150="Y",Y150,O150)</f>
        <v>38.68</v>
      </c>
      <c r="R150" s="52">
        <v>38.08</v>
      </c>
      <c r="S150" s="52">
        <v>38.08</v>
      </c>
      <c r="T150" s="50">
        <f t="shared" si="33"/>
        <v>0</v>
      </c>
      <c r="U150" s="49" t="str">
        <f t="shared" si="34"/>
        <v>N</v>
      </c>
      <c r="V150" s="50">
        <f t="shared" si="24"/>
        <v>1.5756302521008441E-2</v>
      </c>
      <c r="W150" s="49" t="str">
        <f t="shared" si="35"/>
        <v>N</v>
      </c>
      <c r="X150" s="49" t="str">
        <f t="shared" si="31"/>
        <v>N</v>
      </c>
      <c r="Y150" s="53">
        <f>ROUNDUP(S150*0.95,2)</f>
        <v>36.18</v>
      </c>
    </row>
    <row r="151" spans="1:25" x14ac:dyDescent="0.25">
      <c r="A151" s="34" t="s">
        <v>176</v>
      </c>
      <c r="B151" s="41">
        <v>6001580</v>
      </c>
      <c r="C151" s="41">
        <v>145648</v>
      </c>
      <c r="D151" s="41">
        <v>0</v>
      </c>
      <c r="E151" s="49">
        <v>1.9024099999999999</v>
      </c>
      <c r="F151" s="49">
        <f t="shared" si="25"/>
        <v>0.82</v>
      </c>
      <c r="G151" s="49">
        <v>5.2576299999999998</v>
      </c>
      <c r="H151" s="49">
        <f t="shared" si="26"/>
        <v>3.6619999999999999</v>
      </c>
      <c r="I151" s="49">
        <f t="shared" si="27"/>
        <v>3.6779999999999999</v>
      </c>
      <c r="J151" s="49">
        <f t="shared" si="28"/>
        <v>4.2925000000000004</v>
      </c>
      <c r="K151" s="49">
        <v>2.7308300000000001</v>
      </c>
      <c r="L151" s="49">
        <f t="shared" si="29"/>
        <v>3.0431599999999999</v>
      </c>
      <c r="M151" s="50">
        <f t="shared" si="30"/>
        <v>0.6251429435192366</v>
      </c>
      <c r="N151" s="51">
        <f t="shared" si="32"/>
        <v>0.62</v>
      </c>
      <c r="O151" s="52">
        <v>0</v>
      </c>
      <c r="P151" s="53">
        <f>IF(X151="Y",Y151,O151)</f>
        <v>0</v>
      </c>
      <c r="R151" s="52">
        <v>0</v>
      </c>
      <c r="S151" s="52">
        <v>0</v>
      </c>
      <c r="T151" s="50">
        <f t="shared" si="33"/>
        <v>0</v>
      </c>
      <c r="U151" s="49" t="str">
        <f t="shared" si="34"/>
        <v>N</v>
      </c>
      <c r="V151" s="50">
        <f t="shared" si="24"/>
        <v>0</v>
      </c>
      <c r="W151" s="49" t="str">
        <f t="shared" si="35"/>
        <v>N</v>
      </c>
      <c r="X151" s="49" t="str">
        <f t="shared" si="31"/>
        <v>N</v>
      </c>
      <c r="Y151" s="53">
        <f>ROUNDUP(S151*0.95,2)</f>
        <v>0</v>
      </c>
    </row>
    <row r="152" spans="1:25" x14ac:dyDescent="0.25">
      <c r="A152" s="54" t="s">
        <v>177</v>
      </c>
      <c r="B152" s="55">
        <v>6012355</v>
      </c>
      <c r="C152" s="55">
        <v>145666</v>
      </c>
      <c r="D152" s="55">
        <v>0</v>
      </c>
      <c r="E152" s="56">
        <v>3.7293699999999999</v>
      </c>
      <c r="F152" s="56">
        <f t="shared" si="25"/>
        <v>0.82</v>
      </c>
      <c r="G152" s="56">
        <v>3.73916</v>
      </c>
      <c r="H152" s="56">
        <f t="shared" si="26"/>
        <v>3.6619999999999999</v>
      </c>
      <c r="I152" s="56">
        <f t="shared" si="27"/>
        <v>3.6779999999999999</v>
      </c>
      <c r="J152" s="56">
        <f t="shared" si="28"/>
        <v>3.0527700000000002</v>
      </c>
      <c r="K152" s="56">
        <v>3.3304299999999998</v>
      </c>
      <c r="L152" s="56">
        <f t="shared" si="29"/>
        <v>3.0527700000000002</v>
      </c>
      <c r="M152" s="57">
        <f t="shared" si="30"/>
        <v>1.2216347775954295</v>
      </c>
      <c r="N152" s="58">
        <f t="shared" si="32"/>
        <v>1.22</v>
      </c>
      <c r="O152" s="59">
        <v>38.229999999999997</v>
      </c>
      <c r="P152" s="60">
        <f>IF(X152="Y",Y152,O152)</f>
        <v>38.229999999999997</v>
      </c>
      <c r="R152" s="59">
        <v>33.92</v>
      </c>
      <c r="S152" s="59">
        <v>33.92</v>
      </c>
      <c r="T152" s="57">
        <f t="shared" si="33"/>
        <v>0</v>
      </c>
      <c r="U152" s="56" t="str">
        <f t="shared" si="34"/>
        <v>N</v>
      </c>
      <c r="V152" s="57">
        <f t="shared" si="24"/>
        <v>0.12706367924528286</v>
      </c>
      <c r="W152" s="56" t="str">
        <f t="shared" si="35"/>
        <v>N</v>
      </c>
      <c r="X152" s="56" t="str">
        <f t="shared" si="31"/>
        <v>N</v>
      </c>
      <c r="Y152" s="60">
        <f>ROUNDUP(S152*0.95,2)</f>
        <v>32.229999999999997</v>
      </c>
    </row>
    <row r="153" spans="1:25" x14ac:dyDescent="0.25">
      <c r="A153" s="42" t="s">
        <v>178</v>
      </c>
      <c r="B153" s="43">
        <v>6008601</v>
      </c>
      <c r="C153" s="43">
        <v>145670</v>
      </c>
      <c r="D153" s="43">
        <v>0</v>
      </c>
      <c r="E153" s="44">
        <v>2.2970600000000001</v>
      </c>
      <c r="F153" s="44">
        <f t="shared" si="25"/>
        <v>0.82</v>
      </c>
      <c r="G153" s="44">
        <v>4.8644499999999997</v>
      </c>
      <c r="H153" s="44">
        <f t="shared" si="26"/>
        <v>3.6619999999999999</v>
      </c>
      <c r="I153" s="44">
        <f t="shared" si="27"/>
        <v>3.6779999999999999</v>
      </c>
      <c r="J153" s="44">
        <f t="shared" si="28"/>
        <v>3.9714999999999998</v>
      </c>
      <c r="K153" s="44">
        <v>3.6441499999999998</v>
      </c>
      <c r="L153" s="44">
        <f t="shared" si="29"/>
        <v>3.7096200000000001</v>
      </c>
      <c r="M153" s="45">
        <f t="shared" si="30"/>
        <v>0.61921706266410037</v>
      </c>
      <c r="N153" s="46">
        <f t="shared" si="32"/>
        <v>0.61</v>
      </c>
      <c r="O153" s="47">
        <v>0</v>
      </c>
      <c r="P153" s="48">
        <f>IF(X153="Y",Y153,O153)</f>
        <v>0</v>
      </c>
      <c r="R153" s="47">
        <v>0</v>
      </c>
      <c r="S153" s="47">
        <v>0</v>
      </c>
      <c r="T153" s="45">
        <f t="shared" si="33"/>
        <v>0</v>
      </c>
      <c r="U153" s="44" t="str">
        <f t="shared" si="34"/>
        <v>N</v>
      </c>
      <c r="V153" s="45">
        <f t="shared" si="24"/>
        <v>0</v>
      </c>
      <c r="W153" s="44" t="str">
        <f t="shared" si="35"/>
        <v>N</v>
      </c>
      <c r="X153" s="44" t="str">
        <f t="shared" si="31"/>
        <v>N</v>
      </c>
      <c r="Y153" s="48">
        <f>ROUNDUP(S153*0.95,2)</f>
        <v>0</v>
      </c>
    </row>
    <row r="154" spans="1:25" x14ac:dyDescent="0.25">
      <c r="A154" s="34" t="s">
        <v>179</v>
      </c>
      <c r="B154" s="41">
        <v>6001457</v>
      </c>
      <c r="C154" s="41">
        <v>145439</v>
      </c>
      <c r="D154" s="41">
        <v>0</v>
      </c>
      <c r="E154" s="49">
        <v>3.1788099999999999</v>
      </c>
      <c r="F154" s="49">
        <f t="shared" si="25"/>
        <v>0.82</v>
      </c>
      <c r="G154" s="49">
        <v>4.5486899999999997</v>
      </c>
      <c r="H154" s="49">
        <f t="shared" si="26"/>
        <v>3.6619999999999999</v>
      </c>
      <c r="I154" s="49">
        <f t="shared" si="27"/>
        <v>3.6779999999999999</v>
      </c>
      <c r="J154" s="49">
        <f t="shared" si="28"/>
        <v>3.7136999999999998</v>
      </c>
      <c r="K154" s="49">
        <v>3.3435999999999999</v>
      </c>
      <c r="L154" s="49">
        <f t="shared" si="29"/>
        <v>3.4176199999999999</v>
      </c>
      <c r="M154" s="50">
        <f t="shared" si="30"/>
        <v>0.93012388738361784</v>
      </c>
      <c r="N154" s="51">
        <f t="shared" si="32"/>
        <v>0.93</v>
      </c>
      <c r="O154" s="52">
        <v>26.42</v>
      </c>
      <c r="P154" s="53">
        <f>IF(X154="Y",Y154,O154)</f>
        <v>26.42</v>
      </c>
      <c r="R154" s="52">
        <v>28.26</v>
      </c>
      <c r="S154" s="52">
        <v>28.26</v>
      </c>
      <c r="T154" s="50">
        <f t="shared" si="33"/>
        <v>0</v>
      </c>
      <c r="U154" s="49" t="str">
        <f t="shared" si="34"/>
        <v>N</v>
      </c>
      <c r="V154" s="50">
        <f t="shared" si="24"/>
        <v>-6.5109695682944085E-2</v>
      </c>
      <c r="W154" s="49" t="str">
        <f t="shared" si="35"/>
        <v>Y</v>
      </c>
      <c r="X154" s="49" t="str">
        <f t="shared" si="31"/>
        <v>N</v>
      </c>
      <c r="Y154" s="53">
        <f>ROUNDUP(S154*0.95,2)</f>
        <v>26.85</v>
      </c>
    </row>
    <row r="155" spans="1:25" x14ac:dyDescent="0.25">
      <c r="A155" s="34" t="s">
        <v>180</v>
      </c>
      <c r="B155" s="41">
        <v>6001358</v>
      </c>
      <c r="C155" s="41">
        <v>145636</v>
      </c>
      <c r="D155" s="41">
        <v>0</v>
      </c>
      <c r="E155" s="49">
        <v>2.78261</v>
      </c>
      <c r="F155" s="49">
        <f t="shared" si="25"/>
        <v>0.82</v>
      </c>
      <c r="G155" s="49">
        <v>3.1207500000000001</v>
      </c>
      <c r="H155" s="49">
        <f t="shared" si="26"/>
        <v>3.6619999999999999</v>
      </c>
      <c r="I155" s="49">
        <f t="shared" si="27"/>
        <v>3.6779999999999999</v>
      </c>
      <c r="J155" s="49">
        <f t="shared" si="28"/>
        <v>2.5478800000000001</v>
      </c>
      <c r="K155" s="49">
        <v>2.8384299999999998</v>
      </c>
      <c r="L155" s="49">
        <f t="shared" si="29"/>
        <v>2.5478800000000001</v>
      </c>
      <c r="M155" s="50">
        <f t="shared" si="30"/>
        <v>1.09212757272713</v>
      </c>
      <c r="N155" s="51">
        <f t="shared" si="32"/>
        <v>1.0900000000000001</v>
      </c>
      <c r="O155" s="52">
        <v>35.89</v>
      </c>
      <c r="P155" s="53">
        <f>IF(X155="Y",Y155,O155)</f>
        <v>35.89</v>
      </c>
      <c r="R155" s="52">
        <v>28.26</v>
      </c>
      <c r="S155" s="52">
        <v>28.26</v>
      </c>
      <c r="T155" s="50">
        <f t="shared" si="33"/>
        <v>0</v>
      </c>
      <c r="U155" s="49" t="str">
        <f t="shared" si="34"/>
        <v>N</v>
      </c>
      <c r="V155" s="50">
        <f t="shared" si="24"/>
        <v>0.26999292285916487</v>
      </c>
      <c r="W155" s="49" t="str">
        <f t="shared" si="35"/>
        <v>N</v>
      </c>
      <c r="X155" s="49" t="str">
        <f t="shared" si="31"/>
        <v>N</v>
      </c>
      <c r="Y155" s="53">
        <f>ROUNDUP(S155*0.95,2)</f>
        <v>26.85</v>
      </c>
    </row>
    <row r="156" spans="1:25" x14ac:dyDescent="0.25">
      <c r="A156" s="34" t="s">
        <v>181</v>
      </c>
      <c r="B156" s="41">
        <v>6010367</v>
      </c>
      <c r="C156" s="41">
        <v>145614</v>
      </c>
      <c r="D156" s="41">
        <v>0</v>
      </c>
      <c r="E156" s="49">
        <v>3.5352399999999999</v>
      </c>
      <c r="F156" s="49">
        <f t="shared" si="25"/>
        <v>0.82</v>
      </c>
      <c r="G156" s="49">
        <v>4.6631900000000002</v>
      </c>
      <c r="H156" s="49">
        <f t="shared" si="26"/>
        <v>3.6619999999999999</v>
      </c>
      <c r="I156" s="49">
        <f t="shared" si="27"/>
        <v>3.6779999999999999</v>
      </c>
      <c r="J156" s="49">
        <f t="shared" si="28"/>
        <v>3.8071799999999998</v>
      </c>
      <c r="K156" s="49">
        <v>3.1774100000000001</v>
      </c>
      <c r="L156" s="49">
        <f t="shared" si="29"/>
        <v>3.3033600000000001</v>
      </c>
      <c r="M156" s="50">
        <f t="shared" si="30"/>
        <v>1.0701951951951951</v>
      </c>
      <c r="N156" s="51">
        <f t="shared" si="32"/>
        <v>1.07</v>
      </c>
      <c r="O156" s="52">
        <v>34.799999999999997</v>
      </c>
      <c r="P156" s="53">
        <f>IF(X156="Y",Y156,O156)</f>
        <v>34.799999999999997</v>
      </c>
      <c r="R156" s="52">
        <v>35.9</v>
      </c>
      <c r="S156" s="52">
        <v>35.9</v>
      </c>
      <c r="T156" s="50">
        <f t="shared" si="33"/>
        <v>0</v>
      </c>
      <c r="U156" s="49" t="str">
        <f t="shared" si="34"/>
        <v>N</v>
      </c>
      <c r="V156" s="50">
        <f t="shared" si="24"/>
        <v>-3.0640668523676921E-2</v>
      </c>
      <c r="W156" s="49" t="str">
        <f t="shared" si="35"/>
        <v>N</v>
      </c>
      <c r="X156" s="49" t="str">
        <f t="shared" si="31"/>
        <v>N</v>
      </c>
      <c r="Y156" s="53">
        <f>ROUNDUP(S156*0.95,2)</f>
        <v>34.11</v>
      </c>
    </row>
    <row r="157" spans="1:25" x14ac:dyDescent="0.25">
      <c r="A157" s="54" t="s">
        <v>182</v>
      </c>
      <c r="B157" s="55">
        <v>6001697</v>
      </c>
      <c r="C157" s="55">
        <v>145639</v>
      </c>
      <c r="D157" s="55">
        <v>0</v>
      </c>
      <c r="E157" s="56">
        <v>1.9757899999999999</v>
      </c>
      <c r="F157" s="56">
        <f t="shared" si="25"/>
        <v>0.82</v>
      </c>
      <c r="G157" s="56">
        <v>4.5042299999999997</v>
      </c>
      <c r="H157" s="56">
        <f t="shared" si="26"/>
        <v>3.6619999999999999</v>
      </c>
      <c r="I157" s="56">
        <f t="shared" si="27"/>
        <v>3.6779999999999999</v>
      </c>
      <c r="J157" s="56">
        <f t="shared" si="28"/>
        <v>3.6774</v>
      </c>
      <c r="K157" s="56">
        <v>2.6243099999999999</v>
      </c>
      <c r="L157" s="56">
        <f t="shared" si="29"/>
        <v>2.8349299999999999</v>
      </c>
      <c r="M157" s="57">
        <f t="shared" si="30"/>
        <v>0.69694489811035898</v>
      </c>
      <c r="N157" s="58">
        <f t="shared" si="32"/>
        <v>0.69</v>
      </c>
      <c r="O157" s="59">
        <v>0</v>
      </c>
      <c r="P157" s="60">
        <f>IF(X157="Y",Y157,O157)</f>
        <v>0</v>
      </c>
      <c r="R157" s="59">
        <v>18.600000000000001</v>
      </c>
      <c r="S157" s="59">
        <v>18.600000000000001</v>
      </c>
      <c r="T157" s="57">
        <f t="shared" si="33"/>
        <v>0</v>
      </c>
      <c r="U157" s="56" t="str">
        <f t="shared" si="34"/>
        <v>N</v>
      </c>
      <c r="V157" s="57">
        <f t="shared" si="24"/>
        <v>-1</v>
      </c>
      <c r="W157" s="56" t="str">
        <f t="shared" si="35"/>
        <v>Y</v>
      </c>
      <c r="X157" s="56" t="str">
        <f t="shared" si="31"/>
        <v>N</v>
      </c>
      <c r="Y157" s="60">
        <f>ROUNDUP(S157*0.95,2)</f>
        <v>17.670000000000002</v>
      </c>
    </row>
    <row r="158" spans="1:25" x14ac:dyDescent="0.25">
      <c r="A158" s="34" t="s">
        <v>183</v>
      </c>
      <c r="B158" s="41">
        <v>6001770</v>
      </c>
      <c r="C158" s="41">
        <v>146131</v>
      </c>
      <c r="D158" s="41">
        <v>0</v>
      </c>
      <c r="E158" s="49">
        <v>4.1928400000000003</v>
      </c>
      <c r="F158" s="49">
        <f t="shared" si="25"/>
        <v>0.82</v>
      </c>
      <c r="G158" s="49">
        <v>3.5158800000000001</v>
      </c>
      <c r="H158" s="49">
        <f t="shared" si="26"/>
        <v>3.6619999999999999</v>
      </c>
      <c r="I158" s="49">
        <f t="shared" si="27"/>
        <v>3.6779999999999999</v>
      </c>
      <c r="J158" s="49">
        <f t="shared" si="28"/>
        <v>2.8704800000000001</v>
      </c>
      <c r="K158" s="49">
        <v>3.0664600000000002</v>
      </c>
      <c r="L158" s="49">
        <f t="shared" si="29"/>
        <v>2.8704800000000001</v>
      </c>
      <c r="M158" s="50">
        <f t="shared" si="30"/>
        <v>1.4606755664557844</v>
      </c>
      <c r="N158" s="51">
        <f t="shared" si="32"/>
        <v>1.46</v>
      </c>
      <c r="O158" s="52">
        <v>38.68</v>
      </c>
      <c r="P158" s="53">
        <f>IF(X158="Y",Y158,O158)</f>
        <v>38.68</v>
      </c>
      <c r="R158" s="52">
        <v>36.49</v>
      </c>
      <c r="S158" s="52">
        <v>36.49</v>
      </c>
      <c r="T158" s="50">
        <f t="shared" si="33"/>
        <v>0</v>
      </c>
      <c r="U158" s="49" t="str">
        <f t="shared" si="34"/>
        <v>N</v>
      </c>
      <c r="V158" s="50">
        <f t="shared" si="24"/>
        <v>6.0016442861057756E-2</v>
      </c>
      <c r="W158" s="49" t="str">
        <f t="shared" si="35"/>
        <v>N</v>
      </c>
      <c r="X158" s="49" t="str">
        <f t="shared" si="31"/>
        <v>N</v>
      </c>
      <c r="Y158" s="53">
        <f>ROUNDUP(S158*0.95,2)</f>
        <v>34.669999999999995</v>
      </c>
    </row>
    <row r="159" spans="1:25" x14ac:dyDescent="0.25">
      <c r="A159" s="34" t="s">
        <v>184</v>
      </c>
      <c r="B159" s="41">
        <v>6000277</v>
      </c>
      <c r="C159" s="41">
        <v>145004</v>
      </c>
      <c r="D159" s="41">
        <v>0</v>
      </c>
      <c r="E159" s="49">
        <v>3.2757700000000001</v>
      </c>
      <c r="F159" s="49">
        <f t="shared" si="25"/>
        <v>0.82</v>
      </c>
      <c r="G159" s="49">
        <v>3.64669</v>
      </c>
      <c r="H159" s="49">
        <f t="shared" si="26"/>
        <v>3.6619999999999999</v>
      </c>
      <c r="I159" s="49">
        <f t="shared" si="27"/>
        <v>3.6779999999999999</v>
      </c>
      <c r="J159" s="49">
        <f t="shared" si="28"/>
        <v>2.9772799999999999</v>
      </c>
      <c r="K159" s="49">
        <v>3.1095799999999998</v>
      </c>
      <c r="L159" s="49">
        <f t="shared" si="29"/>
        <v>2.9772799999999999</v>
      </c>
      <c r="M159" s="50">
        <f t="shared" si="30"/>
        <v>1.100255938306105</v>
      </c>
      <c r="N159" s="51">
        <f t="shared" si="32"/>
        <v>1.1000000000000001</v>
      </c>
      <c r="O159" s="52">
        <v>36.44</v>
      </c>
      <c r="P159" s="53">
        <f>IF(X159="Y",Y159,O159)</f>
        <v>36.44</v>
      </c>
      <c r="R159" s="52">
        <v>25.29</v>
      </c>
      <c r="S159" s="52">
        <v>25.29</v>
      </c>
      <c r="T159" s="50">
        <f t="shared" si="33"/>
        <v>0</v>
      </c>
      <c r="U159" s="49" t="str">
        <f t="shared" si="34"/>
        <v>N</v>
      </c>
      <c r="V159" s="50">
        <f t="shared" si="24"/>
        <v>0.44088572558323441</v>
      </c>
      <c r="W159" s="49" t="str">
        <f t="shared" si="35"/>
        <v>N</v>
      </c>
      <c r="X159" s="49" t="str">
        <f t="shared" si="31"/>
        <v>N</v>
      </c>
      <c r="Y159" s="53">
        <f>ROUNDUP(S159*0.95,2)</f>
        <v>24.03</v>
      </c>
    </row>
    <row r="160" spans="1:25" x14ac:dyDescent="0.25">
      <c r="A160" s="34" t="s">
        <v>185</v>
      </c>
      <c r="B160" s="41">
        <v>6000269</v>
      </c>
      <c r="C160" s="41">
        <v>145043</v>
      </c>
      <c r="D160" s="41">
        <v>0</v>
      </c>
      <c r="E160" s="49">
        <v>3.2405900000000001</v>
      </c>
      <c r="F160" s="49">
        <f t="shared" si="25"/>
        <v>0.82</v>
      </c>
      <c r="G160" s="49">
        <v>4.8449400000000002</v>
      </c>
      <c r="H160" s="49">
        <f t="shared" si="26"/>
        <v>3.6619999999999999</v>
      </c>
      <c r="I160" s="49">
        <f t="shared" si="27"/>
        <v>3.6779999999999999</v>
      </c>
      <c r="J160" s="49">
        <f t="shared" si="28"/>
        <v>3.9555699999999998</v>
      </c>
      <c r="K160" s="49">
        <v>3.5696699999999999</v>
      </c>
      <c r="L160" s="49">
        <f t="shared" si="29"/>
        <v>3.6468500000000001</v>
      </c>
      <c r="M160" s="50">
        <f t="shared" si="30"/>
        <v>0.88859975046958328</v>
      </c>
      <c r="N160" s="51">
        <f t="shared" si="32"/>
        <v>0.88</v>
      </c>
      <c r="O160" s="52">
        <v>22.69</v>
      </c>
      <c r="P160" s="53">
        <f>IF(X160="Y",Y160,O160)</f>
        <v>22.69</v>
      </c>
      <c r="R160" s="52">
        <v>23.06</v>
      </c>
      <c r="S160" s="52">
        <v>23.06</v>
      </c>
      <c r="T160" s="50">
        <f t="shared" si="33"/>
        <v>0</v>
      </c>
      <c r="U160" s="49" t="str">
        <f t="shared" si="34"/>
        <v>N</v>
      </c>
      <c r="V160" s="50">
        <f t="shared" si="24"/>
        <v>-1.6045099739809082E-2</v>
      </c>
      <c r="W160" s="49" t="str">
        <f t="shared" si="35"/>
        <v>N</v>
      </c>
      <c r="X160" s="49" t="str">
        <f t="shared" si="31"/>
        <v>N</v>
      </c>
      <c r="Y160" s="53">
        <f>ROUNDUP(S160*0.95,2)</f>
        <v>21.91</v>
      </c>
    </row>
    <row r="161" spans="1:25" x14ac:dyDescent="0.25">
      <c r="A161" s="54" t="s">
        <v>186</v>
      </c>
      <c r="B161" s="55">
        <v>6006563</v>
      </c>
      <c r="C161" s="55">
        <v>145932</v>
      </c>
      <c r="D161" s="55">
        <v>0</v>
      </c>
      <c r="E161" s="56">
        <v>3.75902</v>
      </c>
      <c r="F161" s="56">
        <f t="shared" si="25"/>
        <v>0.82</v>
      </c>
      <c r="G161" s="56">
        <v>4.8878700000000004</v>
      </c>
      <c r="H161" s="56">
        <f t="shared" si="26"/>
        <v>3.6619999999999999</v>
      </c>
      <c r="I161" s="56">
        <f t="shared" si="27"/>
        <v>3.6779999999999999</v>
      </c>
      <c r="J161" s="56">
        <f t="shared" si="28"/>
        <v>3.9906199999999998</v>
      </c>
      <c r="K161" s="56">
        <v>3.2794300000000001</v>
      </c>
      <c r="L161" s="56">
        <f t="shared" si="29"/>
        <v>3.4216700000000002</v>
      </c>
      <c r="M161" s="57">
        <f t="shared" si="30"/>
        <v>1.0985922078984822</v>
      </c>
      <c r="N161" s="58">
        <f t="shared" si="32"/>
        <v>1.0900000000000001</v>
      </c>
      <c r="O161" s="59">
        <v>35.89</v>
      </c>
      <c r="P161" s="60">
        <f>IF(X161="Y",Y161,O161)</f>
        <v>35.89</v>
      </c>
      <c r="R161" s="59">
        <v>36.299999999999997</v>
      </c>
      <c r="S161" s="59">
        <v>36.299999999999997</v>
      </c>
      <c r="T161" s="57">
        <f t="shared" si="33"/>
        <v>0</v>
      </c>
      <c r="U161" s="56" t="str">
        <f t="shared" si="34"/>
        <v>N</v>
      </c>
      <c r="V161" s="57">
        <f t="shared" si="24"/>
        <v>-1.1294765840220293E-2</v>
      </c>
      <c r="W161" s="56" t="str">
        <f t="shared" si="35"/>
        <v>N</v>
      </c>
      <c r="X161" s="56" t="str">
        <f t="shared" si="31"/>
        <v>N</v>
      </c>
      <c r="Y161" s="60">
        <f>ROUNDUP(S161*0.95,2)</f>
        <v>34.489999999999995</v>
      </c>
    </row>
    <row r="162" spans="1:25" x14ac:dyDescent="0.25">
      <c r="A162" s="42" t="s">
        <v>187</v>
      </c>
      <c r="B162" s="43">
        <v>6015168</v>
      </c>
      <c r="C162" s="43">
        <v>145982</v>
      </c>
      <c r="D162" s="43">
        <v>0</v>
      </c>
      <c r="E162" s="44">
        <v>2.96991</v>
      </c>
      <c r="F162" s="44">
        <f t="shared" si="25"/>
        <v>0.82</v>
      </c>
      <c r="G162" s="44">
        <v>4.8512300000000002</v>
      </c>
      <c r="H162" s="44">
        <f t="shared" si="26"/>
        <v>3.6619999999999999</v>
      </c>
      <c r="I162" s="44">
        <f t="shared" si="27"/>
        <v>3.6779999999999999</v>
      </c>
      <c r="J162" s="44">
        <f t="shared" si="28"/>
        <v>3.9607000000000001</v>
      </c>
      <c r="K162" s="44">
        <v>3.3817400000000002</v>
      </c>
      <c r="L162" s="44">
        <f t="shared" si="29"/>
        <v>3.4975299999999998</v>
      </c>
      <c r="M162" s="45">
        <f t="shared" si="30"/>
        <v>0.84914496802028872</v>
      </c>
      <c r="N162" s="46">
        <f t="shared" si="32"/>
        <v>0.84</v>
      </c>
      <c r="O162" s="47">
        <v>19.600000000000001</v>
      </c>
      <c r="P162" s="48">
        <f>IF(X162="Y",Y162,O162)</f>
        <v>19.600000000000001</v>
      </c>
      <c r="R162" s="47">
        <v>20.079999999999998</v>
      </c>
      <c r="S162" s="47">
        <v>20.079999999999998</v>
      </c>
      <c r="T162" s="45">
        <f t="shared" si="33"/>
        <v>0</v>
      </c>
      <c r="U162" s="44" t="str">
        <f t="shared" si="34"/>
        <v>N</v>
      </c>
      <c r="V162" s="45">
        <f t="shared" si="24"/>
        <v>-2.3904382470119369E-2</v>
      </c>
      <c r="W162" s="44" t="str">
        <f t="shared" si="35"/>
        <v>N</v>
      </c>
      <c r="X162" s="44" t="str">
        <f t="shared" si="31"/>
        <v>N</v>
      </c>
      <c r="Y162" s="48">
        <f>ROUNDUP(S162*0.95,2)</f>
        <v>19.080000000000002</v>
      </c>
    </row>
    <row r="163" spans="1:25" x14ac:dyDescent="0.25">
      <c r="A163" s="34" t="s">
        <v>188</v>
      </c>
      <c r="B163" s="41">
        <v>6008635</v>
      </c>
      <c r="C163" s="41">
        <v>145468</v>
      </c>
      <c r="D163" s="41">
        <v>0</v>
      </c>
      <c r="E163" s="49">
        <v>2.4356200000000001</v>
      </c>
      <c r="F163" s="49">
        <f t="shared" si="25"/>
        <v>0.82</v>
      </c>
      <c r="G163" s="49">
        <v>4.7760899999999999</v>
      </c>
      <c r="H163" s="49">
        <f t="shared" si="26"/>
        <v>3.6619999999999999</v>
      </c>
      <c r="I163" s="49">
        <f t="shared" si="27"/>
        <v>3.6779999999999999</v>
      </c>
      <c r="J163" s="49">
        <f t="shared" si="28"/>
        <v>3.8993600000000002</v>
      </c>
      <c r="K163" s="49">
        <v>3.3443999999999998</v>
      </c>
      <c r="L163" s="49">
        <f t="shared" si="29"/>
        <v>3.45539</v>
      </c>
      <c r="M163" s="50">
        <f t="shared" si="30"/>
        <v>0.70487557120903865</v>
      </c>
      <c r="N163" s="51">
        <f t="shared" si="32"/>
        <v>0.7</v>
      </c>
      <c r="O163" s="52">
        <v>9</v>
      </c>
      <c r="P163" s="53">
        <f>IF(X163="Y",Y163,O163)</f>
        <v>9</v>
      </c>
      <c r="R163" s="52">
        <v>12.53</v>
      </c>
      <c r="S163" s="52">
        <v>12.53</v>
      </c>
      <c r="T163" s="50">
        <f t="shared" si="33"/>
        <v>0</v>
      </c>
      <c r="U163" s="49" t="str">
        <f t="shared" si="34"/>
        <v>N</v>
      </c>
      <c r="V163" s="50">
        <f t="shared" si="24"/>
        <v>-0.28172386272944927</v>
      </c>
      <c r="W163" s="49" t="str">
        <f t="shared" si="35"/>
        <v>Y</v>
      </c>
      <c r="X163" s="49" t="str">
        <f t="shared" si="31"/>
        <v>N</v>
      </c>
      <c r="Y163" s="53">
        <f>ROUNDUP(S163*0.95,2)</f>
        <v>11.91</v>
      </c>
    </row>
    <row r="164" spans="1:25" x14ac:dyDescent="0.25">
      <c r="A164" s="34" t="s">
        <v>189</v>
      </c>
      <c r="B164" s="41">
        <v>6009179</v>
      </c>
      <c r="C164" s="41">
        <v>145278</v>
      </c>
      <c r="D164" s="41">
        <v>0</v>
      </c>
      <c r="E164" s="49">
        <v>2.79068</v>
      </c>
      <c r="F164" s="49">
        <f t="shared" si="25"/>
        <v>0.82</v>
      </c>
      <c r="G164" s="49">
        <v>4.6189099999999996</v>
      </c>
      <c r="H164" s="49">
        <f t="shared" si="26"/>
        <v>3.6619999999999999</v>
      </c>
      <c r="I164" s="49">
        <f t="shared" si="27"/>
        <v>3.6779999999999999</v>
      </c>
      <c r="J164" s="49">
        <f t="shared" si="28"/>
        <v>3.7710300000000001</v>
      </c>
      <c r="K164" s="49">
        <v>3.24715</v>
      </c>
      <c r="L164" s="49">
        <f t="shared" si="29"/>
        <v>3.3519299999999999</v>
      </c>
      <c r="M164" s="50">
        <f t="shared" si="30"/>
        <v>0.83255915248826795</v>
      </c>
      <c r="N164" s="51">
        <f t="shared" si="32"/>
        <v>0.83</v>
      </c>
      <c r="O164" s="52">
        <v>18.829999999999998</v>
      </c>
      <c r="P164" s="53">
        <f>IF(X164="Y",Y164,O164)</f>
        <v>18.829999999999998</v>
      </c>
      <c r="R164" s="52">
        <v>13.12</v>
      </c>
      <c r="S164" s="52">
        <v>13.12</v>
      </c>
      <c r="T164" s="50">
        <f t="shared" si="33"/>
        <v>0</v>
      </c>
      <c r="U164" s="49" t="str">
        <f t="shared" si="34"/>
        <v>N</v>
      </c>
      <c r="V164" s="50">
        <f t="shared" si="24"/>
        <v>0.43521341463414631</v>
      </c>
      <c r="W164" s="49" t="str">
        <f t="shared" si="35"/>
        <v>N</v>
      </c>
      <c r="X164" s="49" t="str">
        <f t="shared" si="31"/>
        <v>N</v>
      </c>
      <c r="Y164" s="53">
        <f>ROUNDUP(S164*0.95,2)</f>
        <v>12.47</v>
      </c>
    </row>
    <row r="165" spans="1:25" x14ac:dyDescent="0.25">
      <c r="A165" s="34" t="s">
        <v>190</v>
      </c>
      <c r="B165" s="41">
        <v>6009948</v>
      </c>
      <c r="C165" s="41">
        <v>145850</v>
      </c>
      <c r="D165" s="41">
        <v>0</v>
      </c>
      <c r="E165" s="49">
        <v>1.7163299999999999</v>
      </c>
      <c r="F165" s="49">
        <f t="shared" si="25"/>
        <v>0.82</v>
      </c>
      <c r="G165" s="49">
        <v>4.1310000000000002</v>
      </c>
      <c r="H165" s="49">
        <f t="shared" si="26"/>
        <v>3.6619999999999999</v>
      </c>
      <c r="I165" s="49">
        <f t="shared" si="27"/>
        <v>3.6779999999999999</v>
      </c>
      <c r="J165" s="49">
        <f t="shared" si="28"/>
        <v>3.3726799999999999</v>
      </c>
      <c r="K165" s="49">
        <v>3.3683999999999998</v>
      </c>
      <c r="L165" s="49">
        <f t="shared" si="29"/>
        <v>3.3692600000000001</v>
      </c>
      <c r="M165" s="50">
        <f t="shared" si="30"/>
        <v>0.50940859417201401</v>
      </c>
      <c r="N165" s="51">
        <f t="shared" si="32"/>
        <v>0.5</v>
      </c>
      <c r="O165" s="52">
        <v>0</v>
      </c>
      <c r="P165" s="53">
        <f>IF(X165="Y",Y165,O165)</f>
        <v>0</v>
      </c>
      <c r="R165" s="52">
        <v>0</v>
      </c>
      <c r="S165" s="52">
        <v>0</v>
      </c>
      <c r="T165" s="50">
        <f t="shared" si="33"/>
        <v>0</v>
      </c>
      <c r="U165" s="49" t="str">
        <f t="shared" si="34"/>
        <v>N</v>
      </c>
      <c r="V165" s="50">
        <f t="shared" si="24"/>
        <v>0</v>
      </c>
      <c r="W165" s="49" t="str">
        <f t="shared" si="35"/>
        <v>N</v>
      </c>
      <c r="X165" s="49" t="str">
        <f t="shared" si="31"/>
        <v>N</v>
      </c>
      <c r="Y165" s="53">
        <f>ROUNDUP(S165*0.95,2)</f>
        <v>0</v>
      </c>
    </row>
    <row r="166" spans="1:25" x14ac:dyDescent="0.25">
      <c r="A166" s="54" t="s">
        <v>191</v>
      </c>
      <c r="B166" s="55">
        <v>6005144</v>
      </c>
      <c r="C166" s="55">
        <v>145434</v>
      </c>
      <c r="D166" s="55">
        <v>0</v>
      </c>
      <c r="E166" s="56">
        <v>2.0714899999999998</v>
      </c>
      <c r="F166" s="56">
        <f t="shared" si="25"/>
        <v>0.82</v>
      </c>
      <c r="G166" s="56">
        <v>4.8482700000000003</v>
      </c>
      <c r="H166" s="56">
        <f t="shared" si="26"/>
        <v>3.6619999999999999</v>
      </c>
      <c r="I166" s="56">
        <f t="shared" si="27"/>
        <v>3.6779999999999999</v>
      </c>
      <c r="J166" s="56">
        <f t="shared" si="28"/>
        <v>3.9582899999999999</v>
      </c>
      <c r="K166" s="56">
        <v>3.4724699999999999</v>
      </c>
      <c r="L166" s="56">
        <f t="shared" si="29"/>
        <v>3.5696300000000001</v>
      </c>
      <c r="M166" s="57">
        <f t="shared" si="30"/>
        <v>0.58030944383591576</v>
      </c>
      <c r="N166" s="58">
        <f t="shared" si="32"/>
        <v>0.57999999999999996</v>
      </c>
      <c r="O166" s="59">
        <v>0</v>
      </c>
      <c r="P166" s="60">
        <f>IF(X166="Y",Y166,O166)</f>
        <v>0</v>
      </c>
      <c r="R166" s="59">
        <v>0</v>
      </c>
      <c r="S166" s="59">
        <v>0</v>
      </c>
      <c r="T166" s="57">
        <f t="shared" si="33"/>
        <v>0</v>
      </c>
      <c r="U166" s="56" t="str">
        <f t="shared" si="34"/>
        <v>N</v>
      </c>
      <c r="V166" s="57">
        <f t="shared" si="24"/>
        <v>0</v>
      </c>
      <c r="W166" s="56" t="str">
        <f t="shared" si="35"/>
        <v>N</v>
      </c>
      <c r="X166" s="56" t="str">
        <f t="shared" si="31"/>
        <v>N</v>
      </c>
      <c r="Y166" s="60">
        <f>ROUNDUP(S166*0.95,2)</f>
        <v>0</v>
      </c>
    </row>
    <row r="167" spans="1:25" x14ac:dyDescent="0.25">
      <c r="A167" s="42" t="s">
        <v>192</v>
      </c>
      <c r="B167" s="43">
        <v>6001796</v>
      </c>
      <c r="C167" s="43">
        <v>145507</v>
      </c>
      <c r="D167" s="43">
        <v>0</v>
      </c>
      <c r="E167" s="44">
        <v>2.3586</v>
      </c>
      <c r="F167" s="44">
        <f t="shared" si="25"/>
        <v>0.82</v>
      </c>
      <c r="G167" s="44">
        <v>4.43323</v>
      </c>
      <c r="H167" s="44">
        <f t="shared" si="26"/>
        <v>3.6619999999999999</v>
      </c>
      <c r="I167" s="44">
        <f t="shared" si="27"/>
        <v>3.6779999999999999</v>
      </c>
      <c r="J167" s="44">
        <f t="shared" si="28"/>
        <v>3.6194299999999999</v>
      </c>
      <c r="K167" s="44">
        <v>2.7596099999999999</v>
      </c>
      <c r="L167" s="44">
        <f t="shared" si="29"/>
        <v>2.9315699999999998</v>
      </c>
      <c r="M167" s="45">
        <f t="shared" si="30"/>
        <v>0.80455182717792861</v>
      </c>
      <c r="N167" s="46">
        <f t="shared" si="32"/>
        <v>0.8</v>
      </c>
      <c r="O167" s="47">
        <v>16.52</v>
      </c>
      <c r="P167" s="48">
        <f>IF(X167="Y",Y167,O167)</f>
        <v>16.52</v>
      </c>
      <c r="R167" s="47">
        <v>17.850000000000001</v>
      </c>
      <c r="S167" s="47">
        <v>17.850000000000001</v>
      </c>
      <c r="T167" s="45">
        <f t="shared" si="33"/>
        <v>0</v>
      </c>
      <c r="U167" s="44" t="str">
        <f t="shared" si="34"/>
        <v>N</v>
      </c>
      <c r="V167" s="45">
        <f t="shared" si="24"/>
        <v>-7.4509803921568724E-2</v>
      </c>
      <c r="W167" s="44" t="str">
        <f t="shared" si="35"/>
        <v>Y</v>
      </c>
      <c r="X167" s="44" t="str">
        <f t="shared" si="31"/>
        <v>N</v>
      </c>
      <c r="Y167" s="48">
        <f>ROUNDUP(S167*0.95,2)</f>
        <v>16.96</v>
      </c>
    </row>
    <row r="168" spans="1:25" x14ac:dyDescent="0.25">
      <c r="A168" s="34" t="s">
        <v>193</v>
      </c>
      <c r="B168" s="41">
        <v>6001887</v>
      </c>
      <c r="C168" s="41">
        <v>146025</v>
      </c>
      <c r="D168" s="41">
        <v>0</v>
      </c>
      <c r="E168" s="49">
        <v>7.9987300000000001</v>
      </c>
      <c r="F168" s="49">
        <f t="shared" si="25"/>
        <v>0.82</v>
      </c>
      <c r="G168" s="49">
        <v>3.8540399999999999</v>
      </c>
      <c r="H168" s="49">
        <f t="shared" si="26"/>
        <v>3.6619999999999999</v>
      </c>
      <c r="I168" s="49">
        <f t="shared" si="27"/>
        <v>3.6779999999999999</v>
      </c>
      <c r="J168" s="49">
        <f t="shared" si="28"/>
        <v>3.14656</v>
      </c>
      <c r="K168" s="49">
        <v>3.3860199999999998</v>
      </c>
      <c r="L168" s="49">
        <f t="shared" si="29"/>
        <v>3.14656</v>
      </c>
      <c r="M168" s="50">
        <f t="shared" si="30"/>
        <v>2.5420554510322382</v>
      </c>
      <c r="N168" s="51">
        <f t="shared" si="32"/>
        <v>2.54</v>
      </c>
      <c r="O168" s="52">
        <v>38.68</v>
      </c>
      <c r="P168" s="53">
        <f>IF(X168="Y",Y168,O168)</f>
        <v>38.68</v>
      </c>
      <c r="R168" s="52">
        <v>38.68</v>
      </c>
      <c r="S168" s="52">
        <v>38.68</v>
      </c>
      <c r="T168" s="50">
        <f t="shared" si="33"/>
        <v>0</v>
      </c>
      <c r="U168" s="49" t="str">
        <f t="shared" si="34"/>
        <v>N</v>
      </c>
      <c r="V168" s="50">
        <f t="shared" si="24"/>
        <v>0</v>
      </c>
      <c r="W168" s="49" t="str">
        <f t="shared" si="35"/>
        <v>N</v>
      </c>
      <c r="X168" s="49" t="str">
        <f t="shared" si="31"/>
        <v>N</v>
      </c>
      <c r="Y168" s="53">
        <f>ROUNDUP(S168*0.95,2)</f>
        <v>36.75</v>
      </c>
    </row>
    <row r="169" spans="1:25" x14ac:dyDescent="0.25">
      <c r="A169" s="34" t="s">
        <v>194</v>
      </c>
      <c r="B169" s="41">
        <v>6007496</v>
      </c>
      <c r="C169" s="41">
        <v>145438</v>
      </c>
      <c r="D169" s="41">
        <v>0</v>
      </c>
      <c r="E169" s="49">
        <v>2.86009</v>
      </c>
      <c r="F169" s="49">
        <f t="shared" si="25"/>
        <v>0.82</v>
      </c>
      <c r="G169" s="49">
        <v>3.12879</v>
      </c>
      <c r="H169" s="49">
        <f t="shared" si="26"/>
        <v>3.6619999999999999</v>
      </c>
      <c r="I169" s="49">
        <f t="shared" si="27"/>
        <v>3.6779999999999999</v>
      </c>
      <c r="J169" s="49">
        <f t="shared" si="28"/>
        <v>2.5544500000000001</v>
      </c>
      <c r="K169" s="49">
        <v>2.8614899999999999</v>
      </c>
      <c r="L169" s="49">
        <f t="shared" si="29"/>
        <v>2.5544500000000001</v>
      </c>
      <c r="M169" s="50">
        <f t="shared" si="30"/>
        <v>1.1196500225097379</v>
      </c>
      <c r="N169" s="51">
        <f t="shared" si="32"/>
        <v>1.1100000000000001</v>
      </c>
      <c r="O169" s="52">
        <v>36.590000000000003</v>
      </c>
      <c r="P169" s="53">
        <f>IF(X169="Y",Y169,O169)</f>
        <v>36.590000000000003</v>
      </c>
      <c r="R169" s="52">
        <v>34.51</v>
      </c>
      <c r="S169" s="52">
        <v>34.51</v>
      </c>
      <c r="T169" s="50">
        <f t="shared" si="33"/>
        <v>0</v>
      </c>
      <c r="U169" s="49" t="str">
        <f t="shared" si="34"/>
        <v>N</v>
      </c>
      <c r="V169" s="50">
        <f t="shared" si="24"/>
        <v>6.0272384815995526E-2</v>
      </c>
      <c r="W169" s="49" t="str">
        <f t="shared" si="35"/>
        <v>N</v>
      </c>
      <c r="X169" s="49" t="str">
        <f t="shared" si="31"/>
        <v>N</v>
      </c>
      <c r="Y169" s="53">
        <f>ROUNDUP(S169*0.95,2)</f>
        <v>32.79</v>
      </c>
    </row>
    <row r="170" spans="1:25" x14ac:dyDescent="0.25">
      <c r="A170" s="34" t="s">
        <v>195</v>
      </c>
      <c r="B170" s="41">
        <v>6001952</v>
      </c>
      <c r="C170" s="41">
        <v>145183</v>
      </c>
      <c r="D170" s="41">
        <v>0</v>
      </c>
      <c r="E170" s="49">
        <v>3.3235299999999999</v>
      </c>
      <c r="F170" s="49">
        <f t="shared" si="25"/>
        <v>0.82</v>
      </c>
      <c r="G170" s="49">
        <v>4.2453900000000004</v>
      </c>
      <c r="H170" s="49">
        <f t="shared" si="26"/>
        <v>3.6619999999999999</v>
      </c>
      <c r="I170" s="49">
        <f t="shared" si="27"/>
        <v>3.6779999999999999</v>
      </c>
      <c r="J170" s="49">
        <f t="shared" si="28"/>
        <v>3.4660799999999998</v>
      </c>
      <c r="K170" s="49">
        <v>3.1091899999999999</v>
      </c>
      <c r="L170" s="49">
        <f t="shared" si="29"/>
        <v>3.1805699999999999</v>
      </c>
      <c r="M170" s="50">
        <f t="shared" si="30"/>
        <v>1.0449479181404591</v>
      </c>
      <c r="N170" s="51">
        <f t="shared" si="32"/>
        <v>1.04</v>
      </c>
      <c r="O170" s="52">
        <v>33.159999999999997</v>
      </c>
      <c r="P170" s="53">
        <f>IF(X170="Y",Y170,O170)</f>
        <v>33.159999999999997</v>
      </c>
      <c r="R170" s="52">
        <v>36.89</v>
      </c>
      <c r="S170" s="52">
        <v>36.89</v>
      </c>
      <c r="T170" s="50">
        <f t="shared" si="33"/>
        <v>0</v>
      </c>
      <c r="U170" s="49" t="str">
        <f t="shared" si="34"/>
        <v>N</v>
      </c>
      <c r="V170" s="50">
        <f t="shared" si="24"/>
        <v>-0.10111141230685833</v>
      </c>
      <c r="W170" s="49" t="str">
        <f t="shared" si="35"/>
        <v>Y</v>
      </c>
      <c r="X170" s="49" t="str">
        <f t="shared" si="31"/>
        <v>N</v>
      </c>
      <c r="Y170" s="53">
        <f>ROUNDUP(S170*0.95,2)</f>
        <v>35.049999999999997</v>
      </c>
    </row>
    <row r="171" spans="1:25" x14ac:dyDescent="0.25">
      <c r="A171" s="54" t="s">
        <v>196</v>
      </c>
      <c r="B171" s="55">
        <v>6002026</v>
      </c>
      <c r="C171" s="55">
        <v>146164</v>
      </c>
      <c r="D171" s="55">
        <v>0</v>
      </c>
      <c r="E171" s="56">
        <v>6.9739699999999996</v>
      </c>
      <c r="F171" s="56">
        <f t="shared" si="25"/>
        <v>0.82</v>
      </c>
      <c r="G171" s="56">
        <v>4.6066700000000003</v>
      </c>
      <c r="H171" s="56">
        <f t="shared" si="26"/>
        <v>3.6619999999999999</v>
      </c>
      <c r="I171" s="56">
        <f t="shared" si="27"/>
        <v>3.6779999999999999</v>
      </c>
      <c r="J171" s="56">
        <f t="shared" si="28"/>
        <v>3.7610399999999999</v>
      </c>
      <c r="K171" s="56">
        <v>2.7235499999999999</v>
      </c>
      <c r="L171" s="56">
        <f t="shared" si="29"/>
        <v>2.9310499999999999</v>
      </c>
      <c r="M171" s="57">
        <f t="shared" si="30"/>
        <v>2.3793418740724315</v>
      </c>
      <c r="N171" s="58">
        <f t="shared" si="32"/>
        <v>2.37</v>
      </c>
      <c r="O171" s="59">
        <v>38.68</v>
      </c>
      <c r="P171" s="60">
        <f>IF(X171="Y",Y171,O171)</f>
        <v>38.68</v>
      </c>
      <c r="R171" s="59">
        <v>38.68</v>
      </c>
      <c r="S171" s="59">
        <v>38.68</v>
      </c>
      <c r="T171" s="57">
        <f t="shared" si="33"/>
        <v>0</v>
      </c>
      <c r="U171" s="56" t="str">
        <f t="shared" si="34"/>
        <v>N</v>
      </c>
      <c r="V171" s="57">
        <f t="shared" si="24"/>
        <v>0</v>
      </c>
      <c r="W171" s="56" t="str">
        <f t="shared" si="35"/>
        <v>N</v>
      </c>
      <c r="X171" s="56" t="str">
        <f t="shared" si="31"/>
        <v>N</v>
      </c>
      <c r="Y171" s="60">
        <f>ROUNDUP(S171*0.95,2)</f>
        <v>36.75</v>
      </c>
    </row>
    <row r="172" spans="1:25" x14ac:dyDescent="0.25">
      <c r="A172" s="42" t="s">
        <v>197</v>
      </c>
      <c r="B172" s="43">
        <v>6016711</v>
      </c>
      <c r="C172" s="43">
        <v>146154</v>
      </c>
      <c r="D172" s="43">
        <v>0</v>
      </c>
      <c r="E172" s="44">
        <v>4.8983600000000003</v>
      </c>
      <c r="F172" s="44">
        <f t="shared" si="25"/>
        <v>0.82</v>
      </c>
      <c r="G172" s="44">
        <v>3.7317999999999998</v>
      </c>
      <c r="H172" s="44">
        <f t="shared" si="26"/>
        <v>3.6619999999999999</v>
      </c>
      <c r="I172" s="44">
        <f t="shared" si="27"/>
        <v>3.6779999999999999</v>
      </c>
      <c r="J172" s="44">
        <f t="shared" si="28"/>
        <v>3.0467599999999999</v>
      </c>
      <c r="K172" s="44">
        <v>2.9756200000000002</v>
      </c>
      <c r="L172" s="44">
        <f t="shared" si="29"/>
        <v>2.9898500000000001</v>
      </c>
      <c r="M172" s="45">
        <f t="shared" si="30"/>
        <v>1.6383296820910749</v>
      </c>
      <c r="N172" s="46">
        <f t="shared" si="32"/>
        <v>1.63</v>
      </c>
      <c r="O172" s="47">
        <v>38.68</v>
      </c>
      <c r="P172" s="48">
        <f>IF(X172="Y",Y172,O172)</f>
        <v>38.68</v>
      </c>
      <c r="R172" s="47">
        <v>38.68</v>
      </c>
      <c r="S172" s="47">
        <v>38.68</v>
      </c>
      <c r="T172" s="45">
        <f t="shared" si="33"/>
        <v>0</v>
      </c>
      <c r="U172" s="44" t="str">
        <f t="shared" si="34"/>
        <v>N</v>
      </c>
      <c r="V172" s="45">
        <f t="shared" si="24"/>
        <v>0</v>
      </c>
      <c r="W172" s="44" t="str">
        <f t="shared" si="35"/>
        <v>N</v>
      </c>
      <c r="X172" s="44" t="str">
        <f t="shared" si="31"/>
        <v>N</v>
      </c>
      <c r="Y172" s="48">
        <f>ROUNDUP(S172*0.95,2)</f>
        <v>36.75</v>
      </c>
    </row>
    <row r="173" spans="1:25" x14ac:dyDescent="0.25">
      <c r="A173" s="34" t="s">
        <v>198</v>
      </c>
      <c r="B173" s="41">
        <v>6002075</v>
      </c>
      <c r="C173" s="41">
        <v>145730</v>
      </c>
      <c r="D173" s="41">
        <v>0</v>
      </c>
      <c r="E173" s="49">
        <v>3.0340400000000001</v>
      </c>
      <c r="F173" s="49">
        <f t="shared" si="25"/>
        <v>0.82</v>
      </c>
      <c r="G173" s="49">
        <v>4.5161699999999998</v>
      </c>
      <c r="H173" s="49">
        <f t="shared" si="26"/>
        <v>3.6619999999999999</v>
      </c>
      <c r="I173" s="49">
        <f t="shared" si="27"/>
        <v>3.6779999999999999</v>
      </c>
      <c r="J173" s="49">
        <f t="shared" si="28"/>
        <v>3.6871499999999999</v>
      </c>
      <c r="K173" s="49">
        <v>3.5200100000000001</v>
      </c>
      <c r="L173" s="49">
        <f t="shared" si="29"/>
        <v>3.5534400000000002</v>
      </c>
      <c r="M173" s="50">
        <f t="shared" si="30"/>
        <v>0.85383177990904591</v>
      </c>
      <c r="N173" s="51">
        <f t="shared" si="32"/>
        <v>0.85</v>
      </c>
      <c r="O173" s="52">
        <v>20.37</v>
      </c>
      <c r="P173" s="53">
        <f>IF(X173="Y",Y173,O173)</f>
        <v>20.37</v>
      </c>
      <c r="R173" s="52">
        <v>11.94</v>
      </c>
      <c r="S173" s="52">
        <v>11.94</v>
      </c>
      <c r="T173" s="50">
        <f t="shared" si="33"/>
        <v>0</v>
      </c>
      <c r="U173" s="49" t="str">
        <f t="shared" si="34"/>
        <v>N</v>
      </c>
      <c r="V173" s="50">
        <f t="shared" si="24"/>
        <v>0.70603015075376896</v>
      </c>
      <c r="W173" s="49" t="str">
        <f t="shared" si="35"/>
        <v>N</v>
      </c>
      <c r="X173" s="49" t="str">
        <f t="shared" si="31"/>
        <v>N</v>
      </c>
      <c r="Y173" s="53">
        <f>ROUNDUP(S173*0.95,2)</f>
        <v>11.35</v>
      </c>
    </row>
    <row r="174" spans="1:25" x14ac:dyDescent="0.25">
      <c r="A174" s="34" t="s">
        <v>199</v>
      </c>
      <c r="B174" s="41">
        <v>6003420</v>
      </c>
      <c r="C174" s="41">
        <v>145239</v>
      </c>
      <c r="D174" s="41">
        <v>0</v>
      </c>
      <c r="E174" s="49">
        <v>2.1987399999999999</v>
      </c>
      <c r="F174" s="49">
        <f t="shared" si="25"/>
        <v>0.82</v>
      </c>
      <c r="G174" s="49">
        <v>3.21034</v>
      </c>
      <c r="H174" s="49">
        <f t="shared" si="26"/>
        <v>3.6619999999999999</v>
      </c>
      <c r="I174" s="49">
        <f t="shared" si="27"/>
        <v>3.6779999999999999</v>
      </c>
      <c r="J174" s="49">
        <f t="shared" si="28"/>
        <v>2.6210300000000002</v>
      </c>
      <c r="K174" s="49">
        <v>2.8590900000000001</v>
      </c>
      <c r="L174" s="49">
        <f t="shared" si="29"/>
        <v>2.6210300000000002</v>
      </c>
      <c r="M174" s="50">
        <f t="shared" si="30"/>
        <v>0.83888395020278284</v>
      </c>
      <c r="N174" s="51">
        <f t="shared" si="32"/>
        <v>0.83</v>
      </c>
      <c r="O174" s="52">
        <v>18.829999999999998</v>
      </c>
      <c r="P174" s="53">
        <f>IF(X174="Y",Y174,O174)</f>
        <v>18.829999999999998</v>
      </c>
      <c r="R174" s="52">
        <v>29.01</v>
      </c>
      <c r="S174" s="52">
        <v>29.01</v>
      </c>
      <c r="T174" s="50">
        <f t="shared" si="33"/>
        <v>0</v>
      </c>
      <c r="U174" s="49" t="str">
        <f t="shared" si="34"/>
        <v>N</v>
      </c>
      <c r="V174" s="50">
        <f t="shared" si="24"/>
        <v>-0.35091347811099632</v>
      </c>
      <c r="W174" s="49" t="str">
        <f t="shared" si="35"/>
        <v>Y</v>
      </c>
      <c r="X174" s="49" t="str">
        <f t="shared" si="31"/>
        <v>N</v>
      </c>
      <c r="Y174" s="53">
        <f>ROUNDUP(S174*0.95,2)</f>
        <v>27.560000000000002</v>
      </c>
    </row>
    <row r="175" spans="1:25" x14ac:dyDescent="0.25">
      <c r="A175" s="34" t="s">
        <v>200</v>
      </c>
      <c r="B175" s="41">
        <v>6015200</v>
      </c>
      <c r="C175" s="41">
        <v>145993</v>
      </c>
      <c r="D175" s="41">
        <v>0</v>
      </c>
      <c r="E175" s="49">
        <v>2.97817</v>
      </c>
      <c r="F175" s="49">
        <f t="shared" si="25"/>
        <v>0.82</v>
      </c>
      <c r="G175" s="49">
        <v>4.3024699999999996</v>
      </c>
      <c r="H175" s="49">
        <f t="shared" si="26"/>
        <v>3.6619999999999999</v>
      </c>
      <c r="I175" s="49">
        <f t="shared" si="27"/>
        <v>3.6779999999999999</v>
      </c>
      <c r="J175" s="49">
        <f t="shared" si="28"/>
        <v>3.51268</v>
      </c>
      <c r="K175" s="49">
        <v>3.2367699999999999</v>
      </c>
      <c r="L175" s="49">
        <f t="shared" si="29"/>
        <v>3.2919499999999999</v>
      </c>
      <c r="M175" s="50">
        <f t="shared" si="30"/>
        <v>0.90468263491243794</v>
      </c>
      <c r="N175" s="51">
        <f t="shared" si="32"/>
        <v>0.9</v>
      </c>
      <c r="O175" s="52">
        <v>24.23</v>
      </c>
      <c r="P175" s="53">
        <f>IF(X175="Y",Y175,O175)</f>
        <v>24.23</v>
      </c>
      <c r="R175" s="52">
        <v>24.54</v>
      </c>
      <c r="S175" s="52">
        <v>24.54</v>
      </c>
      <c r="T175" s="50">
        <f t="shared" si="33"/>
        <v>0</v>
      </c>
      <c r="U175" s="49" t="str">
        <f t="shared" si="34"/>
        <v>N</v>
      </c>
      <c r="V175" s="50">
        <f t="shared" si="24"/>
        <v>-1.263243683781576E-2</v>
      </c>
      <c r="W175" s="49" t="str">
        <f t="shared" si="35"/>
        <v>N</v>
      </c>
      <c r="X175" s="49" t="str">
        <f t="shared" si="31"/>
        <v>N</v>
      </c>
      <c r="Y175" s="53">
        <f>ROUNDUP(S175*0.95,2)</f>
        <v>23.32</v>
      </c>
    </row>
    <row r="176" spans="1:25" x14ac:dyDescent="0.25">
      <c r="A176" s="54" t="s">
        <v>201</v>
      </c>
      <c r="B176" s="55">
        <v>6002141</v>
      </c>
      <c r="C176" s="55">
        <v>145708</v>
      </c>
      <c r="D176" s="55">
        <v>0</v>
      </c>
      <c r="E176" s="56">
        <v>3.07002</v>
      </c>
      <c r="F176" s="56">
        <f t="shared" si="25"/>
        <v>0.82</v>
      </c>
      <c r="G176" s="56">
        <v>3.76275</v>
      </c>
      <c r="H176" s="56">
        <f t="shared" si="26"/>
        <v>3.6619999999999999</v>
      </c>
      <c r="I176" s="56">
        <f t="shared" si="27"/>
        <v>3.6779999999999999</v>
      </c>
      <c r="J176" s="56">
        <f t="shared" si="28"/>
        <v>3.0720299999999998</v>
      </c>
      <c r="K176" s="56">
        <v>3.0411700000000002</v>
      </c>
      <c r="L176" s="56">
        <f t="shared" si="29"/>
        <v>3.0473400000000002</v>
      </c>
      <c r="M176" s="57">
        <f t="shared" si="30"/>
        <v>1.0074425564590757</v>
      </c>
      <c r="N176" s="58">
        <f t="shared" si="32"/>
        <v>1</v>
      </c>
      <c r="O176" s="59">
        <v>30.98</v>
      </c>
      <c r="P176" s="60">
        <f>IF(X176="Y",Y176,O176)</f>
        <v>30.98</v>
      </c>
      <c r="R176" s="59">
        <v>36.89</v>
      </c>
      <c r="S176" s="59">
        <v>36.89</v>
      </c>
      <c r="T176" s="57">
        <f t="shared" si="33"/>
        <v>0</v>
      </c>
      <c r="U176" s="56" t="str">
        <f t="shared" si="34"/>
        <v>N</v>
      </c>
      <c r="V176" s="57">
        <f t="shared" si="24"/>
        <v>-0.16020601789102737</v>
      </c>
      <c r="W176" s="56" t="str">
        <f t="shared" si="35"/>
        <v>Y</v>
      </c>
      <c r="X176" s="56" t="str">
        <f t="shared" si="31"/>
        <v>N</v>
      </c>
      <c r="Y176" s="60">
        <f>ROUNDUP(S176*0.95,2)</f>
        <v>35.049999999999997</v>
      </c>
    </row>
    <row r="177" spans="1:25" x14ac:dyDescent="0.25">
      <c r="A177" s="42" t="s">
        <v>202</v>
      </c>
      <c r="B177" s="43">
        <v>6002190</v>
      </c>
      <c r="C177" s="43">
        <v>145798</v>
      </c>
      <c r="D177" s="43">
        <v>0</v>
      </c>
      <c r="E177" s="44">
        <v>2.40489</v>
      </c>
      <c r="F177" s="44">
        <f t="shared" si="25"/>
        <v>0.82</v>
      </c>
      <c r="G177" s="44">
        <v>4.7472899999999996</v>
      </c>
      <c r="H177" s="44">
        <f t="shared" si="26"/>
        <v>3.6619999999999999</v>
      </c>
      <c r="I177" s="44">
        <f t="shared" si="27"/>
        <v>3.6779999999999999</v>
      </c>
      <c r="J177" s="44">
        <f t="shared" si="28"/>
        <v>3.8758400000000002</v>
      </c>
      <c r="K177" s="44">
        <v>3.2168800000000002</v>
      </c>
      <c r="L177" s="44">
        <f t="shared" si="29"/>
        <v>3.3486699999999998</v>
      </c>
      <c r="M177" s="45">
        <f t="shared" si="30"/>
        <v>0.71816273326425117</v>
      </c>
      <c r="N177" s="46">
        <f t="shared" si="32"/>
        <v>0.71</v>
      </c>
      <c r="O177" s="47">
        <v>9.75</v>
      </c>
      <c r="P177" s="48">
        <f>IF(X177="Y",Y177,O177)</f>
        <v>9.75</v>
      </c>
      <c r="R177" s="47">
        <v>9</v>
      </c>
      <c r="S177" s="47">
        <v>9</v>
      </c>
      <c r="T177" s="45">
        <f t="shared" si="33"/>
        <v>0</v>
      </c>
      <c r="U177" s="44" t="str">
        <f t="shared" si="34"/>
        <v>N</v>
      </c>
      <c r="V177" s="45">
        <f t="shared" si="24"/>
        <v>8.3333333333333329E-2</v>
      </c>
      <c r="W177" s="44" t="str">
        <f t="shared" si="35"/>
        <v>N</v>
      </c>
      <c r="X177" s="44" t="str">
        <f t="shared" si="31"/>
        <v>N</v>
      </c>
      <c r="Y177" s="48">
        <f>ROUNDUP(S177*0.95,2)</f>
        <v>8.5500000000000007</v>
      </c>
    </row>
    <row r="178" spans="1:25" x14ac:dyDescent="0.25">
      <c r="A178" s="34" t="s">
        <v>203</v>
      </c>
      <c r="B178" s="41">
        <v>6005631</v>
      </c>
      <c r="C178" s="41">
        <v>146080</v>
      </c>
      <c r="D178" s="41">
        <v>0</v>
      </c>
      <c r="E178" s="49">
        <v>2.5549300000000001</v>
      </c>
      <c r="F178" s="49">
        <f t="shared" si="25"/>
        <v>0.82</v>
      </c>
      <c r="G178" s="49">
        <v>3.1819700000000002</v>
      </c>
      <c r="H178" s="49">
        <f t="shared" si="26"/>
        <v>3.6619999999999999</v>
      </c>
      <c r="I178" s="49">
        <f t="shared" si="27"/>
        <v>3.6779999999999999</v>
      </c>
      <c r="J178" s="49">
        <f t="shared" si="28"/>
        <v>2.5978599999999998</v>
      </c>
      <c r="K178" s="49">
        <v>2.8589000000000002</v>
      </c>
      <c r="L178" s="49">
        <f t="shared" si="29"/>
        <v>2.5978599999999998</v>
      </c>
      <c r="M178" s="50">
        <f t="shared" si="30"/>
        <v>0.98347486007714058</v>
      </c>
      <c r="N178" s="51">
        <f t="shared" si="32"/>
        <v>0.98</v>
      </c>
      <c r="O178" s="52">
        <v>29.68</v>
      </c>
      <c r="P178" s="53">
        <f>IF(X178="Y",Y178,O178)</f>
        <v>29.68</v>
      </c>
      <c r="R178" s="52">
        <v>30.94</v>
      </c>
      <c r="S178" s="52">
        <v>30.94</v>
      </c>
      <c r="T178" s="50">
        <f t="shared" si="33"/>
        <v>0</v>
      </c>
      <c r="U178" s="49" t="str">
        <f t="shared" si="34"/>
        <v>N</v>
      </c>
      <c r="V178" s="50">
        <f t="shared" si="24"/>
        <v>-4.0723981900452538E-2</v>
      </c>
      <c r="W178" s="49" t="str">
        <f t="shared" si="35"/>
        <v>N</v>
      </c>
      <c r="X178" s="49" t="str">
        <f t="shared" si="31"/>
        <v>N</v>
      </c>
      <c r="Y178" s="53">
        <f>ROUNDUP(S178*0.95,2)</f>
        <v>29.400000000000002</v>
      </c>
    </row>
    <row r="179" spans="1:25" x14ac:dyDescent="0.25">
      <c r="A179" s="34" t="s">
        <v>204</v>
      </c>
      <c r="B179" s="41">
        <v>6011753</v>
      </c>
      <c r="C179" s="41">
        <v>145606</v>
      </c>
      <c r="D179" s="41">
        <v>0</v>
      </c>
      <c r="E179" s="49">
        <v>4.2610999999999999</v>
      </c>
      <c r="F179" s="49">
        <f t="shared" si="25"/>
        <v>0.82</v>
      </c>
      <c r="G179" s="49">
        <v>3.9975900000000002</v>
      </c>
      <c r="H179" s="49">
        <f t="shared" si="26"/>
        <v>3.6619999999999999</v>
      </c>
      <c r="I179" s="49">
        <f t="shared" si="27"/>
        <v>3.6779999999999999</v>
      </c>
      <c r="J179" s="49">
        <f t="shared" si="28"/>
        <v>3.26376</v>
      </c>
      <c r="K179" s="49">
        <v>3.2410399999999999</v>
      </c>
      <c r="L179" s="49">
        <f t="shared" si="29"/>
        <v>3.2455799999999999</v>
      </c>
      <c r="M179" s="50">
        <f t="shared" si="30"/>
        <v>1.3128932270965437</v>
      </c>
      <c r="N179" s="51">
        <f t="shared" si="32"/>
        <v>1.31</v>
      </c>
      <c r="O179" s="52">
        <v>38.68</v>
      </c>
      <c r="P179" s="53">
        <f>IF(X179="Y",Y179,O179)</f>
        <v>38.68</v>
      </c>
      <c r="R179" s="52">
        <v>38.68</v>
      </c>
      <c r="S179" s="52">
        <v>38.68</v>
      </c>
      <c r="T179" s="50">
        <f t="shared" si="33"/>
        <v>0</v>
      </c>
      <c r="U179" s="49" t="str">
        <f t="shared" si="34"/>
        <v>N</v>
      </c>
      <c r="V179" s="50">
        <f t="shared" si="24"/>
        <v>0</v>
      </c>
      <c r="W179" s="49" t="str">
        <f t="shared" si="35"/>
        <v>N</v>
      </c>
      <c r="X179" s="49" t="str">
        <f t="shared" si="31"/>
        <v>N</v>
      </c>
      <c r="Y179" s="53">
        <f>ROUNDUP(S179*0.95,2)</f>
        <v>36.75</v>
      </c>
    </row>
    <row r="180" spans="1:25" x14ac:dyDescent="0.25">
      <c r="A180" s="34" t="s">
        <v>205</v>
      </c>
      <c r="B180" s="41">
        <v>6002273</v>
      </c>
      <c r="C180" s="41" t="s">
        <v>206</v>
      </c>
      <c r="D180" s="41">
        <v>0</v>
      </c>
      <c r="E180" s="49">
        <v>1.99685</v>
      </c>
      <c r="F180" s="49">
        <f t="shared" si="25"/>
        <v>0.82</v>
      </c>
      <c r="G180" s="49">
        <v>4.8916500000000003</v>
      </c>
      <c r="H180" s="49">
        <f t="shared" si="26"/>
        <v>3.6619999999999999</v>
      </c>
      <c r="I180" s="49">
        <f t="shared" si="27"/>
        <v>3.6779999999999999</v>
      </c>
      <c r="J180" s="49">
        <f t="shared" si="28"/>
        <v>3.9937</v>
      </c>
      <c r="K180" s="49">
        <v>2.4967999999999999</v>
      </c>
      <c r="L180" s="49">
        <f t="shared" si="29"/>
        <v>2.7961800000000001</v>
      </c>
      <c r="M180" s="50">
        <f t="shared" si="30"/>
        <v>0.71413499846218764</v>
      </c>
      <c r="N180" s="51">
        <f t="shared" si="32"/>
        <v>0.71</v>
      </c>
      <c r="O180" s="52">
        <v>9.75</v>
      </c>
      <c r="P180" s="53">
        <f>IF(X180="Y",Y180,O180)</f>
        <v>9.75</v>
      </c>
      <c r="R180" s="52">
        <v>15.62</v>
      </c>
      <c r="S180" s="52">
        <v>15.62</v>
      </c>
      <c r="T180" s="50">
        <f t="shared" si="33"/>
        <v>0</v>
      </c>
      <c r="U180" s="49" t="str">
        <f t="shared" si="34"/>
        <v>N</v>
      </c>
      <c r="V180" s="50">
        <f t="shared" si="24"/>
        <v>-0.37580025608194617</v>
      </c>
      <c r="W180" s="49" t="str">
        <f t="shared" si="35"/>
        <v>Y</v>
      </c>
      <c r="X180" s="49" t="str">
        <f t="shared" si="31"/>
        <v>N</v>
      </c>
      <c r="Y180" s="53">
        <f>ROUNDUP(S180*0.95,2)</f>
        <v>14.84</v>
      </c>
    </row>
    <row r="181" spans="1:25" x14ac:dyDescent="0.25">
      <c r="A181" s="54" t="s">
        <v>207</v>
      </c>
      <c r="B181" s="55">
        <v>6010136</v>
      </c>
      <c r="C181" s="55">
        <v>145222</v>
      </c>
      <c r="D181" s="55">
        <v>0</v>
      </c>
      <c r="E181" s="56">
        <v>2.6209600000000002</v>
      </c>
      <c r="F181" s="56">
        <f t="shared" si="25"/>
        <v>0.82</v>
      </c>
      <c r="G181" s="56">
        <v>4.5601900000000004</v>
      </c>
      <c r="H181" s="56">
        <f t="shared" si="26"/>
        <v>3.6619999999999999</v>
      </c>
      <c r="I181" s="56">
        <f t="shared" si="27"/>
        <v>3.6779999999999999</v>
      </c>
      <c r="J181" s="56">
        <f t="shared" si="28"/>
        <v>3.72309</v>
      </c>
      <c r="K181" s="56">
        <v>3.2742900000000001</v>
      </c>
      <c r="L181" s="56">
        <f t="shared" si="29"/>
        <v>3.3640500000000002</v>
      </c>
      <c r="M181" s="57">
        <f t="shared" si="30"/>
        <v>0.77910851503396206</v>
      </c>
      <c r="N181" s="58">
        <f t="shared" si="32"/>
        <v>0.77</v>
      </c>
      <c r="O181" s="59">
        <v>14.26</v>
      </c>
      <c r="P181" s="60">
        <f>IF(X181="Y",Y181,O181)</f>
        <v>14.26</v>
      </c>
      <c r="R181" s="59">
        <v>14.29</v>
      </c>
      <c r="S181" s="59">
        <v>14.29</v>
      </c>
      <c r="T181" s="57">
        <f t="shared" si="33"/>
        <v>0</v>
      </c>
      <c r="U181" s="56" t="str">
        <f t="shared" si="34"/>
        <v>N</v>
      </c>
      <c r="V181" s="57">
        <f t="shared" si="24"/>
        <v>-2.0993701889432722E-3</v>
      </c>
      <c r="W181" s="56" t="str">
        <f t="shared" si="35"/>
        <v>N</v>
      </c>
      <c r="X181" s="56" t="str">
        <f t="shared" si="31"/>
        <v>N</v>
      </c>
      <c r="Y181" s="60">
        <f>ROUNDUP(S181*0.95,2)</f>
        <v>13.58</v>
      </c>
    </row>
    <row r="182" spans="1:25" x14ac:dyDescent="0.25">
      <c r="A182" s="42" t="s">
        <v>208</v>
      </c>
      <c r="B182" s="43">
        <v>6002299</v>
      </c>
      <c r="C182" s="43">
        <v>145257</v>
      </c>
      <c r="D182" s="43">
        <v>0</v>
      </c>
      <c r="E182" s="44">
        <v>3.0741499999999999</v>
      </c>
      <c r="F182" s="44">
        <f t="shared" si="25"/>
        <v>0.82</v>
      </c>
      <c r="G182" s="44">
        <v>4.2529599999999999</v>
      </c>
      <c r="H182" s="44">
        <f t="shared" si="26"/>
        <v>3.6619999999999999</v>
      </c>
      <c r="I182" s="44">
        <f t="shared" si="27"/>
        <v>3.6779999999999999</v>
      </c>
      <c r="J182" s="44">
        <f t="shared" si="28"/>
        <v>3.4722599999999999</v>
      </c>
      <c r="K182" s="44">
        <v>3.0635300000000001</v>
      </c>
      <c r="L182" s="44">
        <f t="shared" si="29"/>
        <v>3.1452800000000001</v>
      </c>
      <c r="M182" s="45">
        <f t="shared" si="30"/>
        <v>0.9773851612575033</v>
      </c>
      <c r="N182" s="46">
        <f t="shared" si="32"/>
        <v>0.97</v>
      </c>
      <c r="O182" s="47">
        <v>29.03</v>
      </c>
      <c r="P182" s="48">
        <f>IF(X182="Y",Y182,O182)</f>
        <v>29.03</v>
      </c>
      <c r="R182" s="47">
        <v>31.54</v>
      </c>
      <c r="S182" s="47">
        <v>31.54</v>
      </c>
      <c r="T182" s="45">
        <f t="shared" si="33"/>
        <v>0</v>
      </c>
      <c r="U182" s="44" t="str">
        <f t="shared" si="34"/>
        <v>N</v>
      </c>
      <c r="V182" s="45">
        <f t="shared" si="24"/>
        <v>-7.9581483830057004E-2</v>
      </c>
      <c r="W182" s="44" t="str">
        <f t="shared" si="35"/>
        <v>Y</v>
      </c>
      <c r="X182" s="44" t="str">
        <f t="shared" si="31"/>
        <v>N</v>
      </c>
      <c r="Y182" s="48">
        <f>ROUNDUP(S182*0.95,2)</f>
        <v>29.970000000000002</v>
      </c>
    </row>
    <row r="183" spans="1:25" x14ac:dyDescent="0.25">
      <c r="A183" s="34" t="s">
        <v>209</v>
      </c>
      <c r="B183" s="41">
        <v>6002307</v>
      </c>
      <c r="C183" s="41">
        <v>146113</v>
      </c>
      <c r="D183" s="41">
        <v>0</v>
      </c>
      <c r="E183" s="49">
        <v>1.8583700000000001</v>
      </c>
      <c r="F183" s="49">
        <f t="shared" si="25"/>
        <v>0.82</v>
      </c>
      <c r="G183" s="49">
        <v>3.9746700000000001</v>
      </c>
      <c r="H183" s="49">
        <f t="shared" si="26"/>
        <v>3.6619999999999999</v>
      </c>
      <c r="I183" s="49">
        <f t="shared" si="27"/>
        <v>3.6779999999999999</v>
      </c>
      <c r="J183" s="49">
        <f t="shared" si="28"/>
        <v>3.24505</v>
      </c>
      <c r="K183" s="49">
        <v>3.0659900000000002</v>
      </c>
      <c r="L183" s="49">
        <f t="shared" si="29"/>
        <v>3.1017999999999999</v>
      </c>
      <c r="M183" s="50">
        <f t="shared" si="30"/>
        <v>0.59912631375330461</v>
      </c>
      <c r="N183" s="51">
        <f t="shared" si="32"/>
        <v>0.59</v>
      </c>
      <c r="O183" s="52">
        <v>0</v>
      </c>
      <c r="P183" s="53">
        <f>IF(X183="Y",Y183,O183)</f>
        <v>0</v>
      </c>
      <c r="R183" s="52">
        <v>27.560000000000002</v>
      </c>
      <c r="S183" s="52">
        <v>27.560000000000002</v>
      </c>
      <c r="T183" s="50">
        <f t="shared" si="33"/>
        <v>0</v>
      </c>
      <c r="U183" s="49" t="str">
        <f t="shared" si="34"/>
        <v>N</v>
      </c>
      <c r="V183" s="50">
        <f t="shared" si="24"/>
        <v>-1</v>
      </c>
      <c r="W183" s="49" t="str">
        <f t="shared" si="35"/>
        <v>Y</v>
      </c>
      <c r="X183" s="49" t="str">
        <f t="shared" si="31"/>
        <v>N</v>
      </c>
      <c r="Y183" s="53">
        <f>ROUNDUP(S183*0.95,2)</f>
        <v>26.19</v>
      </c>
    </row>
    <row r="184" spans="1:25" x14ac:dyDescent="0.25">
      <c r="A184" s="34" t="s">
        <v>210</v>
      </c>
      <c r="B184" s="41">
        <v>6003081</v>
      </c>
      <c r="C184" s="41" t="s">
        <v>211</v>
      </c>
      <c r="D184" s="41">
        <v>0</v>
      </c>
      <c r="E184" s="49">
        <v>2.7661799999999999</v>
      </c>
      <c r="F184" s="49">
        <f t="shared" si="25"/>
        <v>0.82</v>
      </c>
      <c r="G184" s="49">
        <v>3.0710999999999999</v>
      </c>
      <c r="H184" s="49">
        <f t="shared" si="26"/>
        <v>3.6619999999999999</v>
      </c>
      <c r="I184" s="49">
        <f t="shared" si="27"/>
        <v>3.6779999999999999</v>
      </c>
      <c r="J184" s="49">
        <f t="shared" si="28"/>
        <v>2.5073500000000002</v>
      </c>
      <c r="K184" s="49">
        <v>2.7150400000000001</v>
      </c>
      <c r="L184" s="49">
        <f t="shared" si="29"/>
        <v>2.5073500000000002</v>
      </c>
      <c r="M184" s="50">
        <f t="shared" si="30"/>
        <v>1.1032285081859332</v>
      </c>
      <c r="N184" s="51">
        <f t="shared" si="32"/>
        <v>1.1000000000000001</v>
      </c>
      <c r="O184" s="52">
        <v>36.44</v>
      </c>
      <c r="P184" s="53">
        <f>IF(X184="Y",Y184,O184)</f>
        <v>36.44</v>
      </c>
      <c r="R184" s="52">
        <v>35.11</v>
      </c>
      <c r="S184" s="52">
        <v>35.11</v>
      </c>
      <c r="T184" s="50">
        <f t="shared" si="33"/>
        <v>0</v>
      </c>
      <c r="U184" s="49" t="str">
        <f t="shared" si="34"/>
        <v>N</v>
      </c>
      <c r="V184" s="50">
        <f t="shared" si="24"/>
        <v>3.788094559954424E-2</v>
      </c>
      <c r="W184" s="49" t="str">
        <f t="shared" si="35"/>
        <v>N</v>
      </c>
      <c r="X184" s="49" t="str">
        <f t="shared" si="31"/>
        <v>N</v>
      </c>
      <c r="Y184" s="53">
        <f>ROUNDUP(S184*0.95,2)</f>
        <v>33.36</v>
      </c>
    </row>
    <row r="185" spans="1:25" x14ac:dyDescent="0.25">
      <c r="A185" s="34" t="s">
        <v>212</v>
      </c>
      <c r="B185" s="41">
        <v>6005276</v>
      </c>
      <c r="C185" s="41">
        <v>145906</v>
      </c>
      <c r="D185" s="41">
        <v>0</v>
      </c>
      <c r="E185" s="49">
        <v>3.0194200000000002</v>
      </c>
      <c r="F185" s="49">
        <f t="shared" si="25"/>
        <v>0.82</v>
      </c>
      <c r="G185" s="49">
        <v>4.2096299999999998</v>
      </c>
      <c r="H185" s="49">
        <f t="shared" si="26"/>
        <v>3.6619999999999999</v>
      </c>
      <c r="I185" s="49">
        <f t="shared" si="27"/>
        <v>3.6779999999999999</v>
      </c>
      <c r="J185" s="49">
        <f t="shared" si="28"/>
        <v>3.4368799999999999</v>
      </c>
      <c r="K185" s="49">
        <v>3.10094</v>
      </c>
      <c r="L185" s="49">
        <f t="shared" si="29"/>
        <v>3.1681300000000001</v>
      </c>
      <c r="M185" s="50">
        <f t="shared" si="30"/>
        <v>0.95306063829451448</v>
      </c>
      <c r="N185" s="51">
        <f t="shared" si="32"/>
        <v>0.95</v>
      </c>
      <c r="O185" s="52">
        <v>27.72</v>
      </c>
      <c r="P185" s="53">
        <f>IF(X185="Y",Y185,O185)</f>
        <v>27.72</v>
      </c>
      <c r="R185" s="52">
        <v>28.26</v>
      </c>
      <c r="S185" s="52">
        <v>28.26</v>
      </c>
      <c r="T185" s="50">
        <f t="shared" si="33"/>
        <v>0</v>
      </c>
      <c r="U185" s="49" t="str">
        <f t="shared" si="34"/>
        <v>N</v>
      </c>
      <c r="V185" s="50">
        <f t="shared" si="24"/>
        <v>-1.9108280254777163E-2</v>
      </c>
      <c r="W185" s="49" t="str">
        <f t="shared" si="35"/>
        <v>N</v>
      </c>
      <c r="X185" s="49" t="str">
        <f t="shared" si="31"/>
        <v>N</v>
      </c>
      <c r="Y185" s="53">
        <f>ROUNDUP(S185*0.95,2)</f>
        <v>26.85</v>
      </c>
    </row>
    <row r="186" spans="1:25" x14ac:dyDescent="0.25">
      <c r="A186" s="54" t="s">
        <v>213</v>
      </c>
      <c r="B186" s="55">
        <v>6002521</v>
      </c>
      <c r="C186" s="55">
        <v>145122</v>
      </c>
      <c r="D186" s="55">
        <v>0</v>
      </c>
      <c r="E186" s="56">
        <v>3.2264699999999999</v>
      </c>
      <c r="F186" s="56">
        <f t="shared" si="25"/>
        <v>0.82</v>
      </c>
      <c r="G186" s="56">
        <v>4.5507600000000004</v>
      </c>
      <c r="H186" s="56">
        <f t="shared" si="26"/>
        <v>3.6619999999999999</v>
      </c>
      <c r="I186" s="56">
        <f t="shared" si="27"/>
        <v>3.6779999999999999</v>
      </c>
      <c r="J186" s="56">
        <f t="shared" si="28"/>
        <v>3.7153900000000002</v>
      </c>
      <c r="K186" s="56">
        <v>3.49519</v>
      </c>
      <c r="L186" s="56">
        <f t="shared" si="29"/>
        <v>3.5392299999999999</v>
      </c>
      <c r="M186" s="57">
        <f t="shared" si="30"/>
        <v>0.9116304958988255</v>
      </c>
      <c r="N186" s="58">
        <f t="shared" si="32"/>
        <v>0.91</v>
      </c>
      <c r="O186" s="59">
        <v>25</v>
      </c>
      <c r="P186" s="60">
        <f>IF(X186="Y",Y186,O186)</f>
        <v>25</v>
      </c>
      <c r="R186" s="59">
        <v>20.079999999999998</v>
      </c>
      <c r="S186" s="59">
        <v>20.079999999999998</v>
      </c>
      <c r="T186" s="57">
        <f t="shared" si="33"/>
        <v>0</v>
      </c>
      <c r="U186" s="56" t="str">
        <f t="shared" si="34"/>
        <v>N</v>
      </c>
      <c r="V186" s="57">
        <f t="shared" si="24"/>
        <v>0.24501992031872522</v>
      </c>
      <c r="W186" s="56" t="str">
        <f t="shared" si="35"/>
        <v>N</v>
      </c>
      <c r="X186" s="56" t="str">
        <f t="shared" si="31"/>
        <v>N</v>
      </c>
      <c r="Y186" s="60">
        <f>ROUNDUP(S186*0.95,2)</f>
        <v>19.080000000000002</v>
      </c>
    </row>
    <row r="187" spans="1:25" x14ac:dyDescent="0.25">
      <c r="A187" s="42" t="s">
        <v>214</v>
      </c>
      <c r="B187" s="43">
        <v>6002539</v>
      </c>
      <c r="C187" s="43">
        <v>145247</v>
      </c>
      <c r="D187" s="43">
        <v>0</v>
      </c>
      <c r="E187" s="44">
        <v>3.1636299999999999</v>
      </c>
      <c r="F187" s="44">
        <f t="shared" si="25"/>
        <v>0.82</v>
      </c>
      <c r="G187" s="44">
        <v>5.1907899999999998</v>
      </c>
      <c r="H187" s="44">
        <f t="shared" si="26"/>
        <v>3.6619999999999999</v>
      </c>
      <c r="I187" s="44">
        <f t="shared" si="27"/>
        <v>3.6779999999999999</v>
      </c>
      <c r="J187" s="44">
        <f t="shared" si="28"/>
        <v>4.2379300000000004</v>
      </c>
      <c r="K187" s="44">
        <v>3.41689</v>
      </c>
      <c r="L187" s="44">
        <f t="shared" si="29"/>
        <v>3.5811000000000002</v>
      </c>
      <c r="M187" s="45">
        <f t="shared" si="30"/>
        <v>0.88342408757085811</v>
      </c>
      <c r="N187" s="46">
        <f t="shared" si="32"/>
        <v>0.88</v>
      </c>
      <c r="O187" s="47">
        <v>22.69</v>
      </c>
      <c r="P187" s="48">
        <f>IF(X187="Y",Y187,O187)</f>
        <v>22.69</v>
      </c>
      <c r="R187" s="47">
        <v>19.34</v>
      </c>
      <c r="S187" s="47">
        <v>19.34</v>
      </c>
      <c r="T187" s="45">
        <f t="shared" si="33"/>
        <v>0</v>
      </c>
      <c r="U187" s="44" t="str">
        <f t="shared" si="34"/>
        <v>N</v>
      </c>
      <c r="V187" s="45">
        <f t="shared" si="24"/>
        <v>0.17321613236814898</v>
      </c>
      <c r="W187" s="44" t="str">
        <f t="shared" si="35"/>
        <v>N</v>
      </c>
      <c r="X187" s="44" t="str">
        <f t="shared" si="31"/>
        <v>N</v>
      </c>
      <c r="Y187" s="48">
        <f>ROUNDUP(S187*0.95,2)</f>
        <v>18.380000000000003</v>
      </c>
    </row>
    <row r="188" spans="1:25" x14ac:dyDescent="0.25">
      <c r="A188" s="34" t="s">
        <v>215</v>
      </c>
      <c r="B188" s="41">
        <v>6014666</v>
      </c>
      <c r="C188" s="41">
        <v>145980</v>
      </c>
      <c r="D188" s="41">
        <v>0</v>
      </c>
      <c r="E188" s="49">
        <v>3.1813600000000002</v>
      </c>
      <c r="F188" s="49">
        <f t="shared" si="25"/>
        <v>0.82</v>
      </c>
      <c r="G188" s="49">
        <v>4.1112500000000001</v>
      </c>
      <c r="H188" s="49">
        <f t="shared" si="26"/>
        <v>3.6619999999999999</v>
      </c>
      <c r="I188" s="49">
        <f t="shared" si="27"/>
        <v>3.6779999999999999</v>
      </c>
      <c r="J188" s="49">
        <f t="shared" si="28"/>
        <v>3.35656</v>
      </c>
      <c r="K188" s="49">
        <v>3.20336</v>
      </c>
      <c r="L188" s="49">
        <f t="shared" si="29"/>
        <v>3.234</v>
      </c>
      <c r="M188" s="50">
        <f t="shared" si="30"/>
        <v>0.98372294372294378</v>
      </c>
      <c r="N188" s="51">
        <f t="shared" si="32"/>
        <v>0.98</v>
      </c>
      <c r="O188" s="52">
        <v>29.68</v>
      </c>
      <c r="P188" s="53">
        <f>IF(X188="Y",Y188,O188)</f>
        <v>29.68</v>
      </c>
      <c r="R188" s="52">
        <v>35.9</v>
      </c>
      <c r="S188" s="52">
        <v>35.9</v>
      </c>
      <c r="T188" s="50">
        <f t="shared" si="33"/>
        <v>0</v>
      </c>
      <c r="U188" s="49" t="str">
        <f t="shared" si="34"/>
        <v>N</v>
      </c>
      <c r="V188" s="50">
        <f t="shared" si="24"/>
        <v>-0.17325905292479107</v>
      </c>
      <c r="W188" s="49" t="str">
        <f t="shared" si="35"/>
        <v>Y</v>
      </c>
      <c r="X188" s="49" t="str">
        <f t="shared" si="31"/>
        <v>N</v>
      </c>
      <c r="Y188" s="53">
        <f>ROUNDUP(S188*0.95,2)</f>
        <v>34.11</v>
      </c>
    </row>
    <row r="189" spans="1:25" x14ac:dyDescent="0.25">
      <c r="A189" s="34" t="s">
        <v>216</v>
      </c>
      <c r="B189" s="41">
        <v>6002943</v>
      </c>
      <c r="C189" s="41">
        <v>145008</v>
      </c>
      <c r="D189" s="41">
        <v>0</v>
      </c>
      <c r="E189" s="49">
        <v>2.8469600000000002</v>
      </c>
      <c r="F189" s="49">
        <f t="shared" si="25"/>
        <v>0.82</v>
      </c>
      <c r="G189" s="49">
        <v>4.0231300000000001</v>
      </c>
      <c r="H189" s="49">
        <f t="shared" si="26"/>
        <v>3.6619999999999999</v>
      </c>
      <c r="I189" s="49">
        <f t="shared" si="27"/>
        <v>3.6779999999999999</v>
      </c>
      <c r="J189" s="49">
        <f t="shared" si="28"/>
        <v>3.2846199999999999</v>
      </c>
      <c r="K189" s="49">
        <v>3.0066600000000001</v>
      </c>
      <c r="L189" s="49">
        <f t="shared" si="29"/>
        <v>3.0622500000000001</v>
      </c>
      <c r="M189" s="50">
        <f t="shared" si="30"/>
        <v>0.92969548534574253</v>
      </c>
      <c r="N189" s="51">
        <f t="shared" si="32"/>
        <v>0.92</v>
      </c>
      <c r="O189" s="52">
        <v>25.77</v>
      </c>
      <c r="P189" s="53">
        <f>IF(X189="Y",Y189,O189)</f>
        <v>25.77</v>
      </c>
      <c r="R189" s="52">
        <v>35.700000000000003</v>
      </c>
      <c r="S189" s="52">
        <v>35.700000000000003</v>
      </c>
      <c r="T189" s="50">
        <f t="shared" si="33"/>
        <v>0</v>
      </c>
      <c r="U189" s="49" t="str">
        <f t="shared" si="34"/>
        <v>N</v>
      </c>
      <c r="V189" s="50">
        <f t="shared" si="24"/>
        <v>-0.27815126050420175</v>
      </c>
      <c r="W189" s="49" t="str">
        <f t="shared" si="35"/>
        <v>Y</v>
      </c>
      <c r="X189" s="49" t="str">
        <f t="shared" si="31"/>
        <v>N</v>
      </c>
      <c r="Y189" s="53">
        <f>ROUNDUP(S189*0.95,2)</f>
        <v>33.919999999999995</v>
      </c>
    </row>
    <row r="190" spans="1:25" x14ac:dyDescent="0.25">
      <c r="A190" s="34" t="s">
        <v>217</v>
      </c>
      <c r="B190" s="41">
        <v>6003222</v>
      </c>
      <c r="C190" s="41">
        <v>146069</v>
      </c>
      <c r="D190" s="41">
        <v>0</v>
      </c>
      <c r="E190" s="49">
        <v>4.3562500000000002</v>
      </c>
      <c r="F190" s="49">
        <f t="shared" si="25"/>
        <v>0.82</v>
      </c>
      <c r="G190" s="49">
        <v>4.9003500000000004</v>
      </c>
      <c r="H190" s="49">
        <f t="shared" si="26"/>
        <v>3.6619999999999999</v>
      </c>
      <c r="I190" s="49">
        <f t="shared" si="27"/>
        <v>3.6779999999999999</v>
      </c>
      <c r="J190" s="49">
        <f t="shared" si="28"/>
        <v>4.0008100000000004</v>
      </c>
      <c r="K190" s="49">
        <v>3.5375000000000001</v>
      </c>
      <c r="L190" s="49">
        <f t="shared" si="29"/>
        <v>3.6301600000000001</v>
      </c>
      <c r="M190" s="50">
        <f t="shared" si="30"/>
        <v>1.2000159772572008</v>
      </c>
      <c r="N190" s="51">
        <f t="shared" si="32"/>
        <v>1.2</v>
      </c>
      <c r="O190" s="52">
        <v>37.93</v>
      </c>
      <c r="P190" s="53">
        <f>IF(X190="Y",Y190,O190)</f>
        <v>37.93</v>
      </c>
      <c r="R190" s="52">
        <v>38.68</v>
      </c>
      <c r="S190" s="52">
        <v>38.68</v>
      </c>
      <c r="T190" s="50">
        <f t="shared" si="33"/>
        <v>0</v>
      </c>
      <c r="U190" s="49" t="str">
        <f t="shared" si="34"/>
        <v>N</v>
      </c>
      <c r="V190" s="50">
        <f t="shared" si="24"/>
        <v>-1.9389865563598761E-2</v>
      </c>
      <c r="W190" s="49" t="str">
        <f t="shared" si="35"/>
        <v>N</v>
      </c>
      <c r="X190" s="49" t="str">
        <f t="shared" si="31"/>
        <v>N</v>
      </c>
      <c r="Y190" s="53">
        <f>ROUNDUP(S190*0.95,2)</f>
        <v>36.75</v>
      </c>
    </row>
    <row r="191" spans="1:25" x14ac:dyDescent="0.25">
      <c r="A191" s="54" t="s">
        <v>218</v>
      </c>
      <c r="B191" s="55">
        <v>6007025</v>
      </c>
      <c r="C191" s="55">
        <v>145851</v>
      </c>
      <c r="D191" s="55">
        <v>0</v>
      </c>
      <c r="E191" s="56">
        <v>3.0964100000000001</v>
      </c>
      <c r="F191" s="56">
        <f t="shared" si="25"/>
        <v>0.82</v>
      </c>
      <c r="G191" s="56">
        <v>3.9630000000000001</v>
      </c>
      <c r="H191" s="56">
        <f t="shared" si="26"/>
        <v>3.6619999999999999</v>
      </c>
      <c r="I191" s="56">
        <f t="shared" si="27"/>
        <v>3.6779999999999999</v>
      </c>
      <c r="J191" s="56">
        <f t="shared" si="28"/>
        <v>3.2355200000000002</v>
      </c>
      <c r="K191" s="56">
        <v>2.9754399999999999</v>
      </c>
      <c r="L191" s="56">
        <f t="shared" si="29"/>
        <v>3.02746</v>
      </c>
      <c r="M191" s="57">
        <f t="shared" si="30"/>
        <v>1.0227748673805765</v>
      </c>
      <c r="N191" s="58">
        <f t="shared" si="32"/>
        <v>1.02</v>
      </c>
      <c r="O191" s="59">
        <v>32.07</v>
      </c>
      <c r="P191" s="60">
        <f>IF(X191="Y",Y191,O191)</f>
        <v>32.07</v>
      </c>
      <c r="R191" s="59">
        <v>31.54</v>
      </c>
      <c r="S191" s="59">
        <v>31.54</v>
      </c>
      <c r="T191" s="57">
        <f t="shared" si="33"/>
        <v>0</v>
      </c>
      <c r="U191" s="56" t="str">
        <f t="shared" si="34"/>
        <v>N</v>
      </c>
      <c r="V191" s="57">
        <f t="shared" si="24"/>
        <v>1.6804058338617665E-2</v>
      </c>
      <c r="W191" s="56" t="str">
        <f t="shared" si="35"/>
        <v>N</v>
      </c>
      <c r="X191" s="56" t="str">
        <f t="shared" si="31"/>
        <v>N</v>
      </c>
      <c r="Y191" s="60">
        <f>ROUNDUP(S191*0.95,2)</f>
        <v>29.970000000000002</v>
      </c>
    </row>
    <row r="192" spans="1:25" x14ac:dyDescent="0.25">
      <c r="A192" s="42" t="s">
        <v>219</v>
      </c>
      <c r="B192" s="43">
        <v>6009237</v>
      </c>
      <c r="C192" s="43">
        <v>146039</v>
      </c>
      <c r="D192" s="43">
        <v>0</v>
      </c>
      <c r="E192" s="44">
        <v>3.3120400000000001</v>
      </c>
      <c r="F192" s="44">
        <f t="shared" si="25"/>
        <v>0.82</v>
      </c>
      <c r="G192" s="44">
        <v>3.3302900000000002</v>
      </c>
      <c r="H192" s="44">
        <f t="shared" si="26"/>
        <v>3.6619999999999999</v>
      </c>
      <c r="I192" s="44">
        <f t="shared" si="27"/>
        <v>3.6779999999999999</v>
      </c>
      <c r="J192" s="44">
        <f t="shared" si="28"/>
        <v>2.71896</v>
      </c>
      <c r="K192" s="44">
        <v>2.8425199999999999</v>
      </c>
      <c r="L192" s="44">
        <f t="shared" si="29"/>
        <v>2.71896</v>
      </c>
      <c r="M192" s="45">
        <f t="shared" si="30"/>
        <v>1.2181275193456322</v>
      </c>
      <c r="N192" s="46">
        <f t="shared" si="32"/>
        <v>1.21</v>
      </c>
      <c r="O192" s="47">
        <v>38.08</v>
      </c>
      <c r="P192" s="48">
        <f>IF(X192="Y",Y192,O192)</f>
        <v>38.08</v>
      </c>
      <c r="R192" s="47">
        <v>35.700000000000003</v>
      </c>
      <c r="S192" s="47">
        <v>35.700000000000003</v>
      </c>
      <c r="T192" s="45">
        <f t="shared" si="33"/>
        <v>0</v>
      </c>
      <c r="U192" s="44" t="str">
        <f t="shared" si="34"/>
        <v>N</v>
      </c>
      <c r="V192" s="45">
        <f t="shared" si="24"/>
        <v>6.6666666666666541E-2</v>
      </c>
      <c r="W192" s="44" t="str">
        <f t="shared" si="35"/>
        <v>N</v>
      </c>
      <c r="X192" s="44" t="str">
        <f t="shared" si="31"/>
        <v>N</v>
      </c>
      <c r="Y192" s="48">
        <f>ROUNDUP(S192*0.95,2)</f>
        <v>33.919999999999995</v>
      </c>
    </row>
    <row r="193" spans="1:25" x14ac:dyDescent="0.25">
      <c r="A193" s="34" t="s">
        <v>220</v>
      </c>
      <c r="B193" s="41">
        <v>6002679</v>
      </c>
      <c r="C193" s="41">
        <v>145384</v>
      </c>
      <c r="D193" s="41">
        <v>0</v>
      </c>
      <c r="E193" s="49">
        <v>4.27149</v>
      </c>
      <c r="F193" s="49">
        <f t="shared" si="25"/>
        <v>0.82</v>
      </c>
      <c r="G193" s="49">
        <v>3.69536</v>
      </c>
      <c r="H193" s="49">
        <f t="shared" si="26"/>
        <v>3.6619999999999999</v>
      </c>
      <c r="I193" s="49">
        <f t="shared" si="27"/>
        <v>3.6779999999999999</v>
      </c>
      <c r="J193" s="49">
        <f t="shared" si="28"/>
        <v>3.01701</v>
      </c>
      <c r="K193" s="49">
        <v>3.02664</v>
      </c>
      <c r="L193" s="49">
        <f t="shared" si="29"/>
        <v>3.01701</v>
      </c>
      <c r="M193" s="50">
        <f t="shared" si="30"/>
        <v>1.41580240038979</v>
      </c>
      <c r="N193" s="51">
        <f t="shared" si="32"/>
        <v>1.41</v>
      </c>
      <c r="O193" s="52">
        <v>38.68</v>
      </c>
      <c r="P193" s="53">
        <f>IF(X193="Y",Y193,O193)</f>
        <v>38.68</v>
      </c>
      <c r="R193" s="52">
        <v>38.68</v>
      </c>
      <c r="S193" s="52">
        <v>38.68</v>
      </c>
      <c r="T193" s="50">
        <f t="shared" si="33"/>
        <v>0</v>
      </c>
      <c r="U193" s="49" t="str">
        <f t="shared" si="34"/>
        <v>N</v>
      </c>
      <c r="V193" s="50">
        <f t="shared" si="24"/>
        <v>0</v>
      </c>
      <c r="W193" s="49" t="str">
        <f t="shared" si="35"/>
        <v>N</v>
      </c>
      <c r="X193" s="49" t="str">
        <f t="shared" si="31"/>
        <v>N</v>
      </c>
      <c r="Y193" s="53">
        <f>ROUNDUP(S193*0.95,2)</f>
        <v>36.75</v>
      </c>
    </row>
    <row r="194" spans="1:25" x14ac:dyDescent="0.25">
      <c r="A194" s="34" t="s">
        <v>221</v>
      </c>
      <c r="B194" s="41">
        <v>6002729</v>
      </c>
      <c r="C194" s="41">
        <v>145555</v>
      </c>
      <c r="D194" s="41">
        <v>0</v>
      </c>
      <c r="E194" s="49">
        <v>2.47953</v>
      </c>
      <c r="F194" s="49">
        <f t="shared" si="25"/>
        <v>0.82</v>
      </c>
      <c r="G194" s="49">
        <v>5.5446</v>
      </c>
      <c r="H194" s="49">
        <f t="shared" si="26"/>
        <v>3.6619999999999999</v>
      </c>
      <c r="I194" s="49">
        <f t="shared" si="27"/>
        <v>3.6779999999999999</v>
      </c>
      <c r="J194" s="49">
        <f t="shared" si="28"/>
        <v>4.5267900000000001</v>
      </c>
      <c r="K194" s="49">
        <v>3.4076399999999998</v>
      </c>
      <c r="L194" s="49">
        <f t="shared" si="29"/>
        <v>3.6314700000000002</v>
      </c>
      <c r="M194" s="50">
        <f t="shared" si="30"/>
        <v>0.68278961412320627</v>
      </c>
      <c r="N194" s="51">
        <f t="shared" si="32"/>
        <v>0.68</v>
      </c>
      <c r="O194" s="52">
        <v>0</v>
      </c>
      <c r="P194" s="53">
        <f>IF(X194="Y",Y194,O194)</f>
        <v>0</v>
      </c>
      <c r="R194" s="52">
        <v>14.88</v>
      </c>
      <c r="S194" s="52">
        <v>14.88</v>
      </c>
      <c r="T194" s="50">
        <f t="shared" si="33"/>
        <v>0</v>
      </c>
      <c r="U194" s="49" t="str">
        <f t="shared" si="34"/>
        <v>N</v>
      </c>
      <c r="V194" s="50">
        <f t="shared" si="24"/>
        <v>-1</v>
      </c>
      <c r="W194" s="49" t="str">
        <f t="shared" si="35"/>
        <v>Y</v>
      </c>
      <c r="X194" s="49" t="str">
        <f t="shared" si="31"/>
        <v>N</v>
      </c>
      <c r="Y194" s="53">
        <f>ROUNDUP(S194*0.95,2)</f>
        <v>14.14</v>
      </c>
    </row>
    <row r="195" spans="1:25" x14ac:dyDescent="0.25">
      <c r="A195" s="34" t="s">
        <v>222</v>
      </c>
      <c r="B195" s="41">
        <v>6009559</v>
      </c>
      <c r="C195" s="41">
        <v>145514</v>
      </c>
      <c r="D195" s="41">
        <v>0</v>
      </c>
      <c r="E195" s="49">
        <v>3.9847800000000002</v>
      </c>
      <c r="F195" s="49">
        <f t="shared" si="25"/>
        <v>0.82</v>
      </c>
      <c r="G195" s="49">
        <v>3.6293000000000002</v>
      </c>
      <c r="H195" s="49">
        <f t="shared" si="26"/>
        <v>3.6619999999999999</v>
      </c>
      <c r="I195" s="49">
        <f t="shared" si="27"/>
        <v>3.6779999999999999</v>
      </c>
      <c r="J195" s="49">
        <f t="shared" si="28"/>
        <v>2.9630800000000002</v>
      </c>
      <c r="K195" s="49">
        <v>3.0529999999999999</v>
      </c>
      <c r="L195" s="49">
        <f t="shared" si="29"/>
        <v>2.9630800000000002</v>
      </c>
      <c r="M195" s="50">
        <f t="shared" si="30"/>
        <v>1.3448101299998649</v>
      </c>
      <c r="N195" s="51">
        <f t="shared" si="32"/>
        <v>1.34</v>
      </c>
      <c r="O195" s="52">
        <v>38.68</v>
      </c>
      <c r="P195" s="53">
        <f>IF(X195="Y",Y195,O195)</f>
        <v>38.68</v>
      </c>
      <c r="R195" s="52">
        <v>38.68</v>
      </c>
      <c r="S195" s="52">
        <v>38.68</v>
      </c>
      <c r="T195" s="50">
        <f t="shared" si="33"/>
        <v>0</v>
      </c>
      <c r="U195" s="49" t="str">
        <f t="shared" si="34"/>
        <v>N</v>
      </c>
      <c r="V195" s="50">
        <f t="shared" si="24"/>
        <v>0</v>
      </c>
      <c r="W195" s="49" t="str">
        <f t="shared" si="35"/>
        <v>N</v>
      </c>
      <c r="X195" s="49" t="str">
        <f t="shared" si="31"/>
        <v>N</v>
      </c>
      <c r="Y195" s="53">
        <f>ROUNDUP(S195*0.95,2)</f>
        <v>36.75</v>
      </c>
    </row>
    <row r="196" spans="1:25" x14ac:dyDescent="0.25">
      <c r="A196" s="54" t="s">
        <v>223</v>
      </c>
      <c r="B196" s="55">
        <v>6002745</v>
      </c>
      <c r="C196" s="55">
        <v>146097</v>
      </c>
      <c r="D196" s="55">
        <v>0</v>
      </c>
      <c r="E196" s="56">
        <v>1.63808</v>
      </c>
      <c r="F196" s="56">
        <f t="shared" si="25"/>
        <v>0.82</v>
      </c>
      <c r="G196" s="56">
        <v>2.6047199999999999</v>
      </c>
      <c r="H196" s="56">
        <f t="shared" si="26"/>
        <v>3.6619999999999999</v>
      </c>
      <c r="I196" s="56">
        <f t="shared" si="27"/>
        <v>3.6779999999999999</v>
      </c>
      <c r="J196" s="56">
        <f t="shared" si="28"/>
        <v>2.1265800000000001</v>
      </c>
      <c r="K196" s="56">
        <v>2.39575</v>
      </c>
      <c r="L196" s="56">
        <f t="shared" si="29"/>
        <v>2.1265800000000001</v>
      </c>
      <c r="M196" s="57">
        <f t="shared" si="30"/>
        <v>0.77028844435666655</v>
      </c>
      <c r="N196" s="58">
        <f t="shared" si="32"/>
        <v>0.77</v>
      </c>
      <c r="O196" s="59">
        <v>14.26</v>
      </c>
      <c r="P196" s="60">
        <f>IF(X196="Y",Y196,O196)</f>
        <v>14.26</v>
      </c>
      <c r="R196" s="59">
        <v>19.34</v>
      </c>
      <c r="S196" s="59">
        <v>19.34</v>
      </c>
      <c r="T196" s="57">
        <f t="shared" si="33"/>
        <v>0</v>
      </c>
      <c r="U196" s="56" t="str">
        <f t="shared" si="34"/>
        <v>N</v>
      </c>
      <c r="V196" s="57">
        <f t="shared" si="24"/>
        <v>-0.26266804550155121</v>
      </c>
      <c r="W196" s="56" t="str">
        <f t="shared" si="35"/>
        <v>Y</v>
      </c>
      <c r="X196" s="56" t="str">
        <f t="shared" si="31"/>
        <v>N</v>
      </c>
      <c r="Y196" s="60">
        <f>ROUNDUP(S196*0.95,2)</f>
        <v>18.380000000000003</v>
      </c>
    </row>
    <row r="197" spans="1:25" x14ac:dyDescent="0.25">
      <c r="A197" s="42" t="s">
        <v>224</v>
      </c>
      <c r="B197" s="43">
        <v>6003248</v>
      </c>
      <c r="C197" s="43">
        <v>145890</v>
      </c>
      <c r="D197" s="43">
        <v>0</v>
      </c>
      <c r="E197" s="44">
        <v>3.4562400000000002</v>
      </c>
      <c r="F197" s="44">
        <f t="shared" si="25"/>
        <v>0.82</v>
      </c>
      <c r="G197" s="44">
        <v>3.8644599999999998</v>
      </c>
      <c r="H197" s="44">
        <f t="shared" si="26"/>
        <v>3.6619999999999999</v>
      </c>
      <c r="I197" s="44">
        <f t="shared" si="27"/>
        <v>3.6779999999999999</v>
      </c>
      <c r="J197" s="44">
        <f t="shared" si="28"/>
        <v>3.1550699999999998</v>
      </c>
      <c r="K197" s="44">
        <v>3.1585999999999999</v>
      </c>
      <c r="L197" s="44">
        <f t="shared" si="29"/>
        <v>3.1550699999999998</v>
      </c>
      <c r="M197" s="45">
        <f t="shared" si="30"/>
        <v>1.0954558852893914</v>
      </c>
      <c r="N197" s="46">
        <f t="shared" si="32"/>
        <v>1.0900000000000001</v>
      </c>
      <c r="O197" s="47">
        <v>35.89</v>
      </c>
      <c r="P197" s="48">
        <f>IF(X197="Y",Y197,O197)</f>
        <v>35.89</v>
      </c>
      <c r="R197" s="47">
        <v>37.29</v>
      </c>
      <c r="S197" s="47">
        <v>37.29</v>
      </c>
      <c r="T197" s="45">
        <f t="shared" si="33"/>
        <v>0</v>
      </c>
      <c r="U197" s="44" t="str">
        <f t="shared" si="34"/>
        <v>N</v>
      </c>
      <c r="V197" s="45">
        <f t="shared" si="24"/>
        <v>-3.754357736658618E-2</v>
      </c>
      <c r="W197" s="44" t="str">
        <f t="shared" si="35"/>
        <v>N</v>
      </c>
      <c r="X197" s="44" t="str">
        <f t="shared" si="31"/>
        <v>N</v>
      </c>
      <c r="Y197" s="48">
        <f>ROUNDUP(S197*0.95,2)</f>
        <v>35.43</v>
      </c>
    </row>
    <row r="198" spans="1:25" x14ac:dyDescent="0.25">
      <c r="A198" s="34" t="s">
        <v>225</v>
      </c>
      <c r="B198" s="41">
        <v>6003594</v>
      </c>
      <c r="C198" s="41">
        <v>145484</v>
      </c>
      <c r="D198" s="41">
        <v>0</v>
      </c>
      <c r="E198" s="49">
        <v>3.5175700000000001</v>
      </c>
      <c r="F198" s="49">
        <f t="shared" si="25"/>
        <v>0.82</v>
      </c>
      <c r="G198" s="49">
        <v>5.09009</v>
      </c>
      <c r="H198" s="49">
        <f t="shared" si="26"/>
        <v>3.6619999999999999</v>
      </c>
      <c r="I198" s="49">
        <f t="shared" si="27"/>
        <v>3.6779999999999999</v>
      </c>
      <c r="J198" s="49">
        <f t="shared" si="28"/>
        <v>4.1557199999999996</v>
      </c>
      <c r="K198" s="49">
        <v>3.5240499999999999</v>
      </c>
      <c r="L198" s="49">
        <f t="shared" si="29"/>
        <v>3.6503800000000002</v>
      </c>
      <c r="M198" s="50">
        <f t="shared" si="30"/>
        <v>0.96361748639867628</v>
      </c>
      <c r="N198" s="51">
        <f t="shared" si="32"/>
        <v>0.96</v>
      </c>
      <c r="O198" s="52">
        <v>28.38</v>
      </c>
      <c r="P198" s="53">
        <f>IF(X198="Y",Y198,O198)</f>
        <v>28.38</v>
      </c>
      <c r="R198" s="52">
        <v>29.01</v>
      </c>
      <c r="S198" s="52">
        <v>29.01</v>
      </c>
      <c r="T198" s="50">
        <f t="shared" si="33"/>
        <v>0</v>
      </c>
      <c r="U198" s="49" t="str">
        <f t="shared" si="34"/>
        <v>N</v>
      </c>
      <c r="V198" s="50">
        <f t="shared" si="24"/>
        <v>-2.1716649431230698E-2</v>
      </c>
      <c r="W198" s="49" t="str">
        <f t="shared" si="35"/>
        <v>N</v>
      </c>
      <c r="X198" s="49" t="str">
        <f t="shared" si="31"/>
        <v>N</v>
      </c>
      <c r="Y198" s="53">
        <f>ROUNDUP(S198*0.95,2)</f>
        <v>27.560000000000002</v>
      </c>
    </row>
    <row r="199" spans="1:25" x14ac:dyDescent="0.25">
      <c r="A199" s="34" t="s">
        <v>226</v>
      </c>
      <c r="B199" s="41">
        <v>6002851</v>
      </c>
      <c r="C199" s="41">
        <v>145415</v>
      </c>
      <c r="D199" s="41">
        <v>0</v>
      </c>
      <c r="E199" s="49">
        <v>4.0507299999999997</v>
      </c>
      <c r="F199" s="49">
        <f t="shared" si="25"/>
        <v>0.82</v>
      </c>
      <c r="G199" s="49">
        <v>4.8739999999999997</v>
      </c>
      <c r="H199" s="49">
        <f t="shared" si="26"/>
        <v>3.6619999999999999</v>
      </c>
      <c r="I199" s="49">
        <f t="shared" si="27"/>
        <v>3.6779999999999999</v>
      </c>
      <c r="J199" s="49">
        <f t="shared" si="28"/>
        <v>3.9792900000000002</v>
      </c>
      <c r="K199" s="49">
        <v>3.3542999999999998</v>
      </c>
      <c r="L199" s="49">
        <f t="shared" si="29"/>
        <v>3.4792999999999998</v>
      </c>
      <c r="M199" s="50">
        <f t="shared" si="30"/>
        <v>1.1642370591785705</v>
      </c>
      <c r="N199" s="51">
        <f t="shared" si="32"/>
        <v>1.1599999999999999</v>
      </c>
      <c r="O199" s="52">
        <v>37.340000000000003</v>
      </c>
      <c r="P199" s="53">
        <f>IF(X199="Y",Y199,O199)</f>
        <v>37.340000000000003</v>
      </c>
      <c r="R199" s="52">
        <v>36.69</v>
      </c>
      <c r="S199" s="52">
        <v>36.69</v>
      </c>
      <c r="T199" s="50">
        <f t="shared" si="33"/>
        <v>0</v>
      </c>
      <c r="U199" s="49" t="str">
        <f t="shared" si="34"/>
        <v>N</v>
      </c>
      <c r="V199" s="50">
        <f t="shared" si="24"/>
        <v>1.7715998909784838E-2</v>
      </c>
      <c r="W199" s="49" t="str">
        <f t="shared" si="35"/>
        <v>N</v>
      </c>
      <c r="X199" s="49" t="str">
        <f t="shared" si="31"/>
        <v>N</v>
      </c>
      <c r="Y199" s="53">
        <f>ROUNDUP(S199*0.95,2)</f>
        <v>34.86</v>
      </c>
    </row>
    <row r="200" spans="1:25" x14ac:dyDescent="0.25">
      <c r="A200" s="34" t="s">
        <v>227</v>
      </c>
      <c r="B200" s="41">
        <v>6006191</v>
      </c>
      <c r="C200" s="41">
        <v>145662</v>
      </c>
      <c r="D200" s="41">
        <v>0</v>
      </c>
      <c r="E200" s="49">
        <v>3.4683999999999999</v>
      </c>
      <c r="F200" s="49">
        <f t="shared" si="25"/>
        <v>0.82</v>
      </c>
      <c r="G200" s="49">
        <v>5.3741500000000002</v>
      </c>
      <c r="H200" s="49">
        <f t="shared" si="26"/>
        <v>3.6619999999999999</v>
      </c>
      <c r="I200" s="49">
        <f t="shared" si="27"/>
        <v>3.6779999999999999</v>
      </c>
      <c r="J200" s="49">
        <f t="shared" si="28"/>
        <v>4.3876299999999997</v>
      </c>
      <c r="K200" s="49">
        <v>3.4119199999999998</v>
      </c>
      <c r="L200" s="49">
        <f t="shared" si="29"/>
        <v>3.6070600000000002</v>
      </c>
      <c r="M200" s="50">
        <f t="shared" si="30"/>
        <v>0.96155872095279804</v>
      </c>
      <c r="N200" s="51">
        <f t="shared" si="32"/>
        <v>0.96</v>
      </c>
      <c r="O200" s="52">
        <v>28.38</v>
      </c>
      <c r="P200" s="53">
        <f>IF(X200="Y",Y200,O200)</f>
        <v>28.38</v>
      </c>
      <c r="R200" s="52">
        <v>23.06</v>
      </c>
      <c r="S200" s="52">
        <v>23.06</v>
      </c>
      <c r="T200" s="50">
        <f t="shared" si="33"/>
        <v>0</v>
      </c>
      <c r="U200" s="49" t="str">
        <f t="shared" si="34"/>
        <v>N</v>
      </c>
      <c r="V200" s="50">
        <f t="shared" ref="V200:V263" si="36">IF(S200=0,0,(O200-S200)/S200)</f>
        <v>0.23070251517779708</v>
      </c>
      <c r="W200" s="49" t="str">
        <f t="shared" si="35"/>
        <v>N</v>
      </c>
      <c r="X200" s="49" t="str">
        <f t="shared" si="31"/>
        <v>N</v>
      </c>
      <c r="Y200" s="53">
        <f>ROUNDUP(S200*0.95,2)</f>
        <v>21.91</v>
      </c>
    </row>
    <row r="201" spans="1:25" x14ac:dyDescent="0.25">
      <c r="A201" s="54" t="s">
        <v>228</v>
      </c>
      <c r="B201" s="55">
        <v>6003214</v>
      </c>
      <c r="C201" s="55">
        <v>145630</v>
      </c>
      <c r="D201" s="55">
        <v>0</v>
      </c>
      <c r="E201" s="56">
        <v>3.6578300000000001</v>
      </c>
      <c r="F201" s="56">
        <f t="shared" ref="F201:F264" si="37">$F$5</f>
        <v>0.82</v>
      </c>
      <c r="G201" s="56">
        <v>5.0991799999999996</v>
      </c>
      <c r="H201" s="56">
        <f t="shared" ref="H201:H264" si="38">$H$5</f>
        <v>3.6619999999999999</v>
      </c>
      <c r="I201" s="56">
        <f t="shared" ref="I201:I264" si="39">$I$5</f>
        <v>3.6779999999999999</v>
      </c>
      <c r="J201" s="56">
        <f t="shared" ref="J201:J264" si="40">ROUND(F201*G201*(H201/I201),5)</f>
        <v>4.1631400000000003</v>
      </c>
      <c r="K201" s="56">
        <v>3.4809199999999998</v>
      </c>
      <c r="L201" s="56">
        <f t="shared" ref="L201:L264" si="41">IF($J201=0,$K201,IF($K201=0,$J201,IF($J201&lt;$K201,$J201,ROUND(($J201*$L$5)+($K201*$L$4),5))))</f>
        <v>3.6173600000000001</v>
      </c>
      <c r="M201" s="57">
        <f t="shared" ref="M201:M264" si="42">IFERROR(E201/L201,0)</f>
        <v>1.0111877170090895</v>
      </c>
      <c r="N201" s="58">
        <f t="shared" si="32"/>
        <v>1.01</v>
      </c>
      <c r="O201" s="59">
        <v>31.53</v>
      </c>
      <c r="P201" s="60">
        <f>IF(X201="Y",Y201,O201)</f>
        <v>31.53</v>
      </c>
      <c r="R201" s="59">
        <v>30.35</v>
      </c>
      <c r="S201" s="59">
        <v>30.35</v>
      </c>
      <c r="T201" s="57">
        <f t="shared" si="33"/>
        <v>0</v>
      </c>
      <c r="U201" s="56" t="str">
        <f t="shared" si="34"/>
        <v>N</v>
      </c>
      <c r="V201" s="57">
        <f t="shared" si="36"/>
        <v>3.8879736408566713E-2</v>
      </c>
      <c r="W201" s="56" t="str">
        <f t="shared" si="35"/>
        <v>N</v>
      </c>
      <c r="X201" s="56" t="str">
        <f t="shared" ref="X201:X264" si="43">IF(AND(U201="Y",W201="Y"),"Y","N")</f>
        <v>N</v>
      </c>
      <c r="Y201" s="60">
        <f>ROUNDUP(S201*0.95,2)</f>
        <v>28.84</v>
      </c>
    </row>
    <row r="202" spans="1:25" x14ac:dyDescent="0.25">
      <c r="A202" s="42" t="s">
        <v>229</v>
      </c>
      <c r="B202" s="43">
        <v>6003586</v>
      </c>
      <c r="C202" s="43">
        <v>145171</v>
      </c>
      <c r="D202" s="43">
        <v>0</v>
      </c>
      <c r="E202" s="44">
        <v>2.6894800000000001</v>
      </c>
      <c r="F202" s="44">
        <f t="shared" si="37"/>
        <v>0.82</v>
      </c>
      <c r="G202" s="44">
        <v>4.6924799999999998</v>
      </c>
      <c r="H202" s="44">
        <f t="shared" si="38"/>
        <v>3.6619999999999999</v>
      </c>
      <c r="I202" s="44">
        <f t="shared" si="39"/>
        <v>3.6779999999999999</v>
      </c>
      <c r="J202" s="44">
        <f t="shared" si="40"/>
        <v>3.8310900000000001</v>
      </c>
      <c r="K202" s="44">
        <v>3.2038799999999998</v>
      </c>
      <c r="L202" s="44">
        <f t="shared" si="41"/>
        <v>3.3293200000000001</v>
      </c>
      <c r="M202" s="45">
        <f t="shared" si="42"/>
        <v>0.80781661119988468</v>
      </c>
      <c r="N202" s="46">
        <f t="shared" ref="N202:N265" si="44">ROUNDDOWN(M202,2)</f>
        <v>0.8</v>
      </c>
      <c r="O202" s="47">
        <v>16.52</v>
      </c>
      <c r="P202" s="48">
        <f>IF(X202="Y",Y202,O202)</f>
        <v>16.52</v>
      </c>
      <c r="R202" s="47">
        <v>16.37</v>
      </c>
      <c r="S202" s="47">
        <v>16.37</v>
      </c>
      <c r="T202" s="45">
        <f t="shared" ref="T202:T265" si="45">IFERROR((S202-R202)/R202,0)</f>
        <v>0</v>
      </c>
      <c r="U202" s="44" t="str">
        <f t="shared" ref="U202:U265" si="46">IF(T202&lt;-0.05,"Y","N")</f>
        <v>N</v>
      </c>
      <c r="V202" s="45">
        <f t="shared" si="36"/>
        <v>9.1631032376297238E-3</v>
      </c>
      <c r="W202" s="44" t="str">
        <f t="shared" ref="W202:W265" si="47">IF(V202&lt;-0.05,"Y","N")</f>
        <v>N</v>
      </c>
      <c r="X202" s="44" t="str">
        <f t="shared" si="43"/>
        <v>N</v>
      </c>
      <c r="Y202" s="48">
        <f>ROUNDUP(S202*0.95,2)</f>
        <v>15.56</v>
      </c>
    </row>
    <row r="203" spans="1:25" x14ac:dyDescent="0.25">
      <c r="A203" s="34" t="s">
        <v>230</v>
      </c>
      <c r="B203" s="41">
        <v>6001119</v>
      </c>
      <c r="C203" s="41">
        <v>145304</v>
      </c>
      <c r="D203" s="41">
        <v>0</v>
      </c>
      <c r="E203" s="49">
        <v>3.4816400000000001</v>
      </c>
      <c r="F203" s="49">
        <f t="shared" si="37"/>
        <v>0.82</v>
      </c>
      <c r="G203" s="49">
        <v>5.0728799999999996</v>
      </c>
      <c r="H203" s="49">
        <f t="shared" si="38"/>
        <v>3.6619999999999999</v>
      </c>
      <c r="I203" s="49">
        <f t="shared" si="39"/>
        <v>3.6779999999999999</v>
      </c>
      <c r="J203" s="49">
        <f t="shared" si="40"/>
        <v>4.1416700000000004</v>
      </c>
      <c r="K203" s="49">
        <v>3.5548799999999998</v>
      </c>
      <c r="L203" s="49">
        <f t="shared" si="41"/>
        <v>3.6722399999999999</v>
      </c>
      <c r="M203" s="50">
        <f t="shared" si="42"/>
        <v>0.94809707426529855</v>
      </c>
      <c r="N203" s="51">
        <f t="shared" si="44"/>
        <v>0.94</v>
      </c>
      <c r="O203" s="52">
        <v>27.07</v>
      </c>
      <c r="P203" s="53">
        <f>IF(X203="Y",Y203,O203)</f>
        <v>27.07</v>
      </c>
      <c r="R203" s="52">
        <v>26.03</v>
      </c>
      <c r="S203" s="52">
        <v>26.03</v>
      </c>
      <c r="T203" s="50">
        <f t="shared" si="45"/>
        <v>0</v>
      </c>
      <c r="U203" s="49" t="str">
        <f t="shared" si="46"/>
        <v>N</v>
      </c>
      <c r="V203" s="50">
        <f t="shared" si="36"/>
        <v>3.9953899346907379E-2</v>
      </c>
      <c r="W203" s="49" t="str">
        <f t="shared" si="47"/>
        <v>N</v>
      </c>
      <c r="X203" s="49" t="str">
        <f t="shared" si="43"/>
        <v>N</v>
      </c>
      <c r="Y203" s="53">
        <f>ROUNDUP(S203*0.95,2)</f>
        <v>24.73</v>
      </c>
    </row>
    <row r="204" spans="1:25" x14ac:dyDescent="0.25">
      <c r="A204" s="34" t="s">
        <v>231</v>
      </c>
      <c r="B204" s="41">
        <v>6006647</v>
      </c>
      <c r="C204" s="41">
        <v>145669</v>
      </c>
      <c r="D204" s="41">
        <v>0</v>
      </c>
      <c r="E204" s="49">
        <v>2.8784299999999998</v>
      </c>
      <c r="F204" s="49">
        <f t="shared" si="37"/>
        <v>0.82</v>
      </c>
      <c r="G204" s="49">
        <v>5.3382699999999996</v>
      </c>
      <c r="H204" s="49">
        <f t="shared" si="38"/>
        <v>3.6619999999999999</v>
      </c>
      <c r="I204" s="49">
        <f t="shared" si="39"/>
        <v>3.6779999999999999</v>
      </c>
      <c r="J204" s="49">
        <f t="shared" si="40"/>
        <v>4.3583400000000001</v>
      </c>
      <c r="K204" s="49">
        <v>3.7846299999999999</v>
      </c>
      <c r="L204" s="49">
        <f t="shared" si="41"/>
        <v>3.8993699999999998</v>
      </c>
      <c r="M204" s="50">
        <f t="shared" si="42"/>
        <v>0.73817821853273735</v>
      </c>
      <c r="N204" s="51">
        <f t="shared" si="44"/>
        <v>0.73</v>
      </c>
      <c r="O204" s="52">
        <v>11.26</v>
      </c>
      <c r="P204" s="53">
        <f>IF(X204="Y",Y204,O204)</f>
        <v>11.26</v>
      </c>
      <c r="R204" s="52">
        <v>11.94</v>
      </c>
      <c r="S204" s="52">
        <v>11.94</v>
      </c>
      <c r="T204" s="50">
        <f t="shared" si="45"/>
        <v>0</v>
      </c>
      <c r="U204" s="49" t="str">
        <f t="shared" si="46"/>
        <v>N</v>
      </c>
      <c r="V204" s="50">
        <f t="shared" si="36"/>
        <v>-5.6951423785594618E-2</v>
      </c>
      <c r="W204" s="49" t="str">
        <f t="shared" si="47"/>
        <v>Y</v>
      </c>
      <c r="X204" s="49" t="str">
        <f t="shared" si="43"/>
        <v>N</v>
      </c>
      <c r="Y204" s="53">
        <f>ROUNDUP(S204*0.95,2)</f>
        <v>11.35</v>
      </c>
    </row>
    <row r="205" spans="1:25" x14ac:dyDescent="0.25">
      <c r="A205" s="34" t="s">
        <v>232</v>
      </c>
      <c r="B205" s="41">
        <v>6008833</v>
      </c>
      <c r="C205" s="41">
        <v>146176</v>
      </c>
      <c r="D205" s="41">
        <v>0</v>
      </c>
      <c r="E205" s="49">
        <v>3.99431</v>
      </c>
      <c r="F205" s="49">
        <f t="shared" si="37"/>
        <v>0.82</v>
      </c>
      <c r="G205" s="49">
        <v>4.2866499999999998</v>
      </c>
      <c r="H205" s="49">
        <f t="shared" si="38"/>
        <v>3.6619999999999999</v>
      </c>
      <c r="I205" s="49">
        <f t="shared" si="39"/>
        <v>3.6779999999999999</v>
      </c>
      <c r="J205" s="49">
        <f t="shared" si="40"/>
        <v>3.4997600000000002</v>
      </c>
      <c r="K205" s="49">
        <v>3.5848499999999999</v>
      </c>
      <c r="L205" s="49">
        <f t="shared" si="41"/>
        <v>3.4997600000000002</v>
      </c>
      <c r="M205" s="50">
        <f t="shared" si="42"/>
        <v>1.141309689807301</v>
      </c>
      <c r="N205" s="51">
        <f t="shared" si="44"/>
        <v>1.1399999999999999</v>
      </c>
      <c r="O205" s="52">
        <v>37.04</v>
      </c>
      <c r="P205" s="53">
        <f>IF(X205="Y",Y205,O205)</f>
        <v>37.04</v>
      </c>
      <c r="R205" s="52">
        <v>38.68</v>
      </c>
      <c r="S205" s="52">
        <v>38.68</v>
      </c>
      <c r="T205" s="50">
        <f t="shared" si="45"/>
        <v>0</v>
      </c>
      <c r="U205" s="49" t="str">
        <f t="shared" si="46"/>
        <v>N</v>
      </c>
      <c r="V205" s="50">
        <f t="shared" si="36"/>
        <v>-4.2399172699069301E-2</v>
      </c>
      <c r="W205" s="49" t="str">
        <f t="shared" si="47"/>
        <v>N</v>
      </c>
      <c r="X205" s="49" t="str">
        <f t="shared" si="43"/>
        <v>N</v>
      </c>
      <c r="Y205" s="53">
        <f>ROUNDUP(S205*0.95,2)</f>
        <v>36.75</v>
      </c>
    </row>
    <row r="206" spans="1:25" x14ac:dyDescent="0.25">
      <c r="A206" s="54" t="s">
        <v>233</v>
      </c>
      <c r="B206" s="55">
        <v>6002828</v>
      </c>
      <c r="C206" s="55">
        <v>145111</v>
      </c>
      <c r="D206" s="55">
        <v>0</v>
      </c>
      <c r="E206" s="56">
        <v>4.7906500000000003</v>
      </c>
      <c r="F206" s="56">
        <f t="shared" si="37"/>
        <v>0.82</v>
      </c>
      <c r="G206" s="56">
        <v>4.3269099999999998</v>
      </c>
      <c r="H206" s="56">
        <f t="shared" si="38"/>
        <v>3.6619999999999999</v>
      </c>
      <c r="I206" s="56">
        <f t="shared" si="39"/>
        <v>3.6779999999999999</v>
      </c>
      <c r="J206" s="56">
        <f t="shared" si="40"/>
        <v>3.5326300000000002</v>
      </c>
      <c r="K206" s="56">
        <v>3.1713300000000002</v>
      </c>
      <c r="L206" s="56">
        <f t="shared" si="41"/>
        <v>3.2435900000000002</v>
      </c>
      <c r="M206" s="57">
        <f t="shared" si="42"/>
        <v>1.4769591717818837</v>
      </c>
      <c r="N206" s="58">
        <f t="shared" si="44"/>
        <v>1.47</v>
      </c>
      <c r="O206" s="59">
        <v>38.68</v>
      </c>
      <c r="P206" s="60">
        <f>IF(X206="Y",Y206,O206)</f>
        <v>38.68</v>
      </c>
      <c r="R206" s="59">
        <v>38.68</v>
      </c>
      <c r="S206" s="59">
        <v>38.68</v>
      </c>
      <c r="T206" s="57">
        <f t="shared" si="45"/>
        <v>0</v>
      </c>
      <c r="U206" s="56" t="str">
        <f t="shared" si="46"/>
        <v>N</v>
      </c>
      <c r="V206" s="57">
        <f t="shared" si="36"/>
        <v>0</v>
      </c>
      <c r="W206" s="56" t="str">
        <f t="shared" si="47"/>
        <v>N</v>
      </c>
      <c r="X206" s="56" t="str">
        <f t="shared" si="43"/>
        <v>N</v>
      </c>
      <c r="Y206" s="60">
        <f>ROUNDUP(S206*0.95,2)</f>
        <v>36.75</v>
      </c>
    </row>
    <row r="207" spans="1:25" x14ac:dyDescent="0.25">
      <c r="A207" s="42" t="s">
        <v>234</v>
      </c>
      <c r="B207" s="43">
        <v>6005961</v>
      </c>
      <c r="C207" s="43">
        <v>145858</v>
      </c>
      <c r="D207" s="43">
        <v>0</v>
      </c>
      <c r="E207" s="44">
        <v>2.21183</v>
      </c>
      <c r="F207" s="44">
        <f t="shared" si="37"/>
        <v>0.82</v>
      </c>
      <c r="G207" s="44">
        <v>3.0722999999999998</v>
      </c>
      <c r="H207" s="44">
        <f t="shared" si="38"/>
        <v>3.6619999999999999</v>
      </c>
      <c r="I207" s="44">
        <f t="shared" si="39"/>
        <v>3.6779999999999999</v>
      </c>
      <c r="J207" s="44">
        <f t="shared" si="40"/>
        <v>2.5083299999999999</v>
      </c>
      <c r="K207" s="44">
        <v>2.7208199999999998</v>
      </c>
      <c r="L207" s="44">
        <f t="shared" si="41"/>
        <v>2.5083299999999999</v>
      </c>
      <c r="M207" s="45">
        <f t="shared" si="42"/>
        <v>0.8817938628489872</v>
      </c>
      <c r="N207" s="46">
        <f t="shared" si="44"/>
        <v>0.88</v>
      </c>
      <c r="O207" s="47">
        <v>22.69</v>
      </c>
      <c r="P207" s="48">
        <f>IF(X207="Y",Y207,O207)</f>
        <v>22.69</v>
      </c>
      <c r="R207" s="47">
        <v>19.34</v>
      </c>
      <c r="S207" s="47">
        <v>19.34</v>
      </c>
      <c r="T207" s="45">
        <f t="shared" si="45"/>
        <v>0</v>
      </c>
      <c r="U207" s="44" t="str">
        <f t="shared" si="46"/>
        <v>N</v>
      </c>
      <c r="V207" s="45">
        <f t="shared" si="36"/>
        <v>0.17321613236814898</v>
      </c>
      <c r="W207" s="44" t="str">
        <f t="shared" si="47"/>
        <v>N</v>
      </c>
      <c r="X207" s="44" t="str">
        <f t="shared" si="43"/>
        <v>N</v>
      </c>
      <c r="Y207" s="48">
        <f>ROUNDUP(S207*0.95,2)</f>
        <v>18.380000000000003</v>
      </c>
    </row>
    <row r="208" spans="1:25" x14ac:dyDescent="0.25">
      <c r="A208" s="34" t="s">
        <v>235</v>
      </c>
      <c r="B208" s="41">
        <v>6002844</v>
      </c>
      <c r="C208" s="41">
        <v>145663</v>
      </c>
      <c r="D208" s="41">
        <v>0</v>
      </c>
      <c r="E208" s="49">
        <v>3.2991100000000002</v>
      </c>
      <c r="F208" s="49">
        <f t="shared" si="37"/>
        <v>0.82</v>
      </c>
      <c r="G208" s="49">
        <v>5.0623199999999997</v>
      </c>
      <c r="H208" s="49">
        <f t="shared" si="38"/>
        <v>3.6619999999999999</v>
      </c>
      <c r="I208" s="49">
        <f t="shared" si="39"/>
        <v>3.6779999999999999</v>
      </c>
      <c r="J208" s="49">
        <f t="shared" si="40"/>
        <v>4.1330400000000003</v>
      </c>
      <c r="K208" s="49">
        <v>3.4318200000000001</v>
      </c>
      <c r="L208" s="49">
        <f t="shared" si="41"/>
        <v>3.57206</v>
      </c>
      <c r="M208" s="50">
        <f t="shared" si="42"/>
        <v>0.92358750972828008</v>
      </c>
      <c r="N208" s="51">
        <f t="shared" si="44"/>
        <v>0.92</v>
      </c>
      <c r="O208" s="52">
        <v>25.77</v>
      </c>
      <c r="P208" s="53">
        <f>IF(X208="Y",Y208,O208)</f>
        <v>25.77</v>
      </c>
      <c r="R208" s="52">
        <v>22.31</v>
      </c>
      <c r="S208" s="52">
        <v>22.31</v>
      </c>
      <c r="T208" s="50">
        <f t="shared" si="45"/>
        <v>0</v>
      </c>
      <c r="U208" s="49" t="str">
        <f t="shared" si="46"/>
        <v>N</v>
      </c>
      <c r="V208" s="50">
        <f t="shared" si="36"/>
        <v>0.15508740475123267</v>
      </c>
      <c r="W208" s="49" t="str">
        <f t="shared" si="47"/>
        <v>N</v>
      </c>
      <c r="X208" s="49" t="str">
        <f t="shared" si="43"/>
        <v>N</v>
      </c>
      <c r="Y208" s="53">
        <f>ROUNDUP(S208*0.95,2)</f>
        <v>21.200000000000003</v>
      </c>
    </row>
    <row r="209" spans="1:25" x14ac:dyDescent="0.25">
      <c r="A209" s="34" t="s">
        <v>236</v>
      </c>
      <c r="B209" s="41">
        <v>6005425</v>
      </c>
      <c r="C209" s="41">
        <v>146156</v>
      </c>
      <c r="D209" s="41">
        <v>0</v>
      </c>
      <c r="E209" s="49">
        <v>1.38992</v>
      </c>
      <c r="F209" s="49">
        <f t="shared" si="37"/>
        <v>0.82</v>
      </c>
      <c r="G209" s="49">
        <v>4.0147599999999999</v>
      </c>
      <c r="H209" s="49">
        <f t="shared" si="38"/>
        <v>3.6619999999999999</v>
      </c>
      <c r="I209" s="49">
        <f t="shared" si="39"/>
        <v>3.6779999999999999</v>
      </c>
      <c r="J209" s="49">
        <f t="shared" si="40"/>
        <v>3.2777799999999999</v>
      </c>
      <c r="K209" s="49">
        <v>2.9485000000000001</v>
      </c>
      <c r="L209" s="49">
        <f t="shared" si="41"/>
        <v>3.0143599999999999</v>
      </c>
      <c r="M209" s="50">
        <f t="shared" si="42"/>
        <v>0.46109953688345123</v>
      </c>
      <c r="N209" s="51">
        <f t="shared" si="44"/>
        <v>0.46</v>
      </c>
      <c r="O209" s="52">
        <v>0</v>
      </c>
      <c r="P209" s="53">
        <f>IF(X209="Y",Y209,O209)</f>
        <v>0</v>
      </c>
      <c r="R209" s="52">
        <v>38.68</v>
      </c>
      <c r="S209" s="52">
        <v>38.68</v>
      </c>
      <c r="T209" s="50">
        <f t="shared" si="45"/>
        <v>0</v>
      </c>
      <c r="U209" s="49" t="str">
        <f t="shared" si="46"/>
        <v>N</v>
      </c>
      <c r="V209" s="50">
        <f t="shared" si="36"/>
        <v>-1</v>
      </c>
      <c r="W209" s="49" t="str">
        <f t="shared" si="47"/>
        <v>Y</v>
      </c>
      <c r="X209" s="49" t="str">
        <f t="shared" si="43"/>
        <v>N</v>
      </c>
      <c r="Y209" s="53">
        <f>ROUNDUP(S209*0.95,2)</f>
        <v>36.75</v>
      </c>
    </row>
    <row r="210" spans="1:25" x14ac:dyDescent="0.25">
      <c r="A210" s="34" t="s">
        <v>237</v>
      </c>
      <c r="B210" s="41">
        <v>6004667</v>
      </c>
      <c r="C210" s="41">
        <v>145828</v>
      </c>
      <c r="D210" s="41">
        <v>0</v>
      </c>
      <c r="E210" s="49">
        <v>3.1372100000000001</v>
      </c>
      <c r="F210" s="49">
        <f t="shared" si="37"/>
        <v>0.82</v>
      </c>
      <c r="G210" s="49">
        <v>4.3226000000000004</v>
      </c>
      <c r="H210" s="49">
        <f t="shared" si="38"/>
        <v>3.6619999999999999</v>
      </c>
      <c r="I210" s="49">
        <f t="shared" si="39"/>
        <v>3.6779999999999999</v>
      </c>
      <c r="J210" s="49">
        <f t="shared" si="40"/>
        <v>3.5291100000000002</v>
      </c>
      <c r="K210" s="49">
        <v>2.9251100000000001</v>
      </c>
      <c r="L210" s="49">
        <f t="shared" si="41"/>
        <v>3.0459100000000001</v>
      </c>
      <c r="M210" s="50">
        <f t="shared" si="42"/>
        <v>1.0299746217058285</v>
      </c>
      <c r="N210" s="51">
        <f t="shared" si="44"/>
        <v>1.02</v>
      </c>
      <c r="O210" s="52">
        <v>32.07</v>
      </c>
      <c r="P210" s="53">
        <f>IF(X210="Y",Y210,O210)</f>
        <v>32.07</v>
      </c>
      <c r="R210" s="52">
        <v>0</v>
      </c>
      <c r="S210" s="52">
        <v>0</v>
      </c>
      <c r="T210" s="50">
        <f t="shared" si="45"/>
        <v>0</v>
      </c>
      <c r="U210" s="49" t="str">
        <f t="shared" si="46"/>
        <v>N</v>
      </c>
      <c r="V210" s="50">
        <f t="shared" si="36"/>
        <v>0</v>
      </c>
      <c r="W210" s="49" t="str">
        <f t="shared" si="47"/>
        <v>N</v>
      </c>
      <c r="X210" s="49" t="str">
        <f t="shared" si="43"/>
        <v>N</v>
      </c>
      <c r="Y210" s="53">
        <f>ROUNDUP(S210*0.95,2)</f>
        <v>0</v>
      </c>
    </row>
    <row r="211" spans="1:25" x14ac:dyDescent="0.25">
      <c r="A211" s="54" t="s">
        <v>238</v>
      </c>
      <c r="B211" s="55">
        <v>6002901</v>
      </c>
      <c r="C211" s="55">
        <v>146095</v>
      </c>
      <c r="D211" s="55">
        <v>0</v>
      </c>
      <c r="E211" s="56">
        <v>4.3825399999999997</v>
      </c>
      <c r="F211" s="56">
        <f t="shared" si="37"/>
        <v>0.82</v>
      </c>
      <c r="G211" s="56">
        <v>3.3071299999999999</v>
      </c>
      <c r="H211" s="56">
        <f t="shared" si="38"/>
        <v>3.6619999999999999</v>
      </c>
      <c r="I211" s="56">
        <f t="shared" si="39"/>
        <v>3.6779999999999999</v>
      </c>
      <c r="J211" s="56">
        <f t="shared" si="40"/>
        <v>2.7000500000000001</v>
      </c>
      <c r="K211" s="56">
        <v>2.8538399999999999</v>
      </c>
      <c r="L211" s="56">
        <f t="shared" si="41"/>
        <v>2.7000500000000001</v>
      </c>
      <c r="M211" s="57">
        <f t="shared" si="42"/>
        <v>1.6231329049462044</v>
      </c>
      <c r="N211" s="58">
        <f t="shared" si="44"/>
        <v>1.62</v>
      </c>
      <c r="O211" s="59">
        <v>38.68</v>
      </c>
      <c r="P211" s="60">
        <f>IF(X211="Y",Y211,O211)</f>
        <v>38.68</v>
      </c>
      <c r="R211" s="59">
        <v>38.68</v>
      </c>
      <c r="S211" s="59">
        <v>38.68</v>
      </c>
      <c r="T211" s="57">
        <f t="shared" si="45"/>
        <v>0</v>
      </c>
      <c r="U211" s="56" t="str">
        <f t="shared" si="46"/>
        <v>N</v>
      </c>
      <c r="V211" s="57">
        <f t="shared" si="36"/>
        <v>0</v>
      </c>
      <c r="W211" s="56" t="str">
        <f t="shared" si="47"/>
        <v>N</v>
      </c>
      <c r="X211" s="56" t="str">
        <f t="shared" si="43"/>
        <v>N</v>
      </c>
      <c r="Y211" s="60">
        <f>ROUNDUP(S211*0.95,2)</f>
        <v>36.75</v>
      </c>
    </row>
    <row r="212" spans="1:25" x14ac:dyDescent="0.25">
      <c r="A212" s="42" t="s">
        <v>239</v>
      </c>
      <c r="B212" s="43">
        <v>6002133</v>
      </c>
      <c r="C212" s="43">
        <v>145628</v>
      </c>
      <c r="D212" s="43">
        <v>0</v>
      </c>
      <c r="E212" s="44">
        <v>2.3173300000000001</v>
      </c>
      <c r="F212" s="44">
        <f t="shared" si="37"/>
        <v>0.82</v>
      </c>
      <c r="G212" s="44">
        <v>4.2247300000000001</v>
      </c>
      <c r="H212" s="44">
        <f t="shared" si="38"/>
        <v>3.6619999999999999</v>
      </c>
      <c r="I212" s="44">
        <f t="shared" si="39"/>
        <v>3.6779999999999999</v>
      </c>
      <c r="J212" s="44">
        <f t="shared" si="40"/>
        <v>3.4492099999999999</v>
      </c>
      <c r="K212" s="44">
        <v>3.1427299999999998</v>
      </c>
      <c r="L212" s="44">
        <f t="shared" si="41"/>
        <v>3.2040299999999999</v>
      </c>
      <c r="M212" s="45">
        <f t="shared" si="42"/>
        <v>0.72325477601645438</v>
      </c>
      <c r="N212" s="46">
        <f t="shared" si="44"/>
        <v>0.72</v>
      </c>
      <c r="O212" s="47">
        <v>10.5</v>
      </c>
      <c r="P212" s="48">
        <f>IF(X212="Y",Y212,O212)</f>
        <v>10.5</v>
      </c>
      <c r="R212" s="47">
        <v>23.06</v>
      </c>
      <c r="S212" s="47">
        <v>23.06</v>
      </c>
      <c r="T212" s="45">
        <f t="shared" si="45"/>
        <v>0</v>
      </c>
      <c r="U212" s="44" t="str">
        <f t="shared" si="46"/>
        <v>N</v>
      </c>
      <c r="V212" s="45">
        <f t="shared" si="36"/>
        <v>-0.54466608846487419</v>
      </c>
      <c r="W212" s="44" t="str">
        <f t="shared" si="47"/>
        <v>Y</v>
      </c>
      <c r="X212" s="44" t="str">
        <f t="shared" si="43"/>
        <v>N</v>
      </c>
      <c r="Y212" s="48">
        <f>ROUNDUP(S212*0.95,2)</f>
        <v>21.91</v>
      </c>
    </row>
    <row r="213" spans="1:25" x14ac:dyDescent="0.25">
      <c r="A213" s="34" t="s">
        <v>240</v>
      </c>
      <c r="B213" s="41">
        <v>6002950</v>
      </c>
      <c r="C213" s="41">
        <v>145422</v>
      </c>
      <c r="D213" s="41">
        <v>0</v>
      </c>
      <c r="E213" s="49">
        <v>3.6702400000000002</v>
      </c>
      <c r="F213" s="49">
        <f t="shared" si="37"/>
        <v>0.82</v>
      </c>
      <c r="G213" s="49">
        <v>4.6642700000000001</v>
      </c>
      <c r="H213" s="49">
        <f t="shared" si="38"/>
        <v>3.6619999999999999</v>
      </c>
      <c r="I213" s="49">
        <f t="shared" si="39"/>
        <v>3.6779999999999999</v>
      </c>
      <c r="J213" s="49">
        <f t="shared" si="40"/>
        <v>3.8080599999999998</v>
      </c>
      <c r="K213" s="49">
        <v>3.46828</v>
      </c>
      <c r="L213" s="49">
        <f t="shared" si="41"/>
        <v>3.5362399999999998</v>
      </c>
      <c r="M213" s="50">
        <f t="shared" si="42"/>
        <v>1.0378933556545937</v>
      </c>
      <c r="N213" s="51">
        <f t="shared" si="44"/>
        <v>1.03</v>
      </c>
      <c r="O213" s="52">
        <v>32.619999999999997</v>
      </c>
      <c r="P213" s="53">
        <f>IF(X213="Y",Y213,O213)</f>
        <v>32.619999999999997</v>
      </c>
      <c r="R213" s="52">
        <v>35.11</v>
      </c>
      <c r="S213" s="52">
        <v>35.11</v>
      </c>
      <c r="T213" s="50">
        <f t="shared" si="45"/>
        <v>0</v>
      </c>
      <c r="U213" s="49" t="str">
        <f t="shared" si="46"/>
        <v>N</v>
      </c>
      <c r="V213" s="50">
        <f t="shared" si="36"/>
        <v>-7.0919965821703276E-2</v>
      </c>
      <c r="W213" s="49" t="str">
        <f t="shared" si="47"/>
        <v>Y</v>
      </c>
      <c r="X213" s="49" t="str">
        <f t="shared" si="43"/>
        <v>N</v>
      </c>
      <c r="Y213" s="53">
        <f>ROUNDUP(S213*0.95,2)</f>
        <v>33.36</v>
      </c>
    </row>
    <row r="214" spans="1:25" x14ac:dyDescent="0.25">
      <c r="A214" s="34" t="s">
        <v>241</v>
      </c>
      <c r="B214" s="41">
        <v>6002976</v>
      </c>
      <c r="C214" s="41">
        <v>145917</v>
      </c>
      <c r="D214" s="41">
        <v>0</v>
      </c>
      <c r="E214" s="49">
        <v>4.9243399999999999</v>
      </c>
      <c r="F214" s="49">
        <f t="shared" si="37"/>
        <v>0.82</v>
      </c>
      <c r="G214" s="49">
        <v>4.7017699999999998</v>
      </c>
      <c r="H214" s="49">
        <f t="shared" si="38"/>
        <v>3.6619999999999999</v>
      </c>
      <c r="I214" s="49">
        <f t="shared" si="39"/>
        <v>3.6779999999999999</v>
      </c>
      <c r="J214" s="49">
        <f t="shared" si="40"/>
        <v>3.8386800000000001</v>
      </c>
      <c r="K214" s="49">
        <v>3.4040699999999999</v>
      </c>
      <c r="L214" s="49">
        <f t="shared" si="41"/>
        <v>3.49099</v>
      </c>
      <c r="M214" s="50">
        <f t="shared" si="42"/>
        <v>1.4105855359081521</v>
      </c>
      <c r="N214" s="51">
        <f t="shared" si="44"/>
        <v>1.41</v>
      </c>
      <c r="O214" s="52">
        <v>38.68</v>
      </c>
      <c r="P214" s="53">
        <f>IF(X214="Y",Y214,O214)</f>
        <v>38.68</v>
      </c>
      <c r="R214" s="52">
        <v>38.68</v>
      </c>
      <c r="S214" s="52">
        <v>38.68</v>
      </c>
      <c r="T214" s="50">
        <f t="shared" si="45"/>
        <v>0</v>
      </c>
      <c r="U214" s="49" t="str">
        <f t="shared" si="46"/>
        <v>N</v>
      </c>
      <c r="V214" s="50">
        <f t="shared" si="36"/>
        <v>0</v>
      </c>
      <c r="W214" s="49" t="str">
        <f t="shared" si="47"/>
        <v>N</v>
      </c>
      <c r="X214" s="49" t="str">
        <f t="shared" si="43"/>
        <v>N</v>
      </c>
      <c r="Y214" s="53">
        <f>ROUNDUP(S214*0.95,2)</f>
        <v>36.75</v>
      </c>
    </row>
    <row r="215" spans="1:25" x14ac:dyDescent="0.25">
      <c r="A215" s="34" t="s">
        <v>242</v>
      </c>
      <c r="B215" s="41">
        <v>6002984</v>
      </c>
      <c r="C215" s="41">
        <v>145702</v>
      </c>
      <c r="D215" s="41">
        <v>0</v>
      </c>
      <c r="E215" s="49">
        <v>3.5271699999999999</v>
      </c>
      <c r="F215" s="49">
        <f t="shared" si="37"/>
        <v>0.82</v>
      </c>
      <c r="G215" s="49">
        <v>4.0089600000000001</v>
      </c>
      <c r="H215" s="49">
        <f t="shared" si="38"/>
        <v>3.6619999999999999</v>
      </c>
      <c r="I215" s="49">
        <f t="shared" si="39"/>
        <v>3.6779999999999999</v>
      </c>
      <c r="J215" s="49">
        <f t="shared" si="40"/>
        <v>3.27305</v>
      </c>
      <c r="K215" s="49">
        <v>3.13137</v>
      </c>
      <c r="L215" s="49">
        <f t="shared" si="41"/>
        <v>3.15971</v>
      </c>
      <c r="M215" s="50">
        <f t="shared" si="42"/>
        <v>1.116295482813296</v>
      </c>
      <c r="N215" s="51">
        <f t="shared" si="44"/>
        <v>1.1100000000000001</v>
      </c>
      <c r="O215" s="52">
        <v>36.590000000000003</v>
      </c>
      <c r="P215" s="53">
        <f>IF(X215="Y",Y215,O215)</f>
        <v>36.590000000000003</v>
      </c>
      <c r="R215" s="52">
        <v>30.94</v>
      </c>
      <c r="S215" s="52">
        <v>30.94</v>
      </c>
      <c r="T215" s="50">
        <f t="shared" si="45"/>
        <v>0</v>
      </c>
      <c r="U215" s="49" t="str">
        <f t="shared" si="46"/>
        <v>N</v>
      </c>
      <c r="V215" s="50">
        <f t="shared" si="36"/>
        <v>0.18261150614091798</v>
      </c>
      <c r="W215" s="49" t="str">
        <f t="shared" si="47"/>
        <v>N</v>
      </c>
      <c r="X215" s="49" t="str">
        <f t="shared" si="43"/>
        <v>N</v>
      </c>
      <c r="Y215" s="53">
        <f>ROUNDUP(S215*0.95,2)</f>
        <v>29.400000000000002</v>
      </c>
    </row>
    <row r="216" spans="1:25" x14ac:dyDescent="0.25">
      <c r="A216" s="54" t="s">
        <v>243</v>
      </c>
      <c r="B216" s="55">
        <v>6003024</v>
      </c>
      <c r="C216" s="55" t="s">
        <v>244</v>
      </c>
      <c r="D216" s="55">
        <v>0</v>
      </c>
      <c r="E216" s="56">
        <v>4.6621800000000002</v>
      </c>
      <c r="F216" s="56">
        <f t="shared" si="37"/>
        <v>0.82</v>
      </c>
      <c r="G216" s="56">
        <v>3.3820199999999998</v>
      </c>
      <c r="H216" s="56">
        <f t="shared" si="38"/>
        <v>3.6619999999999999</v>
      </c>
      <c r="I216" s="56">
        <f t="shared" si="39"/>
        <v>3.6779999999999999</v>
      </c>
      <c r="J216" s="56">
        <f t="shared" si="40"/>
        <v>2.76119</v>
      </c>
      <c r="K216" s="56">
        <v>2.7973400000000002</v>
      </c>
      <c r="L216" s="56">
        <f t="shared" si="41"/>
        <v>2.76119</v>
      </c>
      <c r="M216" s="57">
        <f t="shared" si="42"/>
        <v>1.688467653439278</v>
      </c>
      <c r="N216" s="58">
        <f t="shared" si="44"/>
        <v>1.68</v>
      </c>
      <c r="O216" s="59">
        <v>38.68</v>
      </c>
      <c r="P216" s="60">
        <f>IF(X216="Y",Y216,O216)</f>
        <v>38.68</v>
      </c>
      <c r="R216" s="59">
        <v>38.68</v>
      </c>
      <c r="S216" s="59">
        <v>38.68</v>
      </c>
      <c r="T216" s="57">
        <f t="shared" si="45"/>
        <v>0</v>
      </c>
      <c r="U216" s="56" t="str">
        <f t="shared" si="46"/>
        <v>N</v>
      </c>
      <c r="V216" s="57">
        <f t="shared" si="36"/>
        <v>0</v>
      </c>
      <c r="W216" s="56" t="str">
        <f t="shared" si="47"/>
        <v>N</v>
      </c>
      <c r="X216" s="56" t="str">
        <f t="shared" si="43"/>
        <v>N</v>
      </c>
      <c r="Y216" s="60">
        <f>ROUNDUP(S216*0.95,2)</f>
        <v>36.75</v>
      </c>
    </row>
    <row r="217" spans="1:25" x14ac:dyDescent="0.25">
      <c r="A217" s="42" t="s">
        <v>245</v>
      </c>
      <c r="B217" s="43">
        <v>6001051</v>
      </c>
      <c r="C217" s="43">
        <v>145867</v>
      </c>
      <c r="D217" s="43">
        <v>6</v>
      </c>
      <c r="E217" s="44">
        <v>0</v>
      </c>
      <c r="F217" s="44">
        <f t="shared" si="37"/>
        <v>0.82</v>
      </c>
      <c r="G217" s="44">
        <v>0</v>
      </c>
      <c r="H217" s="44">
        <f t="shared" si="38"/>
        <v>3.6619999999999999</v>
      </c>
      <c r="I217" s="44">
        <f t="shared" si="39"/>
        <v>3.6779999999999999</v>
      </c>
      <c r="J217" s="44">
        <f t="shared" si="40"/>
        <v>0</v>
      </c>
      <c r="K217" s="44">
        <v>3.6303700000000001</v>
      </c>
      <c r="L217" s="44">
        <f t="shared" si="41"/>
        <v>3.6303700000000001</v>
      </c>
      <c r="M217" s="45">
        <f t="shared" si="42"/>
        <v>0</v>
      </c>
      <c r="N217" s="46">
        <f t="shared" si="44"/>
        <v>0</v>
      </c>
      <c r="O217" s="47">
        <v>0</v>
      </c>
      <c r="P217" s="48">
        <f>IF(X217="Y",Y217,O217)</f>
        <v>0</v>
      </c>
      <c r="R217" s="47">
        <v>38.68</v>
      </c>
      <c r="S217" s="47">
        <v>38.68</v>
      </c>
      <c r="T217" s="45">
        <f t="shared" si="45"/>
        <v>0</v>
      </c>
      <c r="U217" s="44" t="str">
        <f t="shared" si="46"/>
        <v>N</v>
      </c>
      <c r="V217" s="45">
        <f t="shared" si="36"/>
        <v>-1</v>
      </c>
      <c r="W217" s="44" t="str">
        <f t="shared" si="47"/>
        <v>Y</v>
      </c>
      <c r="X217" s="44" t="str">
        <f t="shared" si="43"/>
        <v>N</v>
      </c>
      <c r="Y217" s="48">
        <f>ROUNDUP(S217*0.95,2)</f>
        <v>36.75</v>
      </c>
    </row>
    <row r="218" spans="1:25" x14ac:dyDescent="0.25">
      <c r="A218" s="34" t="s">
        <v>246</v>
      </c>
      <c r="B218" s="41">
        <v>6003040</v>
      </c>
      <c r="C218" s="41">
        <v>145794</v>
      </c>
      <c r="D218" s="41">
        <v>0</v>
      </c>
      <c r="E218" s="49">
        <v>4.3161100000000001</v>
      </c>
      <c r="F218" s="49">
        <f t="shared" si="37"/>
        <v>0.82</v>
      </c>
      <c r="G218" s="49">
        <v>3.1526700000000001</v>
      </c>
      <c r="H218" s="49">
        <f t="shared" si="38"/>
        <v>3.6619999999999999</v>
      </c>
      <c r="I218" s="49">
        <f t="shared" si="39"/>
        <v>3.6779999999999999</v>
      </c>
      <c r="J218" s="49">
        <f t="shared" si="40"/>
        <v>2.5739399999999999</v>
      </c>
      <c r="K218" s="49">
        <v>2.7970600000000001</v>
      </c>
      <c r="L218" s="49">
        <f t="shared" si="41"/>
        <v>2.5739399999999999</v>
      </c>
      <c r="M218" s="50">
        <f t="shared" si="42"/>
        <v>1.6768494992113259</v>
      </c>
      <c r="N218" s="51">
        <f t="shared" si="44"/>
        <v>1.67</v>
      </c>
      <c r="O218" s="52">
        <v>38.68</v>
      </c>
      <c r="P218" s="53">
        <f>IF(X218="Y",Y218,O218)</f>
        <v>38.68</v>
      </c>
      <c r="R218" s="52">
        <v>38.68</v>
      </c>
      <c r="S218" s="52">
        <v>38.68</v>
      </c>
      <c r="T218" s="50">
        <f t="shared" si="45"/>
        <v>0</v>
      </c>
      <c r="U218" s="49" t="str">
        <f t="shared" si="46"/>
        <v>N</v>
      </c>
      <c r="V218" s="50">
        <f t="shared" si="36"/>
        <v>0</v>
      </c>
      <c r="W218" s="49" t="str">
        <f t="shared" si="47"/>
        <v>N</v>
      </c>
      <c r="X218" s="49" t="str">
        <f t="shared" si="43"/>
        <v>N</v>
      </c>
      <c r="Y218" s="53">
        <f>ROUNDUP(S218*0.95,2)</f>
        <v>36.75</v>
      </c>
    </row>
    <row r="219" spans="1:25" x14ac:dyDescent="0.25">
      <c r="A219" s="34" t="s">
        <v>247</v>
      </c>
      <c r="B219" s="41">
        <v>6003099</v>
      </c>
      <c r="C219" s="41">
        <v>146032</v>
      </c>
      <c r="D219" s="41">
        <v>0</v>
      </c>
      <c r="E219" s="49">
        <v>3.28287</v>
      </c>
      <c r="F219" s="49">
        <f t="shared" si="37"/>
        <v>0.82</v>
      </c>
      <c r="G219" s="49">
        <v>3.7408600000000001</v>
      </c>
      <c r="H219" s="49">
        <f t="shared" si="38"/>
        <v>3.6619999999999999</v>
      </c>
      <c r="I219" s="49">
        <f t="shared" si="39"/>
        <v>3.6779999999999999</v>
      </c>
      <c r="J219" s="49">
        <f t="shared" si="40"/>
        <v>3.05416</v>
      </c>
      <c r="K219" s="49">
        <v>2.87561</v>
      </c>
      <c r="L219" s="49">
        <f t="shared" si="41"/>
        <v>2.9113199999999999</v>
      </c>
      <c r="M219" s="50">
        <f t="shared" si="42"/>
        <v>1.1276225217427147</v>
      </c>
      <c r="N219" s="51">
        <f t="shared" si="44"/>
        <v>1.1200000000000001</v>
      </c>
      <c r="O219" s="52">
        <v>36.74</v>
      </c>
      <c r="P219" s="53">
        <f>IF(X219="Y",Y219,O219)</f>
        <v>36.74</v>
      </c>
      <c r="R219" s="52">
        <v>38.68</v>
      </c>
      <c r="S219" s="52">
        <v>38.68</v>
      </c>
      <c r="T219" s="50">
        <f t="shared" si="45"/>
        <v>0</v>
      </c>
      <c r="U219" s="49" t="str">
        <f t="shared" si="46"/>
        <v>N</v>
      </c>
      <c r="V219" s="50">
        <f t="shared" si="36"/>
        <v>-5.0155118924508732E-2</v>
      </c>
      <c r="W219" s="49" t="str">
        <f t="shared" si="47"/>
        <v>Y</v>
      </c>
      <c r="X219" s="49" t="str">
        <f t="shared" si="43"/>
        <v>N</v>
      </c>
      <c r="Y219" s="53">
        <f>ROUNDUP(S219*0.95,2)</f>
        <v>36.75</v>
      </c>
    </row>
    <row r="220" spans="1:25" x14ac:dyDescent="0.25">
      <c r="A220" s="34" t="s">
        <v>248</v>
      </c>
      <c r="B220" s="41">
        <v>6004824</v>
      </c>
      <c r="C220" s="41">
        <v>146104</v>
      </c>
      <c r="D220" s="41">
        <v>0</v>
      </c>
      <c r="E220" s="49">
        <v>2.82769</v>
      </c>
      <c r="F220" s="49">
        <f t="shared" si="37"/>
        <v>0.82</v>
      </c>
      <c r="G220" s="49">
        <v>3.8515899999999998</v>
      </c>
      <c r="H220" s="49">
        <f t="shared" si="38"/>
        <v>3.6619999999999999</v>
      </c>
      <c r="I220" s="49">
        <f t="shared" si="39"/>
        <v>3.6779999999999999</v>
      </c>
      <c r="J220" s="49">
        <f t="shared" si="40"/>
        <v>3.1445599999999998</v>
      </c>
      <c r="K220" s="49">
        <v>2.9247200000000002</v>
      </c>
      <c r="L220" s="49">
        <f t="shared" si="41"/>
        <v>2.9686900000000001</v>
      </c>
      <c r="M220" s="50">
        <f t="shared" si="42"/>
        <v>0.95250430324486557</v>
      </c>
      <c r="N220" s="51">
        <f t="shared" si="44"/>
        <v>0.95</v>
      </c>
      <c r="O220" s="52">
        <v>27.72</v>
      </c>
      <c r="P220" s="53">
        <f>IF(X220="Y",Y220,O220)</f>
        <v>27.72</v>
      </c>
      <c r="R220" s="52">
        <v>23.06</v>
      </c>
      <c r="S220" s="52">
        <v>23.06</v>
      </c>
      <c r="T220" s="50">
        <f t="shared" si="45"/>
        <v>0</v>
      </c>
      <c r="U220" s="49" t="str">
        <f t="shared" si="46"/>
        <v>N</v>
      </c>
      <c r="V220" s="50">
        <f t="shared" si="36"/>
        <v>0.20208152645273203</v>
      </c>
      <c r="W220" s="49" t="str">
        <f t="shared" si="47"/>
        <v>N</v>
      </c>
      <c r="X220" s="49" t="str">
        <f t="shared" si="43"/>
        <v>N</v>
      </c>
      <c r="Y220" s="53">
        <f>ROUNDUP(S220*0.95,2)</f>
        <v>21.91</v>
      </c>
    </row>
    <row r="221" spans="1:25" x14ac:dyDescent="0.25">
      <c r="A221" s="54" t="s">
        <v>249</v>
      </c>
      <c r="B221" s="55">
        <v>6003115</v>
      </c>
      <c r="C221" s="55">
        <v>145404</v>
      </c>
      <c r="D221" s="55">
        <v>0</v>
      </c>
      <c r="E221" s="56">
        <v>3.4912000000000001</v>
      </c>
      <c r="F221" s="56">
        <f t="shared" si="37"/>
        <v>0.82</v>
      </c>
      <c r="G221" s="56">
        <v>4.4771799999999997</v>
      </c>
      <c r="H221" s="56">
        <f t="shared" si="38"/>
        <v>3.6619999999999999</v>
      </c>
      <c r="I221" s="56">
        <f t="shared" si="39"/>
        <v>3.6779999999999999</v>
      </c>
      <c r="J221" s="56">
        <f t="shared" si="40"/>
        <v>3.6553200000000001</v>
      </c>
      <c r="K221" s="56">
        <v>3.3873500000000001</v>
      </c>
      <c r="L221" s="56">
        <f t="shared" si="41"/>
        <v>3.4409399999999999</v>
      </c>
      <c r="M221" s="57">
        <f t="shared" si="42"/>
        <v>1.0146064738123886</v>
      </c>
      <c r="N221" s="58">
        <f t="shared" si="44"/>
        <v>1.01</v>
      </c>
      <c r="O221" s="59">
        <v>31.53</v>
      </c>
      <c r="P221" s="60">
        <f>IF(X221="Y",Y221,O221)</f>
        <v>31.53</v>
      </c>
      <c r="R221" s="59">
        <v>29.75</v>
      </c>
      <c r="S221" s="59">
        <v>29.75</v>
      </c>
      <c r="T221" s="57">
        <f t="shared" si="45"/>
        <v>0</v>
      </c>
      <c r="U221" s="56" t="str">
        <f t="shared" si="46"/>
        <v>N</v>
      </c>
      <c r="V221" s="57">
        <f t="shared" si="36"/>
        <v>5.9831932773109282E-2</v>
      </c>
      <c r="W221" s="56" t="str">
        <f t="shared" si="47"/>
        <v>N</v>
      </c>
      <c r="X221" s="56" t="str">
        <f t="shared" si="43"/>
        <v>N</v>
      </c>
      <c r="Y221" s="60">
        <f>ROUNDUP(S221*0.95,2)</f>
        <v>28.270000000000003</v>
      </c>
    </row>
    <row r="222" spans="1:25" x14ac:dyDescent="0.25">
      <c r="A222" s="42" t="s">
        <v>250</v>
      </c>
      <c r="B222" s="43">
        <v>6003123</v>
      </c>
      <c r="C222" s="43">
        <v>145499</v>
      </c>
      <c r="D222" s="43">
        <v>0</v>
      </c>
      <c r="E222" s="44">
        <v>5.07789</v>
      </c>
      <c r="F222" s="44">
        <f t="shared" si="37"/>
        <v>0.82</v>
      </c>
      <c r="G222" s="44">
        <v>3.3336899999999998</v>
      </c>
      <c r="H222" s="44">
        <f t="shared" si="38"/>
        <v>3.6619999999999999</v>
      </c>
      <c r="I222" s="44">
        <f t="shared" si="39"/>
        <v>3.6779999999999999</v>
      </c>
      <c r="J222" s="44">
        <f t="shared" si="40"/>
        <v>2.72173</v>
      </c>
      <c r="K222" s="44">
        <v>2.8511000000000002</v>
      </c>
      <c r="L222" s="44">
        <f t="shared" si="41"/>
        <v>2.72173</v>
      </c>
      <c r="M222" s="45">
        <f t="shared" si="42"/>
        <v>1.8656846931914628</v>
      </c>
      <c r="N222" s="46">
        <f t="shared" si="44"/>
        <v>1.86</v>
      </c>
      <c r="O222" s="47">
        <v>38.68</v>
      </c>
      <c r="P222" s="48">
        <f>IF(X222="Y",Y222,O222)</f>
        <v>38.68</v>
      </c>
      <c r="R222" s="47">
        <v>38.68</v>
      </c>
      <c r="S222" s="47">
        <v>38.68</v>
      </c>
      <c r="T222" s="45">
        <f t="shared" si="45"/>
        <v>0</v>
      </c>
      <c r="U222" s="44" t="str">
        <f t="shared" si="46"/>
        <v>N</v>
      </c>
      <c r="V222" s="45">
        <f t="shared" si="36"/>
        <v>0</v>
      </c>
      <c r="W222" s="44" t="str">
        <f t="shared" si="47"/>
        <v>N</v>
      </c>
      <c r="X222" s="44" t="str">
        <f t="shared" si="43"/>
        <v>N</v>
      </c>
      <c r="Y222" s="48">
        <f>ROUNDUP(S222*0.95,2)</f>
        <v>36.75</v>
      </c>
    </row>
    <row r="223" spans="1:25" x14ac:dyDescent="0.25">
      <c r="A223" s="34" t="s">
        <v>251</v>
      </c>
      <c r="B223" s="41">
        <v>6001614</v>
      </c>
      <c r="C223" s="41">
        <v>145791</v>
      </c>
      <c r="D223" s="41">
        <v>0</v>
      </c>
      <c r="E223" s="49">
        <v>2.6339800000000002</v>
      </c>
      <c r="F223" s="49">
        <f t="shared" si="37"/>
        <v>0.82</v>
      </c>
      <c r="G223" s="49">
        <v>3.7855099999999999</v>
      </c>
      <c r="H223" s="49">
        <f t="shared" si="38"/>
        <v>3.6619999999999999</v>
      </c>
      <c r="I223" s="49">
        <f t="shared" si="39"/>
        <v>3.6779999999999999</v>
      </c>
      <c r="J223" s="49">
        <f t="shared" si="40"/>
        <v>3.0906099999999999</v>
      </c>
      <c r="K223" s="49">
        <v>3.1043400000000001</v>
      </c>
      <c r="L223" s="49">
        <f t="shared" si="41"/>
        <v>3.0906099999999999</v>
      </c>
      <c r="M223" s="50">
        <f t="shared" si="42"/>
        <v>0.85225246795939968</v>
      </c>
      <c r="N223" s="51">
        <f t="shared" si="44"/>
        <v>0.85</v>
      </c>
      <c r="O223" s="52">
        <v>20.37</v>
      </c>
      <c r="P223" s="53">
        <f>IF(X223="Y",Y223,O223)</f>
        <v>20.37</v>
      </c>
      <c r="R223" s="52">
        <v>34.51</v>
      </c>
      <c r="S223" s="52">
        <v>34.51</v>
      </c>
      <c r="T223" s="50">
        <f t="shared" si="45"/>
        <v>0</v>
      </c>
      <c r="U223" s="49" t="str">
        <f t="shared" si="46"/>
        <v>N</v>
      </c>
      <c r="V223" s="50">
        <f t="shared" si="36"/>
        <v>-0.40973630831642993</v>
      </c>
      <c r="W223" s="49" t="str">
        <f t="shared" si="47"/>
        <v>Y</v>
      </c>
      <c r="X223" s="49" t="str">
        <f t="shared" si="43"/>
        <v>N</v>
      </c>
      <c r="Y223" s="53">
        <f>ROUNDUP(S223*0.95,2)</f>
        <v>32.79</v>
      </c>
    </row>
    <row r="224" spans="1:25" x14ac:dyDescent="0.25">
      <c r="A224" s="34" t="s">
        <v>252</v>
      </c>
      <c r="B224" s="41">
        <v>6000939</v>
      </c>
      <c r="C224" s="41">
        <v>145842</v>
      </c>
      <c r="D224" s="41">
        <v>0</v>
      </c>
      <c r="E224" s="49">
        <v>3.7158000000000002</v>
      </c>
      <c r="F224" s="49">
        <f t="shared" si="37"/>
        <v>0.82</v>
      </c>
      <c r="G224" s="49">
        <v>4.0453099999999997</v>
      </c>
      <c r="H224" s="49">
        <f t="shared" si="38"/>
        <v>3.6619999999999999</v>
      </c>
      <c r="I224" s="49">
        <f t="shared" si="39"/>
        <v>3.6779999999999999</v>
      </c>
      <c r="J224" s="49">
        <f t="shared" si="40"/>
        <v>3.3027199999999999</v>
      </c>
      <c r="K224" s="49">
        <v>3.15964</v>
      </c>
      <c r="L224" s="49">
        <f t="shared" si="41"/>
        <v>3.1882600000000001</v>
      </c>
      <c r="M224" s="50">
        <f t="shared" si="42"/>
        <v>1.1654632934578737</v>
      </c>
      <c r="N224" s="51">
        <f t="shared" si="44"/>
        <v>1.1599999999999999</v>
      </c>
      <c r="O224" s="52">
        <v>37.340000000000003</v>
      </c>
      <c r="P224" s="53">
        <f>IF(X224="Y",Y224,O224)</f>
        <v>37.340000000000003</v>
      </c>
      <c r="R224" s="52">
        <v>29.01</v>
      </c>
      <c r="S224" s="52">
        <v>29.01</v>
      </c>
      <c r="T224" s="50">
        <f t="shared" si="45"/>
        <v>0</v>
      </c>
      <c r="U224" s="49" t="str">
        <f t="shared" si="46"/>
        <v>N</v>
      </c>
      <c r="V224" s="50">
        <f t="shared" si="36"/>
        <v>0.28714236470182702</v>
      </c>
      <c r="W224" s="49" t="str">
        <f t="shared" si="47"/>
        <v>N</v>
      </c>
      <c r="X224" s="49" t="str">
        <f t="shared" si="43"/>
        <v>N</v>
      </c>
      <c r="Y224" s="53">
        <f>ROUNDUP(S224*0.95,2)</f>
        <v>27.560000000000002</v>
      </c>
    </row>
    <row r="225" spans="1:25" x14ac:dyDescent="0.25">
      <c r="A225" s="34" t="s">
        <v>253</v>
      </c>
      <c r="B225" s="41">
        <v>6003172</v>
      </c>
      <c r="C225" s="41">
        <v>145624</v>
      </c>
      <c r="D225" s="41">
        <v>0</v>
      </c>
      <c r="E225" s="49">
        <v>2.3812700000000002</v>
      </c>
      <c r="F225" s="49">
        <f t="shared" si="37"/>
        <v>0.82</v>
      </c>
      <c r="G225" s="49">
        <v>3.54114</v>
      </c>
      <c r="H225" s="49">
        <f t="shared" si="38"/>
        <v>3.6619999999999999</v>
      </c>
      <c r="I225" s="49">
        <f t="shared" si="39"/>
        <v>3.6779999999999999</v>
      </c>
      <c r="J225" s="49">
        <f t="shared" si="40"/>
        <v>2.8910999999999998</v>
      </c>
      <c r="K225" s="49">
        <v>2.9312800000000001</v>
      </c>
      <c r="L225" s="49">
        <f t="shared" si="41"/>
        <v>2.8910999999999998</v>
      </c>
      <c r="M225" s="50">
        <f t="shared" si="42"/>
        <v>0.8236553560928368</v>
      </c>
      <c r="N225" s="51">
        <f t="shared" si="44"/>
        <v>0.82</v>
      </c>
      <c r="O225" s="52">
        <v>18.059999999999999</v>
      </c>
      <c r="P225" s="53">
        <f>IF(X225="Y",Y225,O225)</f>
        <v>18.059999999999999</v>
      </c>
      <c r="R225" s="52">
        <v>29.75</v>
      </c>
      <c r="S225" s="52">
        <v>29.75</v>
      </c>
      <c r="T225" s="50">
        <f t="shared" si="45"/>
        <v>0</v>
      </c>
      <c r="U225" s="49" t="str">
        <f t="shared" si="46"/>
        <v>N</v>
      </c>
      <c r="V225" s="50">
        <f t="shared" si="36"/>
        <v>-0.39294117647058829</v>
      </c>
      <c r="W225" s="49" t="str">
        <f t="shared" si="47"/>
        <v>Y</v>
      </c>
      <c r="X225" s="49" t="str">
        <f t="shared" si="43"/>
        <v>N</v>
      </c>
      <c r="Y225" s="53">
        <f>ROUNDUP(S225*0.95,2)</f>
        <v>28.270000000000003</v>
      </c>
    </row>
    <row r="226" spans="1:25" x14ac:dyDescent="0.25">
      <c r="A226" s="54" t="s">
        <v>254</v>
      </c>
      <c r="B226" s="55">
        <v>6003156</v>
      </c>
      <c r="C226" s="55">
        <v>145692</v>
      </c>
      <c r="D226" s="55">
        <v>0</v>
      </c>
      <c r="E226" s="56">
        <v>3.2650399999999999</v>
      </c>
      <c r="F226" s="56">
        <f t="shared" si="37"/>
        <v>0.82</v>
      </c>
      <c r="G226" s="56">
        <v>3.8428100000000001</v>
      </c>
      <c r="H226" s="56">
        <f t="shared" si="38"/>
        <v>3.6619999999999999</v>
      </c>
      <c r="I226" s="56">
        <f t="shared" si="39"/>
        <v>3.6779999999999999</v>
      </c>
      <c r="J226" s="56">
        <f t="shared" si="40"/>
        <v>3.1374</v>
      </c>
      <c r="K226" s="56">
        <v>0</v>
      </c>
      <c r="L226" s="56">
        <f t="shared" si="41"/>
        <v>3.1374</v>
      </c>
      <c r="M226" s="57">
        <f t="shared" si="42"/>
        <v>1.0406833683942118</v>
      </c>
      <c r="N226" s="58">
        <f t="shared" si="44"/>
        <v>1.04</v>
      </c>
      <c r="O226" s="59">
        <v>33.159999999999997</v>
      </c>
      <c r="P226" s="60">
        <f>IF(X226="Y",Y226,O226)</f>
        <v>33.159999999999997</v>
      </c>
      <c r="R226" s="59">
        <v>0</v>
      </c>
      <c r="S226" s="59">
        <v>0</v>
      </c>
      <c r="T226" s="57">
        <f t="shared" si="45"/>
        <v>0</v>
      </c>
      <c r="U226" s="56" t="str">
        <f t="shared" si="46"/>
        <v>N</v>
      </c>
      <c r="V226" s="57">
        <f t="shared" si="36"/>
        <v>0</v>
      </c>
      <c r="W226" s="56" t="str">
        <f t="shared" si="47"/>
        <v>N</v>
      </c>
      <c r="X226" s="56" t="str">
        <f t="shared" si="43"/>
        <v>N</v>
      </c>
      <c r="Y226" s="60">
        <f>ROUNDUP(S226*0.95,2)</f>
        <v>0</v>
      </c>
    </row>
    <row r="227" spans="1:25" x14ac:dyDescent="0.25">
      <c r="A227" s="42" t="s">
        <v>255</v>
      </c>
      <c r="B227" s="43">
        <v>6003180</v>
      </c>
      <c r="C227" s="43">
        <v>146127</v>
      </c>
      <c r="D227" s="43">
        <v>0</v>
      </c>
      <c r="E227" s="44">
        <v>3.4580299999999999</v>
      </c>
      <c r="F227" s="44">
        <f t="shared" si="37"/>
        <v>0.82</v>
      </c>
      <c r="G227" s="44">
        <v>4.04793</v>
      </c>
      <c r="H227" s="44">
        <f t="shared" si="38"/>
        <v>3.6619999999999999</v>
      </c>
      <c r="I227" s="44">
        <f t="shared" si="39"/>
        <v>3.6779999999999999</v>
      </c>
      <c r="J227" s="44">
        <f t="shared" si="40"/>
        <v>3.3048600000000001</v>
      </c>
      <c r="K227" s="44">
        <v>3.3119100000000001</v>
      </c>
      <c r="L227" s="44">
        <f t="shared" si="41"/>
        <v>3.3048600000000001</v>
      </c>
      <c r="M227" s="45">
        <f t="shared" si="42"/>
        <v>1.0463468951786157</v>
      </c>
      <c r="N227" s="46">
        <f t="shared" si="44"/>
        <v>1.04</v>
      </c>
      <c r="O227" s="47">
        <v>33.159999999999997</v>
      </c>
      <c r="P227" s="48">
        <f>IF(X227="Y",Y227,O227)</f>
        <v>33.159999999999997</v>
      </c>
      <c r="R227" s="47">
        <v>30.94</v>
      </c>
      <c r="S227" s="47">
        <v>30.94</v>
      </c>
      <c r="T227" s="45">
        <f t="shared" si="45"/>
        <v>0</v>
      </c>
      <c r="U227" s="44" t="str">
        <f t="shared" si="46"/>
        <v>N</v>
      </c>
      <c r="V227" s="45">
        <f t="shared" si="36"/>
        <v>7.1751777634130418E-2</v>
      </c>
      <c r="W227" s="44" t="str">
        <f t="shared" si="47"/>
        <v>N</v>
      </c>
      <c r="X227" s="44" t="str">
        <f t="shared" si="43"/>
        <v>N</v>
      </c>
      <c r="Y227" s="48">
        <f>ROUNDUP(S227*0.95,2)</f>
        <v>29.400000000000002</v>
      </c>
    </row>
    <row r="228" spans="1:25" x14ac:dyDescent="0.25">
      <c r="A228" s="34" t="s">
        <v>256</v>
      </c>
      <c r="B228" s="41">
        <v>6003198</v>
      </c>
      <c r="C228" s="41">
        <v>145266</v>
      </c>
      <c r="D228" s="41">
        <v>0</v>
      </c>
      <c r="E228" s="49">
        <v>2.48237</v>
      </c>
      <c r="F228" s="49">
        <f t="shared" si="37"/>
        <v>0.82</v>
      </c>
      <c r="G228" s="49">
        <v>3.5537899999999998</v>
      </c>
      <c r="H228" s="49">
        <f t="shared" si="38"/>
        <v>3.6619999999999999</v>
      </c>
      <c r="I228" s="49">
        <f t="shared" si="39"/>
        <v>3.6779999999999999</v>
      </c>
      <c r="J228" s="49">
        <f t="shared" si="40"/>
        <v>2.90143</v>
      </c>
      <c r="K228" s="49">
        <v>3.0664500000000001</v>
      </c>
      <c r="L228" s="49">
        <f t="shared" si="41"/>
        <v>2.90143</v>
      </c>
      <c r="M228" s="50">
        <f t="shared" si="42"/>
        <v>0.85556777175392829</v>
      </c>
      <c r="N228" s="51">
        <f t="shared" si="44"/>
        <v>0.85</v>
      </c>
      <c r="O228" s="52">
        <v>20.37</v>
      </c>
      <c r="P228" s="53">
        <f>IF(X228="Y",Y228,O228)</f>
        <v>20.37</v>
      </c>
      <c r="R228" s="52">
        <v>29.75</v>
      </c>
      <c r="S228" s="52">
        <v>29.75</v>
      </c>
      <c r="T228" s="50">
        <f t="shared" si="45"/>
        <v>0</v>
      </c>
      <c r="U228" s="49" t="str">
        <f t="shared" si="46"/>
        <v>N</v>
      </c>
      <c r="V228" s="50">
        <f t="shared" si="36"/>
        <v>-0.31529411764705878</v>
      </c>
      <c r="W228" s="49" t="str">
        <f t="shared" si="47"/>
        <v>Y</v>
      </c>
      <c r="X228" s="49" t="str">
        <f t="shared" si="43"/>
        <v>N</v>
      </c>
      <c r="Y228" s="53">
        <f>ROUNDUP(S228*0.95,2)</f>
        <v>28.270000000000003</v>
      </c>
    </row>
    <row r="229" spans="1:25" x14ac:dyDescent="0.25">
      <c r="A229" s="34" t="s">
        <v>257</v>
      </c>
      <c r="B229" s="41">
        <v>6001135</v>
      </c>
      <c r="C229" s="41">
        <v>145937</v>
      </c>
      <c r="D229" s="41">
        <v>0</v>
      </c>
      <c r="E229" s="49">
        <v>2.0506199999999999</v>
      </c>
      <c r="F229" s="49">
        <f t="shared" si="37"/>
        <v>0.82</v>
      </c>
      <c r="G229" s="49">
        <v>4.77447</v>
      </c>
      <c r="H229" s="49">
        <f t="shared" si="38"/>
        <v>3.6619999999999999</v>
      </c>
      <c r="I229" s="49">
        <f t="shared" si="39"/>
        <v>3.6779999999999999</v>
      </c>
      <c r="J229" s="49">
        <f t="shared" si="40"/>
        <v>3.8980299999999999</v>
      </c>
      <c r="K229" s="49">
        <v>2.7312699999999999</v>
      </c>
      <c r="L229" s="49">
        <f t="shared" si="41"/>
        <v>2.96462</v>
      </c>
      <c r="M229" s="50">
        <f t="shared" si="42"/>
        <v>0.6916974182188611</v>
      </c>
      <c r="N229" s="51">
        <f t="shared" si="44"/>
        <v>0.69</v>
      </c>
      <c r="O229" s="52">
        <v>0</v>
      </c>
      <c r="P229" s="53">
        <f>IF(X229="Y",Y229,O229)</f>
        <v>0</v>
      </c>
      <c r="R229" s="52">
        <v>10.76</v>
      </c>
      <c r="S229" s="52">
        <v>10.76</v>
      </c>
      <c r="T229" s="50">
        <f t="shared" si="45"/>
        <v>0</v>
      </c>
      <c r="U229" s="49" t="str">
        <f t="shared" si="46"/>
        <v>N</v>
      </c>
      <c r="V229" s="50">
        <f t="shared" si="36"/>
        <v>-1</v>
      </c>
      <c r="W229" s="49" t="str">
        <f t="shared" si="47"/>
        <v>Y</v>
      </c>
      <c r="X229" s="49" t="str">
        <f t="shared" si="43"/>
        <v>N</v>
      </c>
      <c r="Y229" s="53">
        <f>ROUNDUP(S229*0.95,2)</f>
        <v>10.23</v>
      </c>
    </row>
    <row r="230" spans="1:25" x14ac:dyDescent="0.25">
      <c r="A230" s="34" t="s">
        <v>258</v>
      </c>
      <c r="B230" s="41">
        <v>6000483</v>
      </c>
      <c r="C230" s="41">
        <v>145752</v>
      </c>
      <c r="D230" s="41">
        <v>0</v>
      </c>
      <c r="E230" s="49">
        <v>2.7325300000000001</v>
      </c>
      <c r="F230" s="49">
        <f t="shared" si="37"/>
        <v>0.82</v>
      </c>
      <c r="G230" s="49">
        <v>4.5438599999999996</v>
      </c>
      <c r="H230" s="49">
        <f t="shared" si="38"/>
        <v>3.6619999999999999</v>
      </c>
      <c r="I230" s="49">
        <f t="shared" si="39"/>
        <v>3.6779999999999999</v>
      </c>
      <c r="J230" s="49">
        <f t="shared" si="40"/>
        <v>3.7097600000000002</v>
      </c>
      <c r="K230" s="49">
        <v>3.4187599999999998</v>
      </c>
      <c r="L230" s="49">
        <f t="shared" si="41"/>
        <v>3.4769600000000001</v>
      </c>
      <c r="M230" s="50">
        <f t="shared" si="42"/>
        <v>0.78589630021628087</v>
      </c>
      <c r="N230" s="51">
        <f t="shared" si="44"/>
        <v>0.78</v>
      </c>
      <c r="O230" s="52">
        <v>15.02</v>
      </c>
      <c r="P230" s="53">
        <f>IF(X230="Y",Y230,O230)</f>
        <v>15.02</v>
      </c>
      <c r="R230" s="52">
        <v>10.18</v>
      </c>
      <c r="S230" s="52">
        <v>10.18</v>
      </c>
      <c r="T230" s="50">
        <f t="shared" si="45"/>
        <v>0</v>
      </c>
      <c r="U230" s="49" t="str">
        <f t="shared" si="46"/>
        <v>N</v>
      </c>
      <c r="V230" s="50">
        <f t="shared" si="36"/>
        <v>0.47544204322200395</v>
      </c>
      <c r="W230" s="49" t="str">
        <f t="shared" si="47"/>
        <v>N</v>
      </c>
      <c r="X230" s="49" t="str">
        <f t="shared" si="43"/>
        <v>N</v>
      </c>
      <c r="Y230" s="53">
        <f>ROUNDUP(S230*0.95,2)</f>
        <v>9.68</v>
      </c>
    </row>
    <row r="231" spans="1:25" x14ac:dyDescent="0.25">
      <c r="A231" s="54" t="s">
        <v>259</v>
      </c>
      <c r="B231" s="55">
        <v>6000137</v>
      </c>
      <c r="C231" s="55">
        <v>146167</v>
      </c>
      <c r="D231" s="55">
        <v>0</v>
      </c>
      <c r="E231" s="56">
        <v>3.18519</v>
      </c>
      <c r="F231" s="56">
        <f t="shared" si="37"/>
        <v>0.82</v>
      </c>
      <c r="G231" s="56">
        <v>4.8250700000000002</v>
      </c>
      <c r="H231" s="56">
        <f t="shared" si="38"/>
        <v>3.6619999999999999</v>
      </c>
      <c r="I231" s="56">
        <f t="shared" si="39"/>
        <v>3.6779999999999999</v>
      </c>
      <c r="J231" s="56">
        <f t="shared" si="40"/>
        <v>3.9393500000000001</v>
      </c>
      <c r="K231" s="56">
        <v>3.2050200000000002</v>
      </c>
      <c r="L231" s="56">
        <f t="shared" si="41"/>
        <v>3.35189</v>
      </c>
      <c r="M231" s="57">
        <f t="shared" si="42"/>
        <v>0.95026686436607399</v>
      </c>
      <c r="N231" s="58">
        <f t="shared" si="44"/>
        <v>0.95</v>
      </c>
      <c r="O231" s="59">
        <v>27.72</v>
      </c>
      <c r="P231" s="60">
        <f>IF(X231="Y",Y231,O231)</f>
        <v>27.72</v>
      </c>
      <c r="R231" s="59">
        <v>24.54</v>
      </c>
      <c r="S231" s="59">
        <v>24.54</v>
      </c>
      <c r="T231" s="57">
        <f t="shared" si="45"/>
        <v>0</v>
      </c>
      <c r="U231" s="56" t="str">
        <f t="shared" si="46"/>
        <v>N</v>
      </c>
      <c r="V231" s="57">
        <f t="shared" si="36"/>
        <v>0.1295843520782396</v>
      </c>
      <c r="W231" s="56" t="str">
        <f t="shared" si="47"/>
        <v>N</v>
      </c>
      <c r="X231" s="56" t="str">
        <f t="shared" si="43"/>
        <v>N</v>
      </c>
      <c r="Y231" s="60">
        <f>ROUNDUP(S231*0.95,2)</f>
        <v>23.32</v>
      </c>
    </row>
    <row r="232" spans="1:25" x14ac:dyDescent="0.25">
      <c r="A232" s="42" t="s">
        <v>260</v>
      </c>
      <c r="B232" s="43">
        <v>6014237</v>
      </c>
      <c r="C232" s="43">
        <v>145821</v>
      </c>
      <c r="D232" s="43">
        <v>0</v>
      </c>
      <c r="E232" s="44">
        <v>3.1785600000000001</v>
      </c>
      <c r="F232" s="44">
        <f t="shared" si="37"/>
        <v>0.82</v>
      </c>
      <c r="G232" s="44">
        <v>4.74512</v>
      </c>
      <c r="H232" s="44">
        <f t="shared" si="38"/>
        <v>3.6619999999999999</v>
      </c>
      <c r="I232" s="44">
        <f t="shared" si="39"/>
        <v>3.6779999999999999</v>
      </c>
      <c r="J232" s="44">
        <f t="shared" si="40"/>
        <v>3.8740700000000001</v>
      </c>
      <c r="K232" s="44">
        <v>3.50691</v>
      </c>
      <c r="L232" s="44">
        <f t="shared" si="41"/>
        <v>3.5803400000000001</v>
      </c>
      <c r="M232" s="45">
        <f t="shared" si="42"/>
        <v>0.88778160733338174</v>
      </c>
      <c r="N232" s="46">
        <f t="shared" si="44"/>
        <v>0.88</v>
      </c>
      <c r="O232" s="47">
        <v>22.69</v>
      </c>
      <c r="P232" s="48">
        <f>IF(X232="Y",Y232,O232)</f>
        <v>22.69</v>
      </c>
      <c r="R232" s="47">
        <v>32.130000000000003</v>
      </c>
      <c r="S232" s="47">
        <v>32.130000000000003</v>
      </c>
      <c r="T232" s="45">
        <f t="shared" si="45"/>
        <v>0</v>
      </c>
      <c r="U232" s="44" t="str">
        <f t="shared" si="46"/>
        <v>N</v>
      </c>
      <c r="V232" s="45">
        <f t="shared" si="36"/>
        <v>-0.29380641145347031</v>
      </c>
      <c r="W232" s="44" t="str">
        <f t="shared" si="47"/>
        <v>Y</v>
      </c>
      <c r="X232" s="44" t="str">
        <f t="shared" si="43"/>
        <v>N</v>
      </c>
      <c r="Y232" s="48">
        <f>ROUNDUP(S232*0.95,2)</f>
        <v>30.53</v>
      </c>
    </row>
    <row r="233" spans="1:25" x14ac:dyDescent="0.25">
      <c r="A233" s="34" t="s">
        <v>261</v>
      </c>
      <c r="B233" s="41">
        <v>6012413</v>
      </c>
      <c r="C233" s="41">
        <v>146029</v>
      </c>
      <c r="D233" s="41">
        <v>0</v>
      </c>
      <c r="E233" s="49">
        <v>3.95716</v>
      </c>
      <c r="F233" s="49">
        <f t="shared" si="37"/>
        <v>0.82</v>
      </c>
      <c r="G233" s="49">
        <v>4.0365399999999996</v>
      </c>
      <c r="H233" s="49">
        <f t="shared" si="38"/>
        <v>3.6619999999999999</v>
      </c>
      <c r="I233" s="49">
        <f t="shared" si="39"/>
        <v>3.6779999999999999</v>
      </c>
      <c r="J233" s="49">
        <f t="shared" si="40"/>
        <v>3.29556</v>
      </c>
      <c r="K233" s="49">
        <v>3.2010800000000001</v>
      </c>
      <c r="L233" s="49">
        <f t="shared" si="41"/>
        <v>3.2199800000000001</v>
      </c>
      <c r="M233" s="50">
        <f t="shared" si="42"/>
        <v>1.2289393101820507</v>
      </c>
      <c r="N233" s="51">
        <f t="shared" si="44"/>
        <v>1.22</v>
      </c>
      <c r="O233" s="52">
        <v>38.229999999999997</v>
      </c>
      <c r="P233" s="53">
        <f>IF(X233="Y",Y233,O233)</f>
        <v>38.229999999999997</v>
      </c>
      <c r="R233" s="52">
        <v>37.89</v>
      </c>
      <c r="S233" s="52">
        <v>37.89</v>
      </c>
      <c r="T233" s="50">
        <f t="shared" si="45"/>
        <v>0</v>
      </c>
      <c r="U233" s="49" t="str">
        <f t="shared" si="46"/>
        <v>N</v>
      </c>
      <c r="V233" s="50">
        <f t="shared" si="36"/>
        <v>8.9733438902084E-3</v>
      </c>
      <c r="W233" s="49" t="str">
        <f t="shared" si="47"/>
        <v>N</v>
      </c>
      <c r="X233" s="49" t="str">
        <f t="shared" si="43"/>
        <v>N</v>
      </c>
      <c r="Y233" s="53">
        <f>ROUNDUP(S233*0.95,2)</f>
        <v>36</v>
      </c>
    </row>
    <row r="234" spans="1:25" x14ac:dyDescent="0.25">
      <c r="A234" s="34" t="s">
        <v>262</v>
      </c>
      <c r="B234" s="41">
        <v>6003297</v>
      </c>
      <c r="C234" s="41" t="s">
        <v>263</v>
      </c>
      <c r="D234" s="41">
        <v>0</v>
      </c>
      <c r="E234" s="49">
        <v>1.85582</v>
      </c>
      <c r="F234" s="49">
        <f t="shared" si="37"/>
        <v>0.82</v>
      </c>
      <c r="G234" s="49">
        <v>4.2168900000000002</v>
      </c>
      <c r="H234" s="49">
        <f t="shared" si="38"/>
        <v>3.6619999999999999</v>
      </c>
      <c r="I234" s="49">
        <f t="shared" si="39"/>
        <v>3.6779999999999999</v>
      </c>
      <c r="J234" s="49">
        <f t="shared" si="40"/>
        <v>3.4428100000000001</v>
      </c>
      <c r="K234" s="49">
        <v>2.54908</v>
      </c>
      <c r="L234" s="49">
        <f t="shared" si="41"/>
        <v>2.72783</v>
      </c>
      <c r="M234" s="50">
        <f t="shared" si="42"/>
        <v>0.68032831958003248</v>
      </c>
      <c r="N234" s="51">
        <f t="shared" si="44"/>
        <v>0.68</v>
      </c>
      <c r="O234" s="52">
        <v>0</v>
      </c>
      <c r="P234" s="53">
        <f>IF(X234="Y",Y234,O234)</f>
        <v>0</v>
      </c>
      <c r="R234" s="52">
        <v>14.88</v>
      </c>
      <c r="S234" s="52">
        <v>14.88</v>
      </c>
      <c r="T234" s="50">
        <f t="shared" si="45"/>
        <v>0</v>
      </c>
      <c r="U234" s="49" t="str">
        <f t="shared" si="46"/>
        <v>N</v>
      </c>
      <c r="V234" s="50">
        <f t="shared" si="36"/>
        <v>-1</v>
      </c>
      <c r="W234" s="49" t="str">
        <f t="shared" si="47"/>
        <v>Y</v>
      </c>
      <c r="X234" s="49" t="str">
        <f t="shared" si="43"/>
        <v>N</v>
      </c>
      <c r="Y234" s="53">
        <f>ROUNDUP(S234*0.95,2)</f>
        <v>14.14</v>
      </c>
    </row>
    <row r="235" spans="1:25" x14ac:dyDescent="0.25">
      <c r="A235" s="54" t="s">
        <v>264</v>
      </c>
      <c r="B235" s="55">
        <v>6003305</v>
      </c>
      <c r="C235" s="55">
        <v>145200</v>
      </c>
      <c r="D235" s="55">
        <v>0</v>
      </c>
      <c r="E235" s="56">
        <v>3.79874</v>
      </c>
      <c r="F235" s="56">
        <f t="shared" si="37"/>
        <v>0.82</v>
      </c>
      <c r="G235" s="56">
        <v>4.7632300000000001</v>
      </c>
      <c r="H235" s="56">
        <f t="shared" si="38"/>
        <v>3.6619999999999999</v>
      </c>
      <c r="I235" s="56">
        <f t="shared" si="39"/>
        <v>3.6779999999999999</v>
      </c>
      <c r="J235" s="56">
        <f t="shared" si="40"/>
        <v>3.8888600000000002</v>
      </c>
      <c r="K235" s="56">
        <v>3.2625600000000001</v>
      </c>
      <c r="L235" s="56">
        <f t="shared" si="41"/>
        <v>3.3878200000000001</v>
      </c>
      <c r="M235" s="57">
        <f t="shared" si="42"/>
        <v>1.121293339079408</v>
      </c>
      <c r="N235" s="58">
        <f t="shared" si="44"/>
        <v>1.1200000000000001</v>
      </c>
      <c r="O235" s="59">
        <v>36.74</v>
      </c>
      <c r="P235" s="60">
        <f>IF(X235="Y",Y235,O235)</f>
        <v>36.74</v>
      </c>
      <c r="R235" s="59">
        <v>34.51</v>
      </c>
      <c r="S235" s="59">
        <v>34.51</v>
      </c>
      <c r="T235" s="57">
        <f t="shared" si="45"/>
        <v>0</v>
      </c>
      <c r="U235" s="56" t="str">
        <f t="shared" si="46"/>
        <v>N</v>
      </c>
      <c r="V235" s="57">
        <f t="shared" si="36"/>
        <v>6.4618951028687449E-2</v>
      </c>
      <c r="W235" s="56" t="str">
        <f t="shared" si="47"/>
        <v>N</v>
      </c>
      <c r="X235" s="56" t="str">
        <f t="shared" si="43"/>
        <v>N</v>
      </c>
      <c r="Y235" s="60">
        <f>ROUNDUP(S235*0.95,2)</f>
        <v>32.79</v>
      </c>
    </row>
    <row r="236" spans="1:25" x14ac:dyDescent="0.25">
      <c r="A236" s="42" t="s">
        <v>265</v>
      </c>
      <c r="B236" s="43">
        <v>6003321</v>
      </c>
      <c r="C236" s="43">
        <v>145515</v>
      </c>
      <c r="D236" s="43">
        <v>0</v>
      </c>
      <c r="E236" s="44">
        <v>3.1541899999999998</v>
      </c>
      <c r="F236" s="44">
        <f t="shared" si="37"/>
        <v>0.82</v>
      </c>
      <c r="G236" s="44">
        <v>3.6534</v>
      </c>
      <c r="H236" s="44">
        <f t="shared" si="38"/>
        <v>3.6619999999999999</v>
      </c>
      <c r="I236" s="44">
        <f t="shared" si="39"/>
        <v>3.6779999999999999</v>
      </c>
      <c r="J236" s="44">
        <f t="shared" si="40"/>
        <v>2.9827599999999999</v>
      </c>
      <c r="K236" s="44">
        <v>3.0898500000000002</v>
      </c>
      <c r="L236" s="44">
        <f t="shared" si="41"/>
        <v>2.9827599999999999</v>
      </c>
      <c r="M236" s="45">
        <f t="shared" si="42"/>
        <v>1.0574736150411028</v>
      </c>
      <c r="N236" s="46">
        <f t="shared" si="44"/>
        <v>1.05</v>
      </c>
      <c r="O236" s="47">
        <v>33.71</v>
      </c>
      <c r="P236" s="48">
        <f>IF(X236="Y",Y236,O236)</f>
        <v>33.71</v>
      </c>
      <c r="R236" s="47">
        <v>32.729999999999997</v>
      </c>
      <c r="S236" s="47">
        <v>32.729999999999997</v>
      </c>
      <c r="T236" s="45">
        <f t="shared" si="45"/>
        <v>0</v>
      </c>
      <c r="U236" s="44" t="str">
        <f t="shared" si="46"/>
        <v>N</v>
      </c>
      <c r="V236" s="45">
        <f t="shared" si="36"/>
        <v>2.9941949282004401E-2</v>
      </c>
      <c r="W236" s="44" t="str">
        <f t="shared" si="47"/>
        <v>N</v>
      </c>
      <c r="X236" s="44" t="str">
        <f t="shared" si="43"/>
        <v>N</v>
      </c>
      <c r="Y236" s="48">
        <f>ROUNDUP(S236*0.95,2)</f>
        <v>31.1</v>
      </c>
    </row>
    <row r="237" spans="1:25" x14ac:dyDescent="0.25">
      <c r="A237" s="34" t="s">
        <v>266</v>
      </c>
      <c r="B237" s="41">
        <v>6003388</v>
      </c>
      <c r="C237" s="41">
        <v>146099</v>
      </c>
      <c r="D237" s="41">
        <v>0</v>
      </c>
      <c r="E237" s="49">
        <v>4.2377000000000002</v>
      </c>
      <c r="F237" s="49">
        <f t="shared" si="37"/>
        <v>0.82</v>
      </c>
      <c r="G237" s="49">
        <v>3.3366600000000002</v>
      </c>
      <c r="H237" s="49">
        <f t="shared" si="38"/>
        <v>3.6619999999999999</v>
      </c>
      <c r="I237" s="49">
        <f t="shared" si="39"/>
        <v>3.6779999999999999</v>
      </c>
      <c r="J237" s="49">
        <f t="shared" si="40"/>
        <v>2.7241599999999999</v>
      </c>
      <c r="K237" s="49">
        <v>0</v>
      </c>
      <c r="L237" s="49">
        <f t="shared" si="41"/>
        <v>2.7241599999999999</v>
      </c>
      <c r="M237" s="50">
        <f t="shared" si="42"/>
        <v>1.5555987900857513</v>
      </c>
      <c r="N237" s="51">
        <f t="shared" si="44"/>
        <v>1.55</v>
      </c>
      <c r="O237" s="52">
        <v>38.68</v>
      </c>
      <c r="P237" s="53">
        <f>IF(X237="Y",Y237,O237)</f>
        <v>38.68</v>
      </c>
      <c r="R237" s="52">
        <v>0</v>
      </c>
      <c r="S237" s="52">
        <v>0</v>
      </c>
      <c r="T237" s="50">
        <f t="shared" si="45"/>
        <v>0</v>
      </c>
      <c r="U237" s="49" t="str">
        <f t="shared" si="46"/>
        <v>N</v>
      </c>
      <c r="V237" s="50">
        <f t="shared" si="36"/>
        <v>0</v>
      </c>
      <c r="W237" s="49" t="str">
        <f t="shared" si="47"/>
        <v>N</v>
      </c>
      <c r="X237" s="49" t="str">
        <f t="shared" si="43"/>
        <v>N</v>
      </c>
      <c r="Y237" s="53">
        <f>ROUNDUP(S237*0.95,2)</f>
        <v>0</v>
      </c>
    </row>
    <row r="238" spans="1:25" x14ac:dyDescent="0.25">
      <c r="A238" s="34" t="s">
        <v>267</v>
      </c>
      <c r="B238" s="41">
        <v>6015895</v>
      </c>
      <c r="C238" s="41">
        <v>146043</v>
      </c>
      <c r="D238" s="41">
        <v>0</v>
      </c>
      <c r="E238" s="49">
        <v>2.52563</v>
      </c>
      <c r="F238" s="49">
        <f t="shared" si="37"/>
        <v>0.82</v>
      </c>
      <c r="G238" s="49">
        <v>3.23509</v>
      </c>
      <c r="H238" s="49">
        <f t="shared" si="38"/>
        <v>3.6619999999999999</v>
      </c>
      <c r="I238" s="49">
        <f t="shared" si="39"/>
        <v>3.6779999999999999</v>
      </c>
      <c r="J238" s="49">
        <f t="shared" si="40"/>
        <v>2.6412300000000002</v>
      </c>
      <c r="K238" s="49">
        <v>3.1800199999999998</v>
      </c>
      <c r="L238" s="49">
        <f t="shared" si="41"/>
        <v>2.6412300000000002</v>
      </c>
      <c r="M238" s="50">
        <f t="shared" si="42"/>
        <v>0.95623251288225553</v>
      </c>
      <c r="N238" s="51">
        <f t="shared" si="44"/>
        <v>0.95</v>
      </c>
      <c r="O238" s="52">
        <v>27.72</v>
      </c>
      <c r="P238" s="53">
        <f>IF(X238="Y",Y238,O238)</f>
        <v>27.72</v>
      </c>
      <c r="R238" s="52">
        <v>17.11</v>
      </c>
      <c r="S238" s="52">
        <v>17.11</v>
      </c>
      <c r="T238" s="50">
        <f t="shared" si="45"/>
        <v>0</v>
      </c>
      <c r="U238" s="49" t="str">
        <f t="shared" si="46"/>
        <v>N</v>
      </c>
      <c r="V238" s="50">
        <f t="shared" si="36"/>
        <v>0.62010520163646987</v>
      </c>
      <c r="W238" s="49" t="str">
        <f t="shared" si="47"/>
        <v>N</v>
      </c>
      <c r="X238" s="49" t="str">
        <f t="shared" si="43"/>
        <v>N</v>
      </c>
      <c r="Y238" s="53">
        <f>ROUNDUP(S238*0.95,2)</f>
        <v>16.260000000000002</v>
      </c>
    </row>
    <row r="239" spans="1:25" x14ac:dyDescent="0.25">
      <c r="A239" s="34" t="s">
        <v>268</v>
      </c>
      <c r="B239" s="41">
        <v>6003404</v>
      </c>
      <c r="C239" s="41">
        <v>145341</v>
      </c>
      <c r="D239" s="41">
        <v>0</v>
      </c>
      <c r="E239" s="49">
        <v>3.7214700000000001</v>
      </c>
      <c r="F239" s="49">
        <f t="shared" si="37"/>
        <v>0.82</v>
      </c>
      <c r="G239" s="49">
        <v>4.4194100000000001</v>
      </c>
      <c r="H239" s="49">
        <f t="shared" si="38"/>
        <v>3.6619999999999999</v>
      </c>
      <c r="I239" s="49">
        <f t="shared" si="39"/>
        <v>3.6779999999999999</v>
      </c>
      <c r="J239" s="49">
        <f t="shared" si="40"/>
        <v>3.6081500000000002</v>
      </c>
      <c r="K239" s="49">
        <v>3.41479</v>
      </c>
      <c r="L239" s="49">
        <f t="shared" si="41"/>
        <v>3.4534600000000002</v>
      </c>
      <c r="M239" s="50">
        <f t="shared" si="42"/>
        <v>1.0776062267986308</v>
      </c>
      <c r="N239" s="51">
        <f t="shared" si="44"/>
        <v>1.07</v>
      </c>
      <c r="O239" s="52">
        <v>34.799999999999997</v>
      </c>
      <c r="P239" s="53">
        <f>IF(X239="Y",Y239,O239)</f>
        <v>34.799999999999997</v>
      </c>
      <c r="R239" s="52">
        <v>38.68</v>
      </c>
      <c r="S239" s="52">
        <v>38.68</v>
      </c>
      <c r="T239" s="50">
        <f t="shared" si="45"/>
        <v>0</v>
      </c>
      <c r="U239" s="49" t="str">
        <f t="shared" si="46"/>
        <v>N</v>
      </c>
      <c r="V239" s="50">
        <f t="shared" si="36"/>
        <v>-0.10031023784901764</v>
      </c>
      <c r="W239" s="49" t="str">
        <f t="shared" si="47"/>
        <v>Y</v>
      </c>
      <c r="X239" s="49" t="str">
        <f t="shared" si="43"/>
        <v>N</v>
      </c>
      <c r="Y239" s="53">
        <f>ROUNDUP(S239*0.95,2)</f>
        <v>36.75</v>
      </c>
    </row>
    <row r="240" spans="1:25" x14ac:dyDescent="0.25">
      <c r="A240" s="54" t="s">
        <v>269</v>
      </c>
      <c r="B240" s="55">
        <v>6003438</v>
      </c>
      <c r="C240" s="55">
        <v>146140</v>
      </c>
      <c r="D240" s="55">
        <v>0</v>
      </c>
      <c r="E240" s="56">
        <v>2.64723</v>
      </c>
      <c r="F240" s="56">
        <f t="shared" si="37"/>
        <v>0.82</v>
      </c>
      <c r="G240" s="56">
        <v>3.1739099999999998</v>
      </c>
      <c r="H240" s="56">
        <f t="shared" si="38"/>
        <v>3.6619999999999999</v>
      </c>
      <c r="I240" s="56">
        <f t="shared" si="39"/>
        <v>3.6779999999999999</v>
      </c>
      <c r="J240" s="56">
        <f t="shared" si="40"/>
        <v>2.5912799999999998</v>
      </c>
      <c r="K240" s="56">
        <v>2.7445599999999999</v>
      </c>
      <c r="L240" s="56">
        <f t="shared" si="41"/>
        <v>2.5912799999999998</v>
      </c>
      <c r="M240" s="57">
        <f t="shared" si="42"/>
        <v>1.0215916458275447</v>
      </c>
      <c r="N240" s="58">
        <f t="shared" si="44"/>
        <v>1.02</v>
      </c>
      <c r="O240" s="59">
        <v>32.07</v>
      </c>
      <c r="P240" s="60">
        <f>IF(X240="Y",Y240,O240)</f>
        <v>32.07</v>
      </c>
      <c r="R240" s="59">
        <v>28.26</v>
      </c>
      <c r="S240" s="59">
        <v>28.26</v>
      </c>
      <c r="T240" s="57">
        <f t="shared" si="45"/>
        <v>0</v>
      </c>
      <c r="U240" s="56" t="str">
        <f t="shared" si="46"/>
        <v>N</v>
      </c>
      <c r="V240" s="57">
        <f t="shared" si="36"/>
        <v>0.13481953290870483</v>
      </c>
      <c r="W240" s="56" t="str">
        <f t="shared" si="47"/>
        <v>N</v>
      </c>
      <c r="X240" s="56" t="str">
        <f t="shared" si="43"/>
        <v>N</v>
      </c>
      <c r="Y240" s="60">
        <f>ROUNDUP(S240*0.95,2)</f>
        <v>26.85</v>
      </c>
    </row>
    <row r="241" spans="1:25" x14ac:dyDescent="0.25">
      <c r="A241" s="42" t="s">
        <v>270</v>
      </c>
      <c r="B241" s="43">
        <v>6007975</v>
      </c>
      <c r="C241" s="43">
        <v>146054</v>
      </c>
      <c r="D241" s="43">
        <v>0</v>
      </c>
      <c r="E241" s="44">
        <v>3.56229</v>
      </c>
      <c r="F241" s="44">
        <f t="shared" si="37"/>
        <v>0.82</v>
      </c>
      <c r="G241" s="44">
        <v>5.4378399999999996</v>
      </c>
      <c r="H241" s="44">
        <f t="shared" si="38"/>
        <v>3.6619999999999999</v>
      </c>
      <c r="I241" s="44">
        <f t="shared" si="39"/>
        <v>3.6779999999999999</v>
      </c>
      <c r="J241" s="44">
        <f t="shared" si="40"/>
        <v>4.4396300000000002</v>
      </c>
      <c r="K241" s="44">
        <v>3.6004900000000002</v>
      </c>
      <c r="L241" s="44">
        <f t="shared" si="41"/>
        <v>3.7683200000000001</v>
      </c>
      <c r="M241" s="45">
        <f t="shared" si="42"/>
        <v>0.94532576851222827</v>
      </c>
      <c r="N241" s="46">
        <f t="shared" si="44"/>
        <v>0.94</v>
      </c>
      <c r="O241" s="47">
        <v>27.07</v>
      </c>
      <c r="P241" s="48">
        <f>IF(X241="Y",Y241,O241)</f>
        <v>27.07</v>
      </c>
      <c r="R241" s="47">
        <v>24.54</v>
      </c>
      <c r="S241" s="47">
        <v>24.54</v>
      </c>
      <c r="T241" s="45">
        <f t="shared" si="45"/>
        <v>0</v>
      </c>
      <c r="U241" s="44" t="str">
        <f t="shared" si="46"/>
        <v>N</v>
      </c>
      <c r="V241" s="45">
        <f t="shared" si="36"/>
        <v>0.10309698451507747</v>
      </c>
      <c r="W241" s="44" t="str">
        <f t="shared" si="47"/>
        <v>N</v>
      </c>
      <c r="X241" s="44" t="str">
        <f t="shared" si="43"/>
        <v>N</v>
      </c>
      <c r="Y241" s="48">
        <f>ROUNDUP(S241*0.95,2)</f>
        <v>23.32</v>
      </c>
    </row>
    <row r="242" spans="1:25" x14ac:dyDescent="0.25">
      <c r="A242" s="34" t="s">
        <v>271</v>
      </c>
      <c r="B242" s="41">
        <v>6000467</v>
      </c>
      <c r="C242" s="41">
        <v>145781</v>
      </c>
      <c r="D242" s="41">
        <v>0</v>
      </c>
      <c r="E242" s="49">
        <v>3.7615699999999999</v>
      </c>
      <c r="F242" s="49">
        <f t="shared" si="37"/>
        <v>0.82</v>
      </c>
      <c r="G242" s="49">
        <v>4.94407</v>
      </c>
      <c r="H242" s="49">
        <f t="shared" si="38"/>
        <v>3.6619999999999999</v>
      </c>
      <c r="I242" s="49">
        <f t="shared" si="39"/>
        <v>3.6779999999999999</v>
      </c>
      <c r="J242" s="49">
        <f t="shared" si="40"/>
        <v>4.0365000000000002</v>
      </c>
      <c r="K242" s="49">
        <v>3.5989399999999998</v>
      </c>
      <c r="L242" s="49">
        <f t="shared" si="41"/>
        <v>3.6864499999999998</v>
      </c>
      <c r="M242" s="50">
        <f t="shared" si="42"/>
        <v>1.0203773277814701</v>
      </c>
      <c r="N242" s="51">
        <f t="shared" si="44"/>
        <v>1.02</v>
      </c>
      <c r="O242" s="52">
        <v>32.07</v>
      </c>
      <c r="P242" s="53">
        <f>IF(X242="Y",Y242,O242)</f>
        <v>32.07</v>
      </c>
      <c r="R242" s="52">
        <v>32.130000000000003</v>
      </c>
      <c r="S242" s="52">
        <v>32.130000000000003</v>
      </c>
      <c r="T242" s="50">
        <f t="shared" si="45"/>
        <v>0</v>
      </c>
      <c r="U242" s="49" t="str">
        <f t="shared" si="46"/>
        <v>N</v>
      </c>
      <c r="V242" s="50">
        <f t="shared" si="36"/>
        <v>-1.867413632119585E-3</v>
      </c>
      <c r="W242" s="49" t="str">
        <f t="shared" si="47"/>
        <v>N</v>
      </c>
      <c r="X242" s="49" t="str">
        <f t="shared" si="43"/>
        <v>N</v>
      </c>
      <c r="Y242" s="53">
        <f>ROUNDUP(S242*0.95,2)</f>
        <v>30.53</v>
      </c>
    </row>
    <row r="243" spans="1:25" x14ac:dyDescent="0.25">
      <c r="A243" s="34" t="s">
        <v>272</v>
      </c>
      <c r="B243" s="41">
        <v>6008270</v>
      </c>
      <c r="C243" s="41">
        <v>145419</v>
      </c>
      <c r="D243" s="41">
        <v>0</v>
      </c>
      <c r="E243" s="49">
        <v>3.4634200000000002</v>
      </c>
      <c r="F243" s="49">
        <f t="shared" si="37"/>
        <v>0.82</v>
      </c>
      <c r="G243" s="49">
        <v>5.4121199999999998</v>
      </c>
      <c r="H243" s="49">
        <f t="shared" si="38"/>
        <v>3.6619999999999999</v>
      </c>
      <c r="I243" s="49">
        <f t="shared" si="39"/>
        <v>3.6779999999999999</v>
      </c>
      <c r="J243" s="49">
        <f t="shared" si="40"/>
        <v>4.4186300000000003</v>
      </c>
      <c r="K243" s="49">
        <v>3.2158600000000002</v>
      </c>
      <c r="L243" s="49">
        <f t="shared" si="41"/>
        <v>3.45641</v>
      </c>
      <c r="M243" s="50">
        <f t="shared" si="42"/>
        <v>1.0020281158774567</v>
      </c>
      <c r="N243" s="51">
        <f t="shared" si="44"/>
        <v>1</v>
      </c>
      <c r="O243" s="52">
        <v>30.98</v>
      </c>
      <c r="P243" s="53">
        <f>IF(X243="Y",Y243,O243)</f>
        <v>30.98</v>
      </c>
      <c r="R243" s="52">
        <v>33.92</v>
      </c>
      <c r="S243" s="52">
        <v>33.92</v>
      </c>
      <c r="T243" s="50">
        <f t="shared" si="45"/>
        <v>0</v>
      </c>
      <c r="U243" s="49" t="str">
        <f t="shared" si="46"/>
        <v>N</v>
      </c>
      <c r="V243" s="50">
        <f t="shared" si="36"/>
        <v>-8.6674528301886822E-2</v>
      </c>
      <c r="W243" s="49" t="str">
        <f t="shared" si="47"/>
        <v>Y</v>
      </c>
      <c r="X243" s="49" t="str">
        <f t="shared" si="43"/>
        <v>N</v>
      </c>
      <c r="Y243" s="53">
        <f>ROUNDUP(S243*0.95,2)</f>
        <v>32.229999999999997</v>
      </c>
    </row>
    <row r="244" spans="1:25" x14ac:dyDescent="0.25">
      <c r="A244" s="54" t="s">
        <v>273</v>
      </c>
      <c r="B244" s="55">
        <v>6005490</v>
      </c>
      <c r="C244" s="55">
        <v>145719</v>
      </c>
      <c r="D244" s="55">
        <v>0</v>
      </c>
      <c r="E244" s="56">
        <v>3.5978300000000001</v>
      </c>
      <c r="F244" s="56">
        <f t="shared" si="37"/>
        <v>0.82</v>
      </c>
      <c r="G244" s="56">
        <v>6.3166900000000004</v>
      </c>
      <c r="H244" s="56">
        <f t="shared" si="38"/>
        <v>3.6619999999999999</v>
      </c>
      <c r="I244" s="56">
        <f t="shared" si="39"/>
        <v>3.6779999999999999</v>
      </c>
      <c r="J244" s="56">
        <f t="shared" si="40"/>
        <v>5.1571499999999997</v>
      </c>
      <c r="K244" s="56">
        <v>3.6638700000000002</v>
      </c>
      <c r="L244" s="56">
        <f t="shared" si="41"/>
        <v>3.9625300000000001</v>
      </c>
      <c r="M244" s="57">
        <f t="shared" si="42"/>
        <v>0.90796284192170151</v>
      </c>
      <c r="N244" s="58">
        <f t="shared" si="44"/>
        <v>0.9</v>
      </c>
      <c r="O244" s="59">
        <v>24.23</v>
      </c>
      <c r="P244" s="60">
        <f>IF(X244="Y",Y244,O244)</f>
        <v>24.23</v>
      </c>
      <c r="R244" s="59">
        <v>21.57</v>
      </c>
      <c r="S244" s="59">
        <v>21.57</v>
      </c>
      <c r="T244" s="57">
        <f t="shared" si="45"/>
        <v>0</v>
      </c>
      <c r="U244" s="56" t="str">
        <f t="shared" si="46"/>
        <v>N</v>
      </c>
      <c r="V244" s="57">
        <f t="shared" si="36"/>
        <v>0.12331942512749189</v>
      </c>
      <c r="W244" s="56" t="str">
        <f t="shared" si="47"/>
        <v>N</v>
      </c>
      <c r="X244" s="56" t="str">
        <f t="shared" si="43"/>
        <v>N</v>
      </c>
      <c r="Y244" s="60">
        <f>ROUNDUP(S244*0.95,2)</f>
        <v>20.5</v>
      </c>
    </row>
    <row r="245" spans="1:25" x14ac:dyDescent="0.25">
      <c r="A245" s="42" t="s">
        <v>274</v>
      </c>
      <c r="B245" s="43">
        <v>6005938</v>
      </c>
      <c r="C245" s="43">
        <v>145965</v>
      </c>
      <c r="D245" s="43">
        <v>0</v>
      </c>
      <c r="E245" s="44">
        <v>3.2969400000000002</v>
      </c>
      <c r="F245" s="44">
        <f t="shared" si="37"/>
        <v>0.82</v>
      </c>
      <c r="G245" s="44">
        <v>4.0268699999999997</v>
      </c>
      <c r="H245" s="44">
        <f t="shared" si="38"/>
        <v>3.6619999999999999</v>
      </c>
      <c r="I245" s="44">
        <f t="shared" si="39"/>
        <v>3.6779999999999999</v>
      </c>
      <c r="J245" s="44">
        <f t="shared" si="40"/>
        <v>3.2876699999999999</v>
      </c>
      <c r="K245" s="44">
        <v>3.3597000000000001</v>
      </c>
      <c r="L245" s="44">
        <f t="shared" si="41"/>
        <v>3.2876699999999999</v>
      </c>
      <c r="M245" s="45">
        <f t="shared" si="42"/>
        <v>1.0028196260573599</v>
      </c>
      <c r="N245" s="46">
        <f t="shared" si="44"/>
        <v>1</v>
      </c>
      <c r="O245" s="47">
        <v>30.98</v>
      </c>
      <c r="P245" s="48">
        <f>IF(X245="Y",Y245,O245)</f>
        <v>30.98</v>
      </c>
      <c r="R245" s="47">
        <v>33.32</v>
      </c>
      <c r="S245" s="47">
        <v>33.32</v>
      </c>
      <c r="T245" s="45">
        <f t="shared" si="45"/>
        <v>0</v>
      </c>
      <c r="U245" s="44" t="str">
        <f t="shared" si="46"/>
        <v>N</v>
      </c>
      <c r="V245" s="45">
        <f t="shared" si="36"/>
        <v>-7.0228091236494594E-2</v>
      </c>
      <c r="W245" s="44" t="str">
        <f t="shared" si="47"/>
        <v>Y</v>
      </c>
      <c r="X245" s="44" t="str">
        <f t="shared" si="43"/>
        <v>N</v>
      </c>
      <c r="Y245" s="48">
        <f>ROUNDUP(S245*0.95,2)</f>
        <v>31.66</v>
      </c>
    </row>
    <row r="246" spans="1:25" x14ac:dyDescent="0.25">
      <c r="A246" s="34" t="s">
        <v>275</v>
      </c>
      <c r="B246" s="41">
        <v>6006282</v>
      </c>
      <c r="C246" s="41">
        <v>146003</v>
      </c>
      <c r="D246" s="41">
        <v>0</v>
      </c>
      <c r="E246" s="49">
        <v>3.1987000000000001</v>
      </c>
      <c r="F246" s="49">
        <f t="shared" si="37"/>
        <v>0.82</v>
      </c>
      <c r="G246" s="49">
        <v>4.9795499999999997</v>
      </c>
      <c r="H246" s="49">
        <f t="shared" si="38"/>
        <v>3.6619999999999999</v>
      </c>
      <c r="I246" s="49">
        <f t="shared" si="39"/>
        <v>3.6779999999999999</v>
      </c>
      <c r="J246" s="49">
        <f t="shared" si="40"/>
        <v>4.0654700000000004</v>
      </c>
      <c r="K246" s="49">
        <v>3.55118</v>
      </c>
      <c r="L246" s="49">
        <f t="shared" si="41"/>
        <v>3.6540400000000002</v>
      </c>
      <c r="M246" s="50">
        <f t="shared" si="42"/>
        <v>0.87538724261365497</v>
      </c>
      <c r="N246" s="51">
        <f t="shared" si="44"/>
        <v>0.87</v>
      </c>
      <c r="O246" s="52">
        <v>21.92</v>
      </c>
      <c r="P246" s="53">
        <f>IF(X246="Y",Y246,O246)</f>
        <v>21.92</v>
      </c>
      <c r="R246" s="52">
        <v>31.54</v>
      </c>
      <c r="S246" s="52">
        <v>31.54</v>
      </c>
      <c r="T246" s="50">
        <f t="shared" si="45"/>
        <v>0</v>
      </c>
      <c r="U246" s="49" t="str">
        <f t="shared" si="46"/>
        <v>N</v>
      </c>
      <c r="V246" s="50">
        <f t="shared" si="36"/>
        <v>-0.305009511731135</v>
      </c>
      <c r="W246" s="49" t="str">
        <f t="shared" si="47"/>
        <v>Y</v>
      </c>
      <c r="X246" s="49" t="str">
        <f t="shared" si="43"/>
        <v>N</v>
      </c>
      <c r="Y246" s="53">
        <f>ROUNDUP(S246*0.95,2)</f>
        <v>29.970000000000002</v>
      </c>
    </row>
    <row r="247" spans="1:25" x14ac:dyDescent="0.25">
      <c r="A247" s="34" t="s">
        <v>276</v>
      </c>
      <c r="B247" s="41">
        <v>6006514</v>
      </c>
      <c r="C247" s="41">
        <v>145440</v>
      </c>
      <c r="D247" s="41">
        <v>0</v>
      </c>
      <c r="E247" s="49">
        <v>3.2957999999999998</v>
      </c>
      <c r="F247" s="49">
        <f t="shared" si="37"/>
        <v>0.82</v>
      </c>
      <c r="G247" s="49">
        <v>4.3539500000000002</v>
      </c>
      <c r="H247" s="49">
        <f t="shared" si="38"/>
        <v>3.6619999999999999</v>
      </c>
      <c r="I247" s="49">
        <f t="shared" si="39"/>
        <v>3.6779999999999999</v>
      </c>
      <c r="J247" s="49">
        <f t="shared" si="40"/>
        <v>3.55471</v>
      </c>
      <c r="K247" s="49">
        <v>3.1269100000000001</v>
      </c>
      <c r="L247" s="49">
        <f t="shared" si="41"/>
        <v>3.2124700000000002</v>
      </c>
      <c r="M247" s="50">
        <f t="shared" si="42"/>
        <v>1.0259395418478616</v>
      </c>
      <c r="N247" s="51">
        <f t="shared" si="44"/>
        <v>1.02</v>
      </c>
      <c r="O247" s="52">
        <v>32.07</v>
      </c>
      <c r="P247" s="53">
        <f>IF(X247="Y",Y247,O247)</f>
        <v>32.07</v>
      </c>
      <c r="R247" s="52">
        <v>35.11</v>
      </c>
      <c r="S247" s="52">
        <v>35.11</v>
      </c>
      <c r="T247" s="50">
        <f t="shared" si="45"/>
        <v>0</v>
      </c>
      <c r="U247" s="49" t="str">
        <f t="shared" si="46"/>
        <v>N</v>
      </c>
      <c r="V247" s="50">
        <f t="shared" si="36"/>
        <v>-8.6585018513244072E-2</v>
      </c>
      <c r="W247" s="49" t="str">
        <f t="shared" si="47"/>
        <v>Y</v>
      </c>
      <c r="X247" s="49" t="str">
        <f t="shared" si="43"/>
        <v>N</v>
      </c>
      <c r="Y247" s="53">
        <f>ROUNDUP(S247*0.95,2)</f>
        <v>33.36</v>
      </c>
    </row>
    <row r="248" spans="1:25" x14ac:dyDescent="0.25">
      <c r="A248" s="34" t="s">
        <v>277</v>
      </c>
      <c r="B248" s="41">
        <v>6006837</v>
      </c>
      <c r="C248" s="41">
        <v>145626</v>
      </c>
      <c r="D248" s="41">
        <v>0</v>
      </c>
      <c r="E248" s="49">
        <v>3.7492800000000002</v>
      </c>
      <c r="F248" s="49">
        <f t="shared" si="37"/>
        <v>0.82</v>
      </c>
      <c r="G248" s="49">
        <v>5.2197500000000003</v>
      </c>
      <c r="H248" s="49">
        <f t="shared" si="38"/>
        <v>3.6619999999999999</v>
      </c>
      <c r="I248" s="49">
        <f t="shared" si="39"/>
        <v>3.6779999999999999</v>
      </c>
      <c r="J248" s="49">
        <f t="shared" si="40"/>
        <v>4.2615800000000004</v>
      </c>
      <c r="K248" s="49">
        <v>3.5178699999999998</v>
      </c>
      <c r="L248" s="49">
        <f t="shared" si="41"/>
        <v>3.6666099999999999</v>
      </c>
      <c r="M248" s="50">
        <f t="shared" si="42"/>
        <v>1.0225467120855505</v>
      </c>
      <c r="N248" s="51">
        <f t="shared" si="44"/>
        <v>1.02</v>
      </c>
      <c r="O248" s="52">
        <v>32.07</v>
      </c>
      <c r="P248" s="53">
        <f>IF(X248="Y",Y248,O248)</f>
        <v>32.07</v>
      </c>
      <c r="R248" s="52">
        <v>28.26</v>
      </c>
      <c r="S248" s="52">
        <v>28.26</v>
      </c>
      <c r="T248" s="50">
        <f t="shared" si="45"/>
        <v>0</v>
      </c>
      <c r="U248" s="49" t="str">
        <f t="shared" si="46"/>
        <v>N</v>
      </c>
      <c r="V248" s="50">
        <f t="shared" si="36"/>
        <v>0.13481953290870483</v>
      </c>
      <c r="W248" s="49" t="str">
        <f t="shared" si="47"/>
        <v>N</v>
      </c>
      <c r="X248" s="49" t="str">
        <f t="shared" si="43"/>
        <v>N</v>
      </c>
      <c r="Y248" s="53">
        <f>ROUNDUP(S248*0.95,2)</f>
        <v>26.85</v>
      </c>
    </row>
    <row r="249" spans="1:25" x14ac:dyDescent="0.25">
      <c r="A249" s="54" t="s">
        <v>278</v>
      </c>
      <c r="B249" s="55">
        <v>6000293</v>
      </c>
      <c r="C249" s="55">
        <v>145039</v>
      </c>
      <c r="D249" s="55">
        <v>0</v>
      </c>
      <c r="E249" s="56">
        <v>3.17902</v>
      </c>
      <c r="F249" s="56">
        <f t="shared" si="37"/>
        <v>0.82</v>
      </c>
      <c r="G249" s="56">
        <v>4.3918900000000001</v>
      </c>
      <c r="H249" s="56">
        <f t="shared" si="38"/>
        <v>3.6619999999999999</v>
      </c>
      <c r="I249" s="56">
        <f t="shared" si="39"/>
        <v>3.6779999999999999</v>
      </c>
      <c r="J249" s="56">
        <f t="shared" si="40"/>
        <v>3.58568</v>
      </c>
      <c r="K249" s="56">
        <v>3.2494399999999999</v>
      </c>
      <c r="L249" s="56">
        <f t="shared" si="41"/>
        <v>3.3166899999999999</v>
      </c>
      <c r="M249" s="57">
        <f t="shared" si="42"/>
        <v>0.95849174930427627</v>
      </c>
      <c r="N249" s="58">
        <f t="shared" si="44"/>
        <v>0.95</v>
      </c>
      <c r="O249" s="59">
        <v>27.72</v>
      </c>
      <c r="P249" s="60">
        <f>IF(X249="Y",Y249,O249)</f>
        <v>27.72</v>
      </c>
      <c r="R249" s="59">
        <v>29.01</v>
      </c>
      <c r="S249" s="59">
        <v>29.01</v>
      </c>
      <c r="T249" s="57">
        <f t="shared" si="45"/>
        <v>0</v>
      </c>
      <c r="U249" s="56" t="str">
        <f t="shared" si="46"/>
        <v>N</v>
      </c>
      <c r="V249" s="57">
        <f t="shared" si="36"/>
        <v>-4.4467425025853248E-2</v>
      </c>
      <c r="W249" s="56" t="str">
        <f t="shared" si="47"/>
        <v>N</v>
      </c>
      <c r="X249" s="56" t="str">
        <f t="shared" si="43"/>
        <v>N</v>
      </c>
      <c r="Y249" s="60">
        <f>ROUNDUP(S249*0.95,2)</f>
        <v>27.560000000000002</v>
      </c>
    </row>
    <row r="250" spans="1:25" x14ac:dyDescent="0.25">
      <c r="A250" s="42" t="s">
        <v>279</v>
      </c>
      <c r="B250" s="43">
        <v>6007793</v>
      </c>
      <c r="C250" s="43">
        <v>145237</v>
      </c>
      <c r="D250" s="43">
        <v>0</v>
      </c>
      <c r="E250" s="44">
        <f>G250*0.9</f>
        <v>4.0977360000000003</v>
      </c>
      <c r="F250" s="44">
        <f t="shared" si="37"/>
        <v>0.82</v>
      </c>
      <c r="G250" s="44">
        <v>4.5530400000000002</v>
      </c>
      <c r="H250" s="44">
        <f t="shared" si="38"/>
        <v>3.6619999999999999</v>
      </c>
      <c r="I250" s="44">
        <f t="shared" si="39"/>
        <v>3.6779999999999999</v>
      </c>
      <c r="J250" s="44">
        <f t="shared" si="40"/>
        <v>3.7172499999999999</v>
      </c>
      <c r="K250" s="44">
        <v>3.4540799999999998</v>
      </c>
      <c r="L250" s="44">
        <f t="shared" si="41"/>
        <v>3.50671</v>
      </c>
      <c r="M250" s="45">
        <f t="shared" si="42"/>
        <v>1.1685414533850818</v>
      </c>
      <c r="N250" s="46">
        <f t="shared" si="44"/>
        <v>1.1599999999999999</v>
      </c>
      <c r="O250" s="47">
        <v>37.340000000000003</v>
      </c>
      <c r="P250" s="48">
        <f>IF(X250="Y",Y250,O250)</f>
        <v>37.340000000000003</v>
      </c>
      <c r="R250" s="47">
        <v>22.31</v>
      </c>
      <c r="S250" s="47">
        <v>22.31</v>
      </c>
      <c r="T250" s="45">
        <f t="shared" si="45"/>
        <v>0</v>
      </c>
      <c r="U250" s="44" t="str">
        <f t="shared" si="46"/>
        <v>N</v>
      </c>
      <c r="V250" s="45">
        <f t="shared" si="36"/>
        <v>0.67368892873151076</v>
      </c>
      <c r="W250" s="44" t="str">
        <f t="shared" si="47"/>
        <v>N</v>
      </c>
      <c r="X250" s="44" t="str">
        <f t="shared" si="43"/>
        <v>N</v>
      </c>
      <c r="Y250" s="48">
        <f>ROUNDUP(S250*0.95,2)</f>
        <v>21.200000000000003</v>
      </c>
    </row>
    <row r="251" spans="1:25" x14ac:dyDescent="0.25">
      <c r="A251" s="34" t="s">
        <v>280</v>
      </c>
      <c r="B251" s="41">
        <v>6008056</v>
      </c>
      <c r="C251" s="41">
        <v>145524</v>
      </c>
      <c r="D251" s="41">
        <v>0</v>
      </c>
      <c r="E251" s="49">
        <v>3.4866000000000001</v>
      </c>
      <c r="F251" s="49">
        <f t="shared" si="37"/>
        <v>0.82</v>
      </c>
      <c r="G251" s="49">
        <v>4.9191799999999999</v>
      </c>
      <c r="H251" s="49">
        <f t="shared" si="38"/>
        <v>3.6619999999999999</v>
      </c>
      <c r="I251" s="49">
        <f t="shared" si="39"/>
        <v>3.6779999999999999</v>
      </c>
      <c r="J251" s="49">
        <f t="shared" si="40"/>
        <v>4.0161800000000003</v>
      </c>
      <c r="K251" s="49">
        <v>3.5672799999999998</v>
      </c>
      <c r="L251" s="49">
        <f t="shared" si="41"/>
        <v>3.65706</v>
      </c>
      <c r="M251" s="50">
        <f t="shared" si="42"/>
        <v>0.95338878771472169</v>
      </c>
      <c r="N251" s="51">
        <f t="shared" si="44"/>
        <v>0.95</v>
      </c>
      <c r="O251" s="52">
        <v>27.72</v>
      </c>
      <c r="P251" s="53">
        <f>IF(X251="Y",Y251,O251)</f>
        <v>27.72</v>
      </c>
      <c r="R251" s="52">
        <v>33.92</v>
      </c>
      <c r="S251" s="52">
        <v>33.92</v>
      </c>
      <c r="T251" s="50">
        <f t="shared" si="45"/>
        <v>0</v>
      </c>
      <c r="U251" s="49" t="str">
        <f t="shared" si="46"/>
        <v>N</v>
      </c>
      <c r="V251" s="50">
        <f t="shared" si="36"/>
        <v>-0.18278301886792461</v>
      </c>
      <c r="W251" s="49" t="str">
        <f t="shared" si="47"/>
        <v>Y</v>
      </c>
      <c r="X251" s="49" t="str">
        <f t="shared" si="43"/>
        <v>N</v>
      </c>
      <c r="Y251" s="53">
        <f>ROUNDUP(S251*0.95,2)</f>
        <v>32.229999999999997</v>
      </c>
    </row>
    <row r="252" spans="1:25" x14ac:dyDescent="0.25">
      <c r="A252" s="34" t="s">
        <v>281</v>
      </c>
      <c r="B252" s="41">
        <v>6008130</v>
      </c>
      <c r="C252" s="41">
        <v>145950</v>
      </c>
      <c r="D252" s="41">
        <v>0</v>
      </c>
      <c r="E252" s="49">
        <v>3.7561300000000002</v>
      </c>
      <c r="F252" s="49">
        <f t="shared" si="37"/>
        <v>0.82</v>
      </c>
      <c r="G252" s="49">
        <v>4.9202199999999996</v>
      </c>
      <c r="H252" s="49">
        <f t="shared" si="38"/>
        <v>3.6619999999999999</v>
      </c>
      <c r="I252" s="49">
        <f t="shared" si="39"/>
        <v>3.6779999999999999</v>
      </c>
      <c r="J252" s="49">
        <f t="shared" si="40"/>
        <v>4.0170300000000001</v>
      </c>
      <c r="K252" s="49">
        <v>3.10527</v>
      </c>
      <c r="L252" s="49">
        <f t="shared" si="41"/>
        <v>3.28762</v>
      </c>
      <c r="M252" s="50">
        <f t="shared" si="42"/>
        <v>1.1425073457394712</v>
      </c>
      <c r="N252" s="51">
        <f t="shared" si="44"/>
        <v>1.1399999999999999</v>
      </c>
      <c r="O252" s="52">
        <v>37.04</v>
      </c>
      <c r="P252" s="53">
        <f>IF(X252="Y",Y252,O252)</f>
        <v>37.04</v>
      </c>
      <c r="R252" s="52">
        <v>37.090000000000003</v>
      </c>
      <c r="S252" s="52">
        <v>37.090000000000003</v>
      </c>
      <c r="T252" s="50">
        <f t="shared" si="45"/>
        <v>0</v>
      </c>
      <c r="U252" s="49" t="str">
        <f t="shared" si="46"/>
        <v>N</v>
      </c>
      <c r="V252" s="50">
        <f t="shared" si="36"/>
        <v>-1.3480722566730724E-3</v>
      </c>
      <c r="W252" s="49" t="str">
        <f t="shared" si="47"/>
        <v>N</v>
      </c>
      <c r="X252" s="49" t="str">
        <f t="shared" si="43"/>
        <v>N</v>
      </c>
      <c r="Y252" s="53">
        <f>ROUNDUP(S252*0.95,2)</f>
        <v>35.239999999999995</v>
      </c>
    </row>
    <row r="253" spans="1:25" x14ac:dyDescent="0.25">
      <c r="A253" s="34" t="s">
        <v>282</v>
      </c>
      <c r="B253" s="41">
        <v>6003552</v>
      </c>
      <c r="C253" s="41">
        <v>145979</v>
      </c>
      <c r="D253" s="41">
        <v>0</v>
      </c>
      <c r="E253" s="49">
        <v>4.8547799999999999</v>
      </c>
      <c r="F253" s="49">
        <f t="shared" si="37"/>
        <v>0.82</v>
      </c>
      <c r="G253" s="49">
        <v>3.4737300000000002</v>
      </c>
      <c r="H253" s="49">
        <f t="shared" si="38"/>
        <v>3.6619999999999999</v>
      </c>
      <c r="I253" s="49">
        <f t="shared" si="39"/>
        <v>3.6779999999999999</v>
      </c>
      <c r="J253" s="49">
        <f t="shared" si="40"/>
        <v>2.8360699999999999</v>
      </c>
      <c r="K253" s="49">
        <v>2.6665800000000002</v>
      </c>
      <c r="L253" s="49">
        <f t="shared" si="41"/>
        <v>2.7004800000000002</v>
      </c>
      <c r="M253" s="50">
        <f t="shared" si="42"/>
        <v>1.7977470671880553</v>
      </c>
      <c r="N253" s="51">
        <f t="shared" si="44"/>
        <v>1.79</v>
      </c>
      <c r="O253" s="52">
        <v>38.68</v>
      </c>
      <c r="P253" s="53">
        <f>IF(X253="Y",Y253,O253)</f>
        <v>38.68</v>
      </c>
      <c r="R253" s="52">
        <v>38.68</v>
      </c>
      <c r="S253" s="52">
        <v>38.68</v>
      </c>
      <c r="T253" s="50">
        <f t="shared" si="45"/>
        <v>0</v>
      </c>
      <c r="U253" s="49" t="str">
        <f t="shared" si="46"/>
        <v>N</v>
      </c>
      <c r="V253" s="50">
        <f t="shared" si="36"/>
        <v>0</v>
      </c>
      <c r="W253" s="49" t="str">
        <f t="shared" si="47"/>
        <v>N</v>
      </c>
      <c r="X253" s="49" t="str">
        <f t="shared" si="43"/>
        <v>N</v>
      </c>
      <c r="Y253" s="53">
        <f>ROUNDUP(S253*0.95,2)</f>
        <v>36.75</v>
      </c>
    </row>
    <row r="254" spans="1:25" x14ac:dyDescent="0.25">
      <c r="A254" s="54" t="s">
        <v>283</v>
      </c>
      <c r="B254" s="55">
        <v>6003578</v>
      </c>
      <c r="C254" s="55">
        <v>145347</v>
      </c>
      <c r="D254" s="55">
        <v>0</v>
      </c>
      <c r="E254" s="56">
        <v>3.4480599999999999</v>
      </c>
      <c r="F254" s="56">
        <f t="shared" si="37"/>
        <v>0.82</v>
      </c>
      <c r="G254" s="56">
        <v>4.50326</v>
      </c>
      <c r="H254" s="56">
        <f t="shared" si="38"/>
        <v>3.6619999999999999</v>
      </c>
      <c r="I254" s="56">
        <f t="shared" si="39"/>
        <v>3.6779999999999999</v>
      </c>
      <c r="J254" s="56">
        <f t="shared" si="40"/>
        <v>3.6766100000000002</v>
      </c>
      <c r="K254" s="56">
        <v>3.2592300000000001</v>
      </c>
      <c r="L254" s="56">
        <f t="shared" si="41"/>
        <v>3.3427099999999998</v>
      </c>
      <c r="M254" s="57">
        <f t="shared" si="42"/>
        <v>1.0315163445228572</v>
      </c>
      <c r="N254" s="58">
        <f t="shared" si="44"/>
        <v>1.03</v>
      </c>
      <c r="O254" s="59">
        <v>32.619999999999997</v>
      </c>
      <c r="P254" s="60">
        <f>IF(X254="Y",Y254,O254)</f>
        <v>32.619999999999997</v>
      </c>
      <c r="R254" s="59">
        <v>24.54</v>
      </c>
      <c r="S254" s="59">
        <v>24.54</v>
      </c>
      <c r="T254" s="57">
        <f t="shared" si="45"/>
        <v>0</v>
      </c>
      <c r="U254" s="56" t="str">
        <f t="shared" si="46"/>
        <v>N</v>
      </c>
      <c r="V254" s="57">
        <f t="shared" si="36"/>
        <v>0.32925835370823142</v>
      </c>
      <c r="W254" s="56" t="str">
        <f t="shared" si="47"/>
        <v>N</v>
      </c>
      <c r="X254" s="56" t="str">
        <f t="shared" si="43"/>
        <v>N</v>
      </c>
      <c r="Y254" s="60">
        <f>ROUNDUP(S254*0.95,2)</f>
        <v>23.32</v>
      </c>
    </row>
    <row r="255" spans="1:25" x14ac:dyDescent="0.25">
      <c r="A255" s="42" t="s">
        <v>284</v>
      </c>
      <c r="B255" s="43">
        <v>6003610</v>
      </c>
      <c r="C255" s="43">
        <v>145268</v>
      </c>
      <c r="D255" s="43">
        <v>0</v>
      </c>
      <c r="E255" s="44">
        <v>3.6979700000000002</v>
      </c>
      <c r="F255" s="44">
        <f t="shared" si="37"/>
        <v>0.82</v>
      </c>
      <c r="G255" s="44">
        <v>4.8290499999999996</v>
      </c>
      <c r="H255" s="44">
        <f t="shared" si="38"/>
        <v>3.6619999999999999</v>
      </c>
      <c r="I255" s="44">
        <f t="shared" si="39"/>
        <v>3.6779999999999999</v>
      </c>
      <c r="J255" s="44">
        <f t="shared" si="40"/>
        <v>3.9426000000000001</v>
      </c>
      <c r="K255" s="44">
        <v>3.5902699999999999</v>
      </c>
      <c r="L255" s="44">
        <f t="shared" si="41"/>
        <v>3.6607400000000001</v>
      </c>
      <c r="M255" s="45">
        <f t="shared" si="42"/>
        <v>1.0101700749028886</v>
      </c>
      <c r="N255" s="46">
        <f t="shared" si="44"/>
        <v>1.01</v>
      </c>
      <c r="O255" s="47">
        <v>31.53</v>
      </c>
      <c r="P255" s="48">
        <f>IF(X255="Y",Y255,O255)</f>
        <v>31.53</v>
      </c>
      <c r="R255" s="47">
        <v>32.130000000000003</v>
      </c>
      <c r="S255" s="47">
        <v>32.130000000000003</v>
      </c>
      <c r="T255" s="45">
        <f t="shared" si="45"/>
        <v>0</v>
      </c>
      <c r="U255" s="44" t="str">
        <f t="shared" si="46"/>
        <v>N</v>
      </c>
      <c r="V255" s="45">
        <f t="shared" si="36"/>
        <v>-1.8674136321195186E-2</v>
      </c>
      <c r="W255" s="44" t="str">
        <f t="shared" si="47"/>
        <v>N</v>
      </c>
      <c r="X255" s="44" t="str">
        <f t="shared" si="43"/>
        <v>N</v>
      </c>
      <c r="Y255" s="48">
        <f>ROUNDUP(S255*0.95,2)</f>
        <v>30.53</v>
      </c>
    </row>
    <row r="256" spans="1:25" x14ac:dyDescent="0.25">
      <c r="A256" s="34" t="s">
        <v>285</v>
      </c>
      <c r="B256" s="41">
        <v>6003636</v>
      </c>
      <c r="C256" s="41">
        <v>146111</v>
      </c>
      <c r="D256" s="41">
        <v>0</v>
      </c>
      <c r="E256" s="49">
        <v>3.2232799999999999</v>
      </c>
      <c r="F256" s="49">
        <f t="shared" si="37"/>
        <v>0.82</v>
      </c>
      <c r="G256" s="49">
        <v>3.3225899999999999</v>
      </c>
      <c r="H256" s="49">
        <f t="shared" si="38"/>
        <v>3.6619999999999999</v>
      </c>
      <c r="I256" s="49">
        <f t="shared" si="39"/>
        <v>3.6779999999999999</v>
      </c>
      <c r="J256" s="49">
        <f t="shared" si="40"/>
        <v>2.7126700000000001</v>
      </c>
      <c r="K256" s="49">
        <v>3.0032299999999998</v>
      </c>
      <c r="L256" s="49">
        <f t="shared" si="41"/>
        <v>2.7126700000000001</v>
      </c>
      <c r="M256" s="50">
        <f t="shared" si="42"/>
        <v>1.1882315209738006</v>
      </c>
      <c r="N256" s="51">
        <f t="shared" si="44"/>
        <v>1.18</v>
      </c>
      <c r="O256" s="52">
        <v>37.630000000000003</v>
      </c>
      <c r="P256" s="53">
        <f>IF(X256="Y",Y256,O256)</f>
        <v>37.630000000000003</v>
      </c>
      <c r="R256" s="52">
        <v>37.29</v>
      </c>
      <c r="S256" s="52">
        <v>37.29</v>
      </c>
      <c r="T256" s="50">
        <f t="shared" si="45"/>
        <v>0</v>
      </c>
      <c r="U256" s="49" t="str">
        <f t="shared" si="46"/>
        <v>N</v>
      </c>
      <c r="V256" s="50">
        <f t="shared" si="36"/>
        <v>9.1177259318853156E-3</v>
      </c>
      <c r="W256" s="49" t="str">
        <f t="shared" si="47"/>
        <v>N</v>
      </c>
      <c r="X256" s="49" t="str">
        <f t="shared" si="43"/>
        <v>N</v>
      </c>
      <c r="Y256" s="53">
        <f>ROUNDUP(S256*0.95,2)</f>
        <v>35.43</v>
      </c>
    </row>
    <row r="257" spans="1:25" x14ac:dyDescent="0.25">
      <c r="A257" s="34" t="s">
        <v>286</v>
      </c>
      <c r="B257" s="41">
        <v>6003685</v>
      </c>
      <c r="C257" s="41">
        <v>145773</v>
      </c>
      <c r="D257" s="41">
        <v>0</v>
      </c>
      <c r="E257" s="49">
        <v>4.5800799999999997</v>
      </c>
      <c r="F257" s="49">
        <f t="shared" si="37"/>
        <v>0.82</v>
      </c>
      <c r="G257" s="49">
        <v>3.3562799999999999</v>
      </c>
      <c r="H257" s="49">
        <f t="shared" si="38"/>
        <v>3.6619999999999999</v>
      </c>
      <c r="I257" s="49">
        <f t="shared" si="39"/>
        <v>3.6779999999999999</v>
      </c>
      <c r="J257" s="49">
        <f t="shared" si="40"/>
        <v>2.7401800000000001</v>
      </c>
      <c r="K257" s="49">
        <v>3.0697700000000001</v>
      </c>
      <c r="L257" s="49">
        <f t="shared" si="41"/>
        <v>2.7401800000000001</v>
      </c>
      <c r="M257" s="50">
        <f t="shared" si="42"/>
        <v>1.6714522403637715</v>
      </c>
      <c r="N257" s="51">
        <f t="shared" si="44"/>
        <v>1.67</v>
      </c>
      <c r="O257" s="52">
        <v>38.68</v>
      </c>
      <c r="P257" s="53">
        <f>IF(X257="Y",Y257,O257)</f>
        <v>38.68</v>
      </c>
      <c r="R257" s="52">
        <v>38.68</v>
      </c>
      <c r="S257" s="52">
        <v>38.68</v>
      </c>
      <c r="T257" s="50">
        <f t="shared" si="45"/>
        <v>0</v>
      </c>
      <c r="U257" s="49" t="str">
        <f t="shared" si="46"/>
        <v>N</v>
      </c>
      <c r="V257" s="50">
        <f t="shared" si="36"/>
        <v>0</v>
      </c>
      <c r="W257" s="49" t="str">
        <f t="shared" si="47"/>
        <v>N</v>
      </c>
      <c r="X257" s="49" t="str">
        <f t="shared" si="43"/>
        <v>N</v>
      </c>
      <c r="Y257" s="53">
        <f>ROUNDUP(S257*0.95,2)</f>
        <v>36.75</v>
      </c>
    </row>
    <row r="258" spans="1:25" x14ac:dyDescent="0.25">
      <c r="A258" s="34" t="s">
        <v>287</v>
      </c>
      <c r="B258" s="41">
        <v>6005573</v>
      </c>
      <c r="C258" s="41">
        <v>145930</v>
      </c>
      <c r="D258" s="41">
        <v>0</v>
      </c>
      <c r="E258" s="49">
        <v>3.09585</v>
      </c>
      <c r="F258" s="49">
        <f t="shared" si="37"/>
        <v>0.82</v>
      </c>
      <c r="G258" s="49">
        <v>4.2504999999999997</v>
      </c>
      <c r="H258" s="49">
        <f t="shared" si="38"/>
        <v>3.6619999999999999</v>
      </c>
      <c r="I258" s="49">
        <f t="shared" si="39"/>
        <v>3.6779999999999999</v>
      </c>
      <c r="J258" s="49">
        <f t="shared" si="40"/>
        <v>3.4702500000000001</v>
      </c>
      <c r="K258" s="49">
        <v>3.2248199999999998</v>
      </c>
      <c r="L258" s="49">
        <f t="shared" si="41"/>
        <v>3.2739099999999999</v>
      </c>
      <c r="M258" s="50">
        <f t="shared" si="42"/>
        <v>0.9456124328402431</v>
      </c>
      <c r="N258" s="51">
        <f t="shared" si="44"/>
        <v>0.94</v>
      </c>
      <c r="O258" s="52">
        <v>27.07</v>
      </c>
      <c r="P258" s="53">
        <f>IF(X258="Y",Y258,O258)</f>
        <v>27.07</v>
      </c>
      <c r="R258" s="52">
        <v>29.01</v>
      </c>
      <c r="S258" s="52">
        <v>29.01</v>
      </c>
      <c r="T258" s="50">
        <f t="shared" si="45"/>
        <v>0</v>
      </c>
      <c r="U258" s="49" t="str">
        <f t="shared" si="46"/>
        <v>N</v>
      </c>
      <c r="V258" s="50">
        <f t="shared" si="36"/>
        <v>-6.6873491899345092E-2</v>
      </c>
      <c r="W258" s="49" t="str">
        <f t="shared" si="47"/>
        <v>Y</v>
      </c>
      <c r="X258" s="49" t="str">
        <f t="shared" si="43"/>
        <v>N</v>
      </c>
      <c r="Y258" s="53">
        <f>ROUNDUP(S258*0.95,2)</f>
        <v>27.560000000000002</v>
      </c>
    </row>
    <row r="259" spans="1:25" x14ac:dyDescent="0.25">
      <c r="A259" s="54" t="s">
        <v>288</v>
      </c>
      <c r="B259" s="55">
        <v>6003727</v>
      </c>
      <c r="C259" s="55">
        <v>145526</v>
      </c>
      <c r="D259" s="55">
        <v>0</v>
      </c>
      <c r="E259" s="56">
        <v>5.3767899999999997</v>
      </c>
      <c r="F259" s="56">
        <f t="shared" si="37"/>
        <v>0.82</v>
      </c>
      <c r="G259" s="56">
        <v>3.7902499999999999</v>
      </c>
      <c r="H259" s="56">
        <f t="shared" si="38"/>
        <v>3.6619999999999999</v>
      </c>
      <c r="I259" s="56">
        <f t="shared" si="39"/>
        <v>3.6779999999999999</v>
      </c>
      <c r="J259" s="56">
        <f t="shared" si="40"/>
        <v>3.0944799999999999</v>
      </c>
      <c r="K259" s="56">
        <v>3.21136</v>
      </c>
      <c r="L259" s="56">
        <f t="shared" si="41"/>
        <v>3.0944799999999999</v>
      </c>
      <c r="M259" s="57">
        <f t="shared" si="42"/>
        <v>1.7375423334453608</v>
      </c>
      <c r="N259" s="58">
        <f t="shared" si="44"/>
        <v>1.73</v>
      </c>
      <c r="O259" s="59">
        <v>38.68</v>
      </c>
      <c r="P259" s="60">
        <f>IF(X259="Y",Y259,O259)</f>
        <v>38.68</v>
      </c>
      <c r="R259" s="59">
        <v>38.68</v>
      </c>
      <c r="S259" s="59">
        <v>38.68</v>
      </c>
      <c r="T259" s="57">
        <f t="shared" si="45"/>
        <v>0</v>
      </c>
      <c r="U259" s="56" t="str">
        <f t="shared" si="46"/>
        <v>N</v>
      </c>
      <c r="V259" s="57">
        <f t="shared" si="36"/>
        <v>0</v>
      </c>
      <c r="W259" s="56" t="str">
        <f t="shared" si="47"/>
        <v>N</v>
      </c>
      <c r="X259" s="56" t="str">
        <f t="shared" si="43"/>
        <v>N</v>
      </c>
      <c r="Y259" s="60">
        <f>ROUNDUP(S259*0.95,2)</f>
        <v>36.75</v>
      </c>
    </row>
    <row r="260" spans="1:25" x14ac:dyDescent="0.25">
      <c r="A260" s="42" t="s">
        <v>289</v>
      </c>
      <c r="B260" s="43">
        <v>6060524</v>
      </c>
      <c r="C260" s="43">
        <v>145572</v>
      </c>
      <c r="D260" s="43">
        <v>0</v>
      </c>
      <c r="E260" s="44">
        <v>5.8884600000000002</v>
      </c>
      <c r="F260" s="44">
        <f t="shared" si="37"/>
        <v>0.82</v>
      </c>
      <c r="G260" s="44">
        <v>3.6318000000000001</v>
      </c>
      <c r="H260" s="44">
        <f t="shared" si="38"/>
        <v>3.6619999999999999</v>
      </c>
      <c r="I260" s="44">
        <f t="shared" si="39"/>
        <v>3.6779999999999999</v>
      </c>
      <c r="J260" s="44">
        <f t="shared" si="40"/>
        <v>2.9651200000000002</v>
      </c>
      <c r="K260" s="44">
        <v>2.9083100000000002</v>
      </c>
      <c r="L260" s="44">
        <f t="shared" si="41"/>
        <v>2.91967</v>
      </c>
      <c r="M260" s="45">
        <f t="shared" si="42"/>
        <v>2.0168238191302441</v>
      </c>
      <c r="N260" s="46">
        <f t="shared" si="44"/>
        <v>2.0099999999999998</v>
      </c>
      <c r="O260" s="47">
        <v>38.68</v>
      </c>
      <c r="P260" s="48">
        <f>IF(X260="Y",Y260,O260)</f>
        <v>38.68</v>
      </c>
      <c r="R260" s="47">
        <v>38.68</v>
      </c>
      <c r="S260" s="47">
        <v>38.68</v>
      </c>
      <c r="T260" s="45">
        <f t="shared" si="45"/>
        <v>0</v>
      </c>
      <c r="U260" s="44" t="str">
        <f t="shared" si="46"/>
        <v>N</v>
      </c>
      <c r="V260" s="45">
        <f t="shared" si="36"/>
        <v>0</v>
      </c>
      <c r="W260" s="44" t="str">
        <f t="shared" si="47"/>
        <v>N</v>
      </c>
      <c r="X260" s="44" t="str">
        <f t="shared" si="43"/>
        <v>N</v>
      </c>
      <c r="Y260" s="48">
        <f>ROUNDUP(S260*0.95,2)</f>
        <v>36.75</v>
      </c>
    </row>
    <row r="261" spans="1:25" x14ac:dyDescent="0.25">
      <c r="A261" s="34" t="s">
        <v>290</v>
      </c>
      <c r="B261" s="41">
        <v>6001986</v>
      </c>
      <c r="C261" s="41">
        <v>146075</v>
      </c>
      <c r="D261" s="41">
        <v>0</v>
      </c>
      <c r="E261" s="49">
        <v>2.83541</v>
      </c>
      <c r="F261" s="49">
        <f t="shared" si="37"/>
        <v>0.82</v>
      </c>
      <c r="G261" s="49">
        <v>2.8721700000000001</v>
      </c>
      <c r="H261" s="49">
        <f t="shared" si="38"/>
        <v>3.6619999999999999</v>
      </c>
      <c r="I261" s="49">
        <f t="shared" si="39"/>
        <v>3.6779999999999999</v>
      </c>
      <c r="J261" s="49">
        <f t="shared" si="40"/>
        <v>2.3449300000000002</v>
      </c>
      <c r="K261" s="49">
        <v>3.1463800000000002</v>
      </c>
      <c r="L261" s="49">
        <f t="shared" si="41"/>
        <v>2.3449300000000002</v>
      </c>
      <c r="M261" s="50">
        <f t="shared" si="42"/>
        <v>1.2091661584780782</v>
      </c>
      <c r="N261" s="51">
        <f t="shared" si="44"/>
        <v>1.2</v>
      </c>
      <c r="O261" s="52">
        <v>37.93</v>
      </c>
      <c r="P261" s="53">
        <f>IF(X261="Y",Y261,O261)</f>
        <v>37.93</v>
      </c>
      <c r="R261" s="52">
        <v>22.31</v>
      </c>
      <c r="S261" s="52">
        <v>22.31</v>
      </c>
      <c r="T261" s="50">
        <f t="shared" si="45"/>
        <v>0</v>
      </c>
      <c r="U261" s="49" t="str">
        <f t="shared" si="46"/>
        <v>N</v>
      </c>
      <c r="V261" s="50">
        <f t="shared" si="36"/>
        <v>0.70013446884805031</v>
      </c>
      <c r="W261" s="49" t="str">
        <f t="shared" si="47"/>
        <v>N</v>
      </c>
      <c r="X261" s="49" t="str">
        <f t="shared" si="43"/>
        <v>N</v>
      </c>
      <c r="Y261" s="53">
        <f>ROUNDUP(S261*0.95,2)</f>
        <v>21.200000000000003</v>
      </c>
    </row>
    <row r="262" spans="1:25" x14ac:dyDescent="0.25">
      <c r="A262" s="34" t="s">
        <v>291</v>
      </c>
      <c r="B262" s="41">
        <v>6015499</v>
      </c>
      <c r="C262" s="41">
        <v>146031</v>
      </c>
      <c r="D262" s="41">
        <v>0</v>
      </c>
      <c r="E262" s="49">
        <v>3.6596700000000002</v>
      </c>
      <c r="F262" s="49">
        <f t="shared" si="37"/>
        <v>0.82</v>
      </c>
      <c r="G262" s="49">
        <v>4.1961700000000004</v>
      </c>
      <c r="H262" s="49">
        <f t="shared" si="38"/>
        <v>3.6619999999999999</v>
      </c>
      <c r="I262" s="49">
        <f t="shared" si="39"/>
        <v>3.6779999999999999</v>
      </c>
      <c r="J262" s="49">
        <f t="shared" si="40"/>
        <v>3.4258899999999999</v>
      </c>
      <c r="K262" s="49">
        <v>3.3155800000000002</v>
      </c>
      <c r="L262" s="49">
        <f t="shared" si="41"/>
        <v>3.3376399999999999</v>
      </c>
      <c r="M262" s="50">
        <f t="shared" si="42"/>
        <v>1.0964843422298391</v>
      </c>
      <c r="N262" s="51">
        <f t="shared" si="44"/>
        <v>1.0900000000000001</v>
      </c>
      <c r="O262" s="52">
        <v>35.89</v>
      </c>
      <c r="P262" s="53">
        <f>IF(X262="Y",Y262,O262)</f>
        <v>35.89</v>
      </c>
      <c r="R262" s="52">
        <v>33.92</v>
      </c>
      <c r="S262" s="52">
        <v>33.92</v>
      </c>
      <c r="T262" s="50">
        <f t="shared" si="45"/>
        <v>0</v>
      </c>
      <c r="U262" s="49" t="str">
        <f t="shared" si="46"/>
        <v>N</v>
      </c>
      <c r="V262" s="50">
        <f t="shared" si="36"/>
        <v>5.8077830188679208E-2</v>
      </c>
      <c r="W262" s="49" t="str">
        <f t="shared" si="47"/>
        <v>N</v>
      </c>
      <c r="X262" s="49" t="str">
        <f t="shared" si="43"/>
        <v>N</v>
      </c>
      <c r="Y262" s="53">
        <f>ROUNDUP(S262*0.95,2)</f>
        <v>32.229999999999997</v>
      </c>
    </row>
    <row r="263" spans="1:25" x14ac:dyDescent="0.25">
      <c r="A263" s="34" t="s">
        <v>292</v>
      </c>
      <c r="B263" s="41">
        <v>6016570</v>
      </c>
      <c r="C263" s="41">
        <v>146166</v>
      </c>
      <c r="D263" s="41">
        <v>0</v>
      </c>
      <c r="E263" s="49">
        <v>4.7221700000000002</v>
      </c>
      <c r="F263" s="49">
        <f t="shared" si="37"/>
        <v>0.82</v>
      </c>
      <c r="G263" s="49">
        <v>4.3310599999999999</v>
      </c>
      <c r="H263" s="49">
        <f t="shared" si="38"/>
        <v>3.6619999999999999</v>
      </c>
      <c r="I263" s="49">
        <f t="shared" si="39"/>
        <v>3.6779999999999999</v>
      </c>
      <c r="J263" s="49">
        <f t="shared" si="40"/>
        <v>3.5360200000000002</v>
      </c>
      <c r="K263" s="49">
        <v>3.39994</v>
      </c>
      <c r="L263" s="49">
        <f t="shared" si="41"/>
        <v>3.4271600000000002</v>
      </c>
      <c r="M263" s="50">
        <f t="shared" si="42"/>
        <v>1.3778668051681275</v>
      </c>
      <c r="N263" s="51">
        <f t="shared" si="44"/>
        <v>1.37</v>
      </c>
      <c r="O263" s="52">
        <v>38.68</v>
      </c>
      <c r="P263" s="53">
        <f>IF(X263="Y",Y263,O263)</f>
        <v>38.68</v>
      </c>
      <c r="R263" s="52">
        <v>38.68</v>
      </c>
      <c r="S263" s="52">
        <v>38.68</v>
      </c>
      <c r="T263" s="50">
        <f t="shared" si="45"/>
        <v>0</v>
      </c>
      <c r="U263" s="49" t="str">
        <f t="shared" si="46"/>
        <v>N</v>
      </c>
      <c r="V263" s="50">
        <f t="shared" si="36"/>
        <v>0</v>
      </c>
      <c r="W263" s="49" t="str">
        <f t="shared" si="47"/>
        <v>N</v>
      </c>
      <c r="X263" s="49" t="str">
        <f t="shared" si="43"/>
        <v>N</v>
      </c>
      <c r="Y263" s="53">
        <f>ROUNDUP(S263*0.95,2)</f>
        <v>36.75</v>
      </c>
    </row>
    <row r="264" spans="1:25" x14ac:dyDescent="0.25">
      <c r="A264" s="54" t="s">
        <v>293</v>
      </c>
      <c r="B264" s="55">
        <v>6004493</v>
      </c>
      <c r="C264" s="55">
        <v>145909</v>
      </c>
      <c r="D264" s="55">
        <v>0</v>
      </c>
      <c r="E264" s="56">
        <v>3.2503899999999999</v>
      </c>
      <c r="F264" s="56">
        <f t="shared" si="37"/>
        <v>0.82</v>
      </c>
      <c r="G264" s="56">
        <v>4.3502599999999996</v>
      </c>
      <c r="H264" s="56">
        <f t="shared" si="38"/>
        <v>3.6619999999999999</v>
      </c>
      <c r="I264" s="56">
        <f t="shared" si="39"/>
        <v>3.6779999999999999</v>
      </c>
      <c r="J264" s="56">
        <f t="shared" si="40"/>
        <v>3.5516999999999999</v>
      </c>
      <c r="K264" s="56">
        <v>3.0692699999999999</v>
      </c>
      <c r="L264" s="56">
        <f t="shared" si="41"/>
        <v>3.1657600000000001</v>
      </c>
      <c r="M264" s="57">
        <f t="shared" si="42"/>
        <v>1.0267329172141917</v>
      </c>
      <c r="N264" s="58">
        <f t="shared" si="44"/>
        <v>1.02</v>
      </c>
      <c r="O264" s="59">
        <v>32.07</v>
      </c>
      <c r="P264" s="60">
        <f>IF(X264="Y",Y264,O264)</f>
        <v>32.07</v>
      </c>
      <c r="R264" s="59">
        <v>34.51</v>
      </c>
      <c r="S264" s="59">
        <v>34.51</v>
      </c>
      <c r="T264" s="57">
        <f t="shared" si="45"/>
        <v>0</v>
      </c>
      <c r="U264" s="56" t="str">
        <f t="shared" si="46"/>
        <v>N</v>
      </c>
      <c r="V264" s="57">
        <f t="shared" ref="V264:V327" si="48">IF(S264=0,0,(O264-S264)/S264)</f>
        <v>-7.0704143726456031E-2</v>
      </c>
      <c r="W264" s="56" t="str">
        <f t="shared" si="47"/>
        <v>Y</v>
      </c>
      <c r="X264" s="56" t="str">
        <f t="shared" si="43"/>
        <v>N</v>
      </c>
      <c r="Y264" s="60">
        <f>ROUNDUP(S264*0.95,2)</f>
        <v>32.79</v>
      </c>
    </row>
    <row r="265" spans="1:25" x14ac:dyDescent="0.25">
      <c r="A265" s="42" t="s">
        <v>294</v>
      </c>
      <c r="B265" s="43">
        <v>6003511</v>
      </c>
      <c r="C265" s="43">
        <v>145999</v>
      </c>
      <c r="D265" s="43">
        <v>0</v>
      </c>
      <c r="E265" s="44">
        <v>2.5834000000000001</v>
      </c>
      <c r="F265" s="44">
        <f t="shared" ref="F265:F328" si="49">$F$5</f>
        <v>0.82</v>
      </c>
      <c r="G265" s="44">
        <v>5.2782600000000004</v>
      </c>
      <c r="H265" s="44">
        <f t="shared" ref="H265:H328" si="50">$H$5</f>
        <v>3.6619999999999999</v>
      </c>
      <c r="I265" s="44">
        <f t="shared" ref="I265:I328" si="51">$I$5</f>
        <v>3.6779999999999999</v>
      </c>
      <c r="J265" s="44">
        <f t="shared" ref="J265:J328" si="52">ROUND(F265*G265*(H265/I265),5)</f>
        <v>4.3093399999999997</v>
      </c>
      <c r="K265" s="44">
        <v>3.7868200000000001</v>
      </c>
      <c r="L265" s="44">
        <f t="shared" ref="L265:L328" si="53">IF($J265=0,$K265,IF($K265=0,$J265,IF($J265&lt;$K265,$J265,ROUND(($J265*$L$5)+($K265*$L$4),5))))</f>
        <v>3.8913199999999999</v>
      </c>
      <c r="M265" s="45">
        <f t="shared" ref="M265:M328" si="54">IFERROR(E265/L265,0)</f>
        <v>0.66388783240648419</v>
      </c>
      <c r="N265" s="46">
        <f t="shared" si="44"/>
        <v>0.66</v>
      </c>
      <c r="O265" s="47">
        <v>0</v>
      </c>
      <c r="P265" s="48">
        <f>IF(X265="Y",Y265,O265)</f>
        <v>0</v>
      </c>
      <c r="R265" s="47">
        <v>10.18</v>
      </c>
      <c r="S265" s="47">
        <v>10.18</v>
      </c>
      <c r="T265" s="45">
        <f t="shared" si="45"/>
        <v>0</v>
      </c>
      <c r="U265" s="44" t="str">
        <f t="shared" si="46"/>
        <v>N</v>
      </c>
      <c r="V265" s="45">
        <f t="shared" si="48"/>
        <v>-1</v>
      </c>
      <c r="W265" s="44" t="str">
        <f t="shared" si="47"/>
        <v>Y</v>
      </c>
      <c r="X265" s="44" t="str">
        <f t="shared" ref="X265:X328" si="55">IF(AND(U265="Y",W265="Y"),"Y","N")</f>
        <v>N</v>
      </c>
      <c r="Y265" s="48">
        <f>ROUNDUP(S265*0.95,2)</f>
        <v>9.68</v>
      </c>
    </row>
    <row r="266" spans="1:25" x14ac:dyDescent="0.25">
      <c r="A266" s="34" t="s">
        <v>295</v>
      </c>
      <c r="B266" s="41">
        <v>6008593</v>
      </c>
      <c r="C266" s="41">
        <v>145665</v>
      </c>
      <c r="D266" s="41">
        <v>0</v>
      </c>
      <c r="E266" s="49">
        <v>2.9097900000000001</v>
      </c>
      <c r="F266" s="49">
        <f t="shared" si="49"/>
        <v>0.82</v>
      </c>
      <c r="G266" s="49">
        <v>5.3926999999999996</v>
      </c>
      <c r="H266" s="49">
        <f t="shared" si="50"/>
        <v>3.6619999999999999</v>
      </c>
      <c r="I266" s="49">
        <f t="shared" si="51"/>
        <v>3.6779999999999999</v>
      </c>
      <c r="J266" s="49">
        <f t="shared" si="52"/>
        <v>4.4027799999999999</v>
      </c>
      <c r="K266" s="49">
        <v>3.6326900000000002</v>
      </c>
      <c r="L266" s="49">
        <f t="shared" si="53"/>
        <v>3.7867099999999998</v>
      </c>
      <c r="M266" s="50">
        <f t="shared" si="54"/>
        <v>0.76842166418870217</v>
      </c>
      <c r="N266" s="51">
        <f t="shared" ref="N266:N329" si="56">ROUNDDOWN(M266,2)</f>
        <v>0.76</v>
      </c>
      <c r="O266" s="52">
        <v>13.51</v>
      </c>
      <c r="P266" s="53">
        <f>IF(X266="Y",Y266,O266)</f>
        <v>13.51</v>
      </c>
      <c r="R266" s="52">
        <v>23.06</v>
      </c>
      <c r="S266" s="52">
        <v>23.06</v>
      </c>
      <c r="T266" s="50">
        <f t="shared" ref="T266:T329" si="57">IFERROR((S266-R266)/R266,0)</f>
        <v>0</v>
      </c>
      <c r="U266" s="49" t="str">
        <f t="shared" ref="U266:U329" si="58">IF(T266&lt;-0.05,"Y","N")</f>
        <v>N</v>
      </c>
      <c r="V266" s="50">
        <f t="shared" si="48"/>
        <v>-0.41413703382480482</v>
      </c>
      <c r="W266" s="49" t="str">
        <f t="shared" ref="W266:W329" si="59">IF(V266&lt;-0.05,"Y","N")</f>
        <v>Y</v>
      </c>
      <c r="X266" s="49" t="str">
        <f t="shared" si="55"/>
        <v>N</v>
      </c>
      <c r="Y266" s="53">
        <f>ROUNDUP(S266*0.95,2)</f>
        <v>21.91</v>
      </c>
    </row>
    <row r="267" spans="1:25" x14ac:dyDescent="0.25">
      <c r="A267" s="34" t="s">
        <v>296</v>
      </c>
      <c r="B267" s="41">
        <v>6003008</v>
      </c>
      <c r="C267" s="41">
        <v>145070</v>
      </c>
      <c r="D267" s="41">
        <v>0</v>
      </c>
      <c r="E267" s="49">
        <v>2.9047900000000002</v>
      </c>
      <c r="F267" s="49">
        <f t="shared" si="49"/>
        <v>0.82</v>
      </c>
      <c r="G267" s="49">
        <v>4.6049100000000003</v>
      </c>
      <c r="H267" s="49">
        <f t="shared" si="50"/>
        <v>3.6619999999999999</v>
      </c>
      <c r="I267" s="49">
        <f t="shared" si="51"/>
        <v>3.6779999999999999</v>
      </c>
      <c r="J267" s="49">
        <f t="shared" si="52"/>
        <v>3.7595999999999998</v>
      </c>
      <c r="K267" s="49">
        <v>3.0619100000000001</v>
      </c>
      <c r="L267" s="49">
        <f t="shared" si="53"/>
        <v>3.2014499999999999</v>
      </c>
      <c r="M267" s="50">
        <f t="shared" si="54"/>
        <v>0.90733573849349525</v>
      </c>
      <c r="N267" s="51">
        <f t="shared" si="56"/>
        <v>0.9</v>
      </c>
      <c r="O267" s="52">
        <v>24.23</v>
      </c>
      <c r="P267" s="53">
        <f>IF(X267="Y",Y267,O267)</f>
        <v>24.23</v>
      </c>
      <c r="R267" s="52">
        <v>30.35</v>
      </c>
      <c r="S267" s="52">
        <v>30.35</v>
      </c>
      <c r="T267" s="50">
        <f t="shared" si="57"/>
        <v>0</v>
      </c>
      <c r="U267" s="49" t="str">
        <f t="shared" si="58"/>
        <v>N</v>
      </c>
      <c r="V267" s="50">
        <f t="shared" si="48"/>
        <v>-0.20164744645799013</v>
      </c>
      <c r="W267" s="49" t="str">
        <f t="shared" si="59"/>
        <v>Y</v>
      </c>
      <c r="X267" s="49" t="str">
        <f t="shared" si="55"/>
        <v>N</v>
      </c>
      <c r="Y267" s="53">
        <f>ROUNDUP(S267*0.95,2)</f>
        <v>28.84</v>
      </c>
    </row>
    <row r="268" spans="1:25" x14ac:dyDescent="0.25">
      <c r="A268" s="34" t="s">
        <v>297</v>
      </c>
      <c r="B268" s="41">
        <v>6010144</v>
      </c>
      <c r="C268" s="41">
        <v>145339</v>
      </c>
      <c r="D268" s="41">
        <v>0</v>
      </c>
      <c r="E268" s="49">
        <v>3.3534999999999999</v>
      </c>
      <c r="F268" s="49">
        <f t="shared" si="49"/>
        <v>0.82</v>
      </c>
      <c r="G268" s="49">
        <v>5.1950399999999997</v>
      </c>
      <c r="H268" s="49">
        <f t="shared" si="50"/>
        <v>3.6619999999999999</v>
      </c>
      <c r="I268" s="49">
        <f t="shared" si="51"/>
        <v>3.6779999999999999</v>
      </c>
      <c r="J268" s="49">
        <f t="shared" si="52"/>
        <v>4.2413999999999996</v>
      </c>
      <c r="K268" s="49">
        <v>3.6261000000000001</v>
      </c>
      <c r="L268" s="49">
        <f t="shared" si="53"/>
        <v>3.7491599999999998</v>
      </c>
      <c r="M268" s="50">
        <f t="shared" si="54"/>
        <v>0.89446702728077754</v>
      </c>
      <c r="N268" s="51">
        <f t="shared" si="56"/>
        <v>0.89</v>
      </c>
      <c r="O268" s="52">
        <v>23.46</v>
      </c>
      <c r="P268" s="53">
        <f>IF(X268="Y",Y268,O268)</f>
        <v>23.46</v>
      </c>
      <c r="R268" s="52">
        <v>23.8</v>
      </c>
      <c r="S268" s="52">
        <v>23.8</v>
      </c>
      <c r="T268" s="50">
        <f t="shared" si="57"/>
        <v>0</v>
      </c>
      <c r="U268" s="49" t="str">
        <f t="shared" si="58"/>
        <v>N</v>
      </c>
      <c r="V268" s="50">
        <f t="shared" si="48"/>
        <v>-1.428571428571428E-2</v>
      </c>
      <c r="W268" s="49" t="str">
        <f t="shared" si="59"/>
        <v>N</v>
      </c>
      <c r="X268" s="49" t="str">
        <f t="shared" si="55"/>
        <v>N</v>
      </c>
      <c r="Y268" s="53">
        <f>ROUNDUP(S268*0.95,2)</f>
        <v>22.61</v>
      </c>
    </row>
    <row r="269" spans="1:25" x14ac:dyDescent="0.25">
      <c r="A269" s="54" t="s">
        <v>298</v>
      </c>
      <c r="B269" s="55">
        <v>6008916</v>
      </c>
      <c r="C269" s="55">
        <v>145011</v>
      </c>
      <c r="D269" s="55">
        <v>0</v>
      </c>
      <c r="E269" s="56">
        <v>3.4870700000000001</v>
      </c>
      <c r="F269" s="56">
        <f t="shared" si="49"/>
        <v>0.82</v>
      </c>
      <c r="G269" s="56">
        <v>4.8805800000000001</v>
      </c>
      <c r="H269" s="56">
        <f t="shared" si="50"/>
        <v>3.6619999999999999</v>
      </c>
      <c r="I269" s="56">
        <f t="shared" si="51"/>
        <v>3.6779999999999999</v>
      </c>
      <c r="J269" s="56">
        <f t="shared" si="52"/>
        <v>3.9846699999999999</v>
      </c>
      <c r="K269" s="56">
        <v>3.4084599999999998</v>
      </c>
      <c r="L269" s="56">
        <f t="shared" si="53"/>
        <v>3.5236999999999998</v>
      </c>
      <c r="M269" s="57">
        <f t="shared" si="54"/>
        <v>0.98960467690212006</v>
      </c>
      <c r="N269" s="58">
        <f t="shared" si="56"/>
        <v>0.98</v>
      </c>
      <c r="O269" s="59">
        <v>29.68</v>
      </c>
      <c r="P269" s="60">
        <f>IF(X269="Y",Y269,O269)</f>
        <v>29.68</v>
      </c>
      <c r="R269" s="59">
        <v>22.31</v>
      </c>
      <c r="S269" s="59">
        <v>22.31</v>
      </c>
      <c r="T269" s="57">
        <f t="shared" si="57"/>
        <v>0</v>
      </c>
      <c r="U269" s="56" t="str">
        <f t="shared" si="58"/>
        <v>N</v>
      </c>
      <c r="V269" s="57">
        <f t="shared" si="48"/>
        <v>0.3303451367099956</v>
      </c>
      <c r="W269" s="56" t="str">
        <f t="shared" si="59"/>
        <v>N</v>
      </c>
      <c r="X269" s="56" t="str">
        <f t="shared" si="55"/>
        <v>N</v>
      </c>
      <c r="Y269" s="60">
        <f>ROUNDUP(S269*0.95,2)</f>
        <v>21.200000000000003</v>
      </c>
    </row>
    <row r="270" spans="1:25" x14ac:dyDescent="0.25">
      <c r="A270" s="42" t="s">
        <v>299</v>
      </c>
      <c r="B270" s="43">
        <v>6000574</v>
      </c>
      <c r="C270" s="43">
        <v>145006</v>
      </c>
      <c r="D270" s="43">
        <v>0</v>
      </c>
      <c r="E270" s="44">
        <v>3.1363099999999999</v>
      </c>
      <c r="F270" s="44">
        <f t="shared" si="49"/>
        <v>0.82</v>
      </c>
      <c r="G270" s="44">
        <v>4.6664599999999998</v>
      </c>
      <c r="H270" s="44">
        <f t="shared" si="50"/>
        <v>3.6619999999999999</v>
      </c>
      <c r="I270" s="44">
        <f t="shared" si="51"/>
        <v>3.6779999999999999</v>
      </c>
      <c r="J270" s="44">
        <f t="shared" si="52"/>
        <v>3.80985</v>
      </c>
      <c r="K270" s="44">
        <v>3.4120599999999999</v>
      </c>
      <c r="L270" s="44">
        <f t="shared" si="53"/>
        <v>3.4916200000000002</v>
      </c>
      <c r="M270" s="45">
        <f t="shared" si="54"/>
        <v>0.8982392127436547</v>
      </c>
      <c r="N270" s="46">
        <f t="shared" si="56"/>
        <v>0.89</v>
      </c>
      <c r="O270" s="47">
        <v>23.46</v>
      </c>
      <c r="P270" s="48">
        <f>IF(X270="Y",Y270,O270)</f>
        <v>23.46</v>
      </c>
      <c r="R270" s="47">
        <v>23.8</v>
      </c>
      <c r="S270" s="47">
        <v>23.8</v>
      </c>
      <c r="T270" s="45">
        <f t="shared" si="57"/>
        <v>0</v>
      </c>
      <c r="U270" s="44" t="str">
        <f t="shared" si="58"/>
        <v>N</v>
      </c>
      <c r="V270" s="45">
        <f t="shared" si="48"/>
        <v>-1.428571428571428E-2</v>
      </c>
      <c r="W270" s="44" t="str">
        <f t="shared" si="59"/>
        <v>N</v>
      </c>
      <c r="X270" s="44" t="str">
        <f t="shared" si="55"/>
        <v>N</v>
      </c>
      <c r="Y270" s="48">
        <f>ROUNDUP(S270*0.95,2)</f>
        <v>22.61</v>
      </c>
    </row>
    <row r="271" spans="1:25" x14ac:dyDescent="0.25">
      <c r="A271" s="34" t="s">
        <v>300</v>
      </c>
      <c r="B271" s="41">
        <v>6003057</v>
      </c>
      <c r="C271" s="41">
        <v>145307</v>
      </c>
      <c r="D271" s="41">
        <v>0</v>
      </c>
      <c r="E271" s="49">
        <v>3.1373799999999998</v>
      </c>
      <c r="F271" s="49">
        <f t="shared" si="49"/>
        <v>0.82</v>
      </c>
      <c r="G271" s="49">
        <v>4.9047799999999997</v>
      </c>
      <c r="H271" s="49">
        <f t="shared" si="50"/>
        <v>3.6619999999999999</v>
      </c>
      <c r="I271" s="49">
        <f t="shared" si="51"/>
        <v>3.6779999999999999</v>
      </c>
      <c r="J271" s="49">
        <f t="shared" si="52"/>
        <v>4.0044199999999996</v>
      </c>
      <c r="K271" s="49">
        <v>3.61185</v>
      </c>
      <c r="L271" s="49">
        <f t="shared" si="53"/>
        <v>3.6903600000000001</v>
      </c>
      <c r="M271" s="50">
        <f t="shared" si="54"/>
        <v>0.85015554038088414</v>
      </c>
      <c r="N271" s="51">
        <f t="shared" si="56"/>
        <v>0.85</v>
      </c>
      <c r="O271" s="52">
        <v>20.37</v>
      </c>
      <c r="P271" s="53">
        <f>IF(X271="Y",Y271,O271)</f>
        <v>20.37</v>
      </c>
      <c r="R271" s="52">
        <v>25.29</v>
      </c>
      <c r="S271" s="52">
        <v>25.29</v>
      </c>
      <c r="T271" s="50">
        <f t="shared" si="57"/>
        <v>0</v>
      </c>
      <c r="U271" s="49" t="str">
        <f t="shared" si="58"/>
        <v>N</v>
      </c>
      <c r="V271" s="50">
        <f t="shared" si="48"/>
        <v>-0.19454329774614465</v>
      </c>
      <c r="W271" s="49" t="str">
        <f t="shared" si="59"/>
        <v>Y</v>
      </c>
      <c r="X271" s="49" t="str">
        <f t="shared" si="55"/>
        <v>N</v>
      </c>
      <c r="Y271" s="53">
        <f>ROUNDUP(S271*0.95,2)</f>
        <v>24.03</v>
      </c>
    </row>
    <row r="272" spans="1:25" x14ac:dyDescent="0.25">
      <c r="A272" s="34" t="s">
        <v>301</v>
      </c>
      <c r="B272" s="41">
        <v>6003412</v>
      </c>
      <c r="C272" s="41">
        <v>145809</v>
      </c>
      <c r="D272" s="41">
        <v>0</v>
      </c>
      <c r="E272" s="49">
        <v>2.2039200000000001</v>
      </c>
      <c r="F272" s="49">
        <f t="shared" si="49"/>
        <v>0.82</v>
      </c>
      <c r="G272" s="49">
        <v>4.7407199999999996</v>
      </c>
      <c r="H272" s="49">
        <f t="shared" si="50"/>
        <v>3.6619999999999999</v>
      </c>
      <c r="I272" s="49">
        <f t="shared" si="51"/>
        <v>3.6779999999999999</v>
      </c>
      <c r="J272" s="49">
        <f t="shared" si="52"/>
        <v>3.8704800000000001</v>
      </c>
      <c r="K272" s="49">
        <v>3.3532799999999998</v>
      </c>
      <c r="L272" s="49">
        <f t="shared" si="53"/>
        <v>3.4567199999999998</v>
      </c>
      <c r="M272" s="50">
        <f t="shared" si="54"/>
        <v>0.63757550510310357</v>
      </c>
      <c r="N272" s="51">
        <f t="shared" si="56"/>
        <v>0.63</v>
      </c>
      <c r="O272" s="52">
        <v>0</v>
      </c>
      <c r="P272" s="53">
        <f>IF(X272="Y",Y272,O272)</f>
        <v>0</v>
      </c>
      <c r="R272" s="52">
        <v>0</v>
      </c>
      <c r="S272" s="52">
        <v>0</v>
      </c>
      <c r="T272" s="50">
        <f t="shared" si="57"/>
        <v>0</v>
      </c>
      <c r="U272" s="49" t="str">
        <f t="shared" si="58"/>
        <v>N</v>
      </c>
      <c r="V272" s="50">
        <f t="shared" si="48"/>
        <v>0</v>
      </c>
      <c r="W272" s="49" t="str">
        <f t="shared" si="59"/>
        <v>N</v>
      </c>
      <c r="X272" s="49" t="str">
        <f t="shared" si="55"/>
        <v>N</v>
      </c>
      <c r="Y272" s="53">
        <f>ROUNDUP(S272*0.95,2)</f>
        <v>0</v>
      </c>
    </row>
    <row r="273" spans="1:25" x14ac:dyDescent="0.25">
      <c r="A273" s="34" t="s">
        <v>302</v>
      </c>
      <c r="B273" s="41">
        <v>6009625</v>
      </c>
      <c r="C273" s="41">
        <v>145860</v>
      </c>
      <c r="D273" s="41">
        <v>0</v>
      </c>
      <c r="E273" s="49">
        <v>2.2812800000000002</v>
      </c>
      <c r="F273" s="49">
        <f t="shared" si="49"/>
        <v>0.82</v>
      </c>
      <c r="G273" s="49">
        <v>4.60182</v>
      </c>
      <c r="H273" s="49">
        <f t="shared" si="50"/>
        <v>3.6619999999999999</v>
      </c>
      <c r="I273" s="49">
        <f t="shared" si="51"/>
        <v>3.6779999999999999</v>
      </c>
      <c r="J273" s="49">
        <f t="shared" si="52"/>
        <v>3.7570800000000002</v>
      </c>
      <c r="K273" s="49">
        <v>3.3395899999999998</v>
      </c>
      <c r="L273" s="49">
        <f t="shared" si="53"/>
        <v>3.4230900000000002</v>
      </c>
      <c r="M273" s="50">
        <f t="shared" si="54"/>
        <v>0.66643880236862019</v>
      </c>
      <c r="N273" s="51">
        <f t="shared" si="56"/>
        <v>0.66</v>
      </c>
      <c r="O273" s="52">
        <v>0</v>
      </c>
      <c r="P273" s="53">
        <f>IF(X273="Y",Y273,O273)</f>
        <v>0</v>
      </c>
      <c r="R273" s="52">
        <v>0</v>
      </c>
      <c r="S273" s="52">
        <v>0</v>
      </c>
      <c r="T273" s="50">
        <f t="shared" si="57"/>
        <v>0</v>
      </c>
      <c r="U273" s="49" t="str">
        <f t="shared" si="58"/>
        <v>N</v>
      </c>
      <c r="V273" s="50">
        <f t="shared" si="48"/>
        <v>0</v>
      </c>
      <c r="W273" s="49" t="str">
        <f t="shared" si="59"/>
        <v>N</v>
      </c>
      <c r="X273" s="49" t="str">
        <f t="shared" si="55"/>
        <v>N</v>
      </c>
      <c r="Y273" s="53">
        <f>ROUNDUP(S273*0.95,2)</f>
        <v>0</v>
      </c>
    </row>
    <row r="274" spans="1:25" x14ac:dyDescent="0.25">
      <c r="A274" s="54" t="s">
        <v>303</v>
      </c>
      <c r="B274" s="55">
        <v>6007439</v>
      </c>
      <c r="C274" s="55">
        <v>145433</v>
      </c>
      <c r="D274" s="55">
        <v>0</v>
      </c>
      <c r="E274" s="56">
        <v>3.2151100000000001</v>
      </c>
      <c r="F274" s="56">
        <f t="shared" si="49"/>
        <v>0.82</v>
      </c>
      <c r="G274" s="56">
        <v>5.3516199999999996</v>
      </c>
      <c r="H274" s="56">
        <f t="shared" si="50"/>
        <v>3.6619999999999999</v>
      </c>
      <c r="I274" s="56">
        <f t="shared" si="51"/>
        <v>3.6779999999999999</v>
      </c>
      <c r="J274" s="56">
        <f t="shared" si="52"/>
        <v>4.3692399999999996</v>
      </c>
      <c r="K274" s="56">
        <v>3.1862400000000002</v>
      </c>
      <c r="L274" s="56">
        <f t="shared" si="53"/>
        <v>3.4228399999999999</v>
      </c>
      <c r="M274" s="57">
        <f t="shared" si="54"/>
        <v>0.93931063093805156</v>
      </c>
      <c r="N274" s="58">
        <f t="shared" si="56"/>
        <v>0.93</v>
      </c>
      <c r="O274" s="59">
        <v>26.42</v>
      </c>
      <c r="P274" s="60">
        <f>IF(X274="Y",Y274,O274)</f>
        <v>26.42</v>
      </c>
      <c r="R274" s="59">
        <v>29.01</v>
      </c>
      <c r="S274" s="59">
        <v>29.01</v>
      </c>
      <c r="T274" s="57">
        <f t="shared" si="57"/>
        <v>0</v>
      </c>
      <c r="U274" s="56" t="str">
        <f t="shared" si="58"/>
        <v>N</v>
      </c>
      <c r="V274" s="57">
        <f t="shared" si="48"/>
        <v>-8.9279558772836942E-2</v>
      </c>
      <c r="W274" s="56" t="str">
        <f t="shared" si="59"/>
        <v>Y</v>
      </c>
      <c r="X274" s="56" t="str">
        <f t="shared" si="55"/>
        <v>N</v>
      </c>
      <c r="Y274" s="60">
        <f>ROUNDUP(S274*0.95,2)</f>
        <v>27.560000000000002</v>
      </c>
    </row>
    <row r="275" spans="1:25" x14ac:dyDescent="0.25">
      <c r="A275" s="42" t="s">
        <v>304</v>
      </c>
      <c r="B275" s="43">
        <v>6005979</v>
      </c>
      <c r="C275" s="43">
        <v>145769</v>
      </c>
      <c r="D275" s="43">
        <v>0</v>
      </c>
      <c r="E275" s="44">
        <v>2.98156</v>
      </c>
      <c r="F275" s="44">
        <f t="shared" si="49"/>
        <v>0.82</v>
      </c>
      <c r="G275" s="44">
        <v>4.3238399999999997</v>
      </c>
      <c r="H275" s="44">
        <f t="shared" si="50"/>
        <v>3.6619999999999999</v>
      </c>
      <c r="I275" s="44">
        <f t="shared" si="51"/>
        <v>3.6779999999999999</v>
      </c>
      <c r="J275" s="44">
        <f t="shared" si="52"/>
        <v>3.5301200000000001</v>
      </c>
      <c r="K275" s="44">
        <v>3.3832599999999999</v>
      </c>
      <c r="L275" s="44">
        <f t="shared" si="53"/>
        <v>3.4126300000000001</v>
      </c>
      <c r="M275" s="45">
        <f t="shared" si="54"/>
        <v>0.87368393291977153</v>
      </c>
      <c r="N275" s="46">
        <f t="shared" si="56"/>
        <v>0.87</v>
      </c>
      <c r="O275" s="47">
        <v>21.92</v>
      </c>
      <c r="P275" s="48">
        <f>IF(X275="Y",Y275,O275)</f>
        <v>21.92</v>
      </c>
      <c r="R275" s="47">
        <v>18.600000000000001</v>
      </c>
      <c r="S275" s="47">
        <v>18.600000000000001</v>
      </c>
      <c r="T275" s="45">
        <f t="shared" si="57"/>
        <v>0</v>
      </c>
      <c r="U275" s="44" t="str">
        <f t="shared" si="58"/>
        <v>N</v>
      </c>
      <c r="V275" s="45">
        <f t="shared" si="48"/>
        <v>0.17849462365591398</v>
      </c>
      <c r="W275" s="44" t="str">
        <f t="shared" si="59"/>
        <v>N</v>
      </c>
      <c r="X275" s="44" t="str">
        <f t="shared" si="55"/>
        <v>N</v>
      </c>
      <c r="Y275" s="48">
        <f>ROUNDUP(S275*0.95,2)</f>
        <v>17.670000000000002</v>
      </c>
    </row>
    <row r="276" spans="1:25" x14ac:dyDescent="0.25">
      <c r="A276" s="34" t="s">
        <v>305</v>
      </c>
      <c r="B276" s="41">
        <v>6003933</v>
      </c>
      <c r="C276" s="41">
        <v>145691</v>
      </c>
      <c r="D276" s="41">
        <v>0</v>
      </c>
      <c r="E276" s="49">
        <v>3.06359</v>
      </c>
      <c r="F276" s="49">
        <f t="shared" si="49"/>
        <v>0.82</v>
      </c>
      <c r="G276" s="49">
        <v>5.1234500000000001</v>
      </c>
      <c r="H276" s="49">
        <f t="shared" si="50"/>
        <v>3.6619999999999999</v>
      </c>
      <c r="I276" s="49">
        <f t="shared" si="51"/>
        <v>3.6779999999999999</v>
      </c>
      <c r="J276" s="49">
        <f t="shared" si="52"/>
        <v>4.1829499999999999</v>
      </c>
      <c r="K276" s="49">
        <v>3.3814500000000001</v>
      </c>
      <c r="L276" s="49">
        <f t="shared" si="53"/>
        <v>3.54175</v>
      </c>
      <c r="M276" s="50">
        <f t="shared" si="54"/>
        <v>0.86499329427542881</v>
      </c>
      <c r="N276" s="51">
        <f t="shared" si="56"/>
        <v>0.86</v>
      </c>
      <c r="O276" s="52">
        <v>21.15</v>
      </c>
      <c r="P276" s="53">
        <f>IF(X276="Y",Y276,O276)</f>
        <v>21.15</v>
      </c>
      <c r="R276" s="52">
        <v>25.29</v>
      </c>
      <c r="S276" s="52">
        <v>25.29</v>
      </c>
      <c r="T276" s="50">
        <f t="shared" si="57"/>
        <v>0</v>
      </c>
      <c r="U276" s="49" t="str">
        <f t="shared" si="58"/>
        <v>N</v>
      </c>
      <c r="V276" s="50">
        <f t="shared" si="48"/>
        <v>-0.16370106761565839</v>
      </c>
      <c r="W276" s="49" t="str">
        <f t="shared" si="59"/>
        <v>Y</v>
      </c>
      <c r="X276" s="49" t="str">
        <f t="shared" si="55"/>
        <v>N</v>
      </c>
      <c r="Y276" s="53">
        <f>ROUNDUP(S276*0.95,2)</f>
        <v>24.03</v>
      </c>
    </row>
    <row r="277" spans="1:25" x14ac:dyDescent="0.25">
      <c r="A277" s="34" t="s">
        <v>306</v>
      </c>
      <c r="B277" s="41">
        <v>6003974</v>
      </c>
      <c r="C277" s="41">
        <v>146146</v>
      </c>
      <c r="D277" s="41">
        <v>0</v>
      </c>
      <c r="E277" s="49">
        <v>3.12886</v>
      </c>
      <c r="F277" s="49">
        <f t="shared" si="49"/>
        <v>0.82</v>
      </c>
      <c r="G277" s="49">
        <v>4.2672299999999996</v>
      </c>
      <c r="H277" s="49">
        <f t="shared" si="50"/>
        <v>3.6619999999999999</v>
      </c>
      <c r="I277" s="49">
        <f t="shared" si="51"/>
        <v>3.6779999999999999</v>
      </c>
      <c r="J277" s="49">
        <f t="shared" si="52"/>
        <v>3.4839099999999998</v>
      </c>
      <c r="K277" s="49">
        <v>3.3462800000000001</v>
      </c>
      <c r="L277" s="49">
        <f t="shared" si="53"/>
        <v>3.3738100000000002</v>
      </c>
      <c r="M277" s="50">
        <f t="shared" si="54"/>
        <v>0.92739662280922752</v>
      </c>
      <c r="N277" s="51">
        <f t="shared" si="56"/>
        <v>0.92</v>
      </c>
      <c r="O277" s="52">
        <v>25.77</v>
      </c>
      <c r="P277" s="53">
        <f>IF(X277="Y",Y277,O277)</f>
        <v>25.77</v>
      </c>
      <c r="R277" s="52">
        <v>22.61</v>
      </c>
      <c r="S277" s="52">
        <v>22.61</v>
      </c>
      <c r="T277" s="50">
        <f t="shared" si="57"/>
        <v>0</v>
      </c>
      <c r="U277" s="49" t="str">
        <f t="shared" si="58"/>
        <v>N</v>
      </c>
      <c r="V277" s="50">
        <f t="shared" si="48"/>
        <v>0.13976116762494473</v>
      </c>
      <c r="W277" s="49" t="str">
        <f t="shared" si="59"/>
        <v>N</v>
      </c>
      <c r="X277" s="49" t="str">
        <f t="shared" si="55"/>
        <v>N</v>
      </c>
      <c r="Y277" s="53">
        <f>ROUNDUP(S277*0.95,2)</f>
        <v>21.48</v>
      </c>
    </row>
    <row r="278" spans="1:25" x14ac:dyDescent="0.25">
      <c r="A278" s="34" t="s">
        <v>307</v>
      </c>
      <c r="B278" s="41">
        <v>6004006</v>
      </c>
      <c r="C278" s="41">
        <v>145464</v>
      </c>
      <c r="D278" s="41">
        <v>0</v>
      </c>
      <c r="E278" s="49">
        <v>3.7607499999999998</v>
      </c>
      <c r="F278" s="49">
        <f t="shared" si="49"/>
        <v>0.82</v>
      </c>
      <c r="G278" s="49">
        <v>3.2450700000000001</v>
      </c>
      <c r="H278" s="49">
        <f t="shared" si="50"/>
        <v>3.6619999999999999</v>
      </c>
      <c r="I278" s="49">
        <f t="shared" si="51"/>
        <v>3.6779999999999999</v>
      </c>
      <c r="J278" s="49">
        <f t="shared" si="52"/>
        <v>2.6493799999999998</v>
      </c>
      <c r="K278" s="49">
        <v>3.01024</v>
      </c>
      <c r="L278" s="49">
        <f t="shared" si="53"/>
        <v>2.6493799999999998</v>
      </c>
      <c r="M278" s="50">
        <f t="shared" si="54"/>
        <v>1.4194830488642627</v>
      </c>
      <c r="N278" s="51">
        <f t="shared" si="56"/>
        <v>1.41</v>
      </c>
      <c r="O278" s="52">
        <v>38.68</v>
      </c>
      <c r="P278" s="53">
        <f>IF(X278="Y",Y278,O278)</f>
        <v>38.68</v>
      </c>
      <c r="R278" s="52">
        <v>38.68</v>
      </c>
      <c r="S278" s="52">
        <v>38.68</v>
      </c>
      <c r="T278" s="50">
        <f t="shared" si="57"/>
        <v>0</v>
      </c>
      <c r="U278" s="49" t="str">
        <f t="shared" si="58"/>
        <v>N</v>
      </c>
      <c r="V278" s="50">
        <f t="shared" si="48"/>
        <v>0</v>
      </c>
      <c r="W278" s="49" t="str">
        <f t="shared" si="59"/>
        <v>N</v>
      </c>
      <c r="X278" s="49" t="str">
        <f t="shared" si="55"/>
        <v>N</v>
      </c>
      <c r="Y278" s="53">
        <f>ROUNDUP(S278*0.95,2)</f>
        <v>36.75</v>
      </c>
    </row>
    <row r="279" spans="1:25" x14ac:dyDescent="0.25">
      <c r="A279" s="54" t="s">
        <v>308</v>
      </c>
      <c r="B279" s="55">
        <v>6013684</v>
      </c>
      <c r="C279" s="55">
        <v>145775</v>
      </c>
      <c r="D279" s="55">
        <v>0</v>
      </c>
      <c r="E279" s="56">
        <v>2.90761</v>
      </c>
      <c r="F279" s="56">
        <f t="shared" si="49"/>
        <v>0.82</v>
      </c>
      <c r="G279" s="56">
        <v>4.7760400000000001</v>
      </c>
      <c r="H279" s="56">
        <f t="shared" si="50"/>
        <v>3.6619999999999999</v>
      </c>
      <c r="I279" s="56">
        <f t="shared" si="51"/>
        <v>3.6779999999999999</v>
      </c>
      <c r="J279" s="56">
        <f t="shared" si="52"/>
        <v>3.8993199999999999</v>
      </c>
      <c r="K279" s="56">
        <v>3.5072199999999998</v>
      </c>
      <c r="L279" s="56">
        <f t="shared" si="53"/>
        <v>3.5856400000000002</v>
      </c>
      <c r="M279" s="57">
        <f t="shared" si="54"/>
        <v>0.81090405060184512</v>
      </c>
      <c r="N279" s="58">
        <f t="shared" si="56"/>
        <v>0.81</v>
      </c>
      <c r="O279" s="59">
        <v>17.29</v>
      </c>
      <c r="P279" s="60">
        <f>IF(X279="Y",Y279,O279)</f>
        <v>17.29</v>
      </c>
      <c r="R279" s="59">
        <v>21.57</v>
      </c>
      <c r="S279" s="59">
        <v>21.57</v>
      </c>
      <c r="T279" s="57">
        <f t="shared" si="57"/>
        <v>0</v>
      </c>
      <c r="U279" s="56" t="str">
        <f t="shared" si="58"/>
        <v>N</v>
      </c>
      <c r="V279" s="57">
        <f t="shared" si="48"/>
        <v>-0.19842373667130278</v>
      </c>
      <c r="W279" s="56" t="str">
        <f t="shared" si="59"/>
        <v>Y</v>
      </c>
      <c r="X279" s="56" t="str">
        <f t="shared" si="55"/>
        <v>N</v>
      </c>
      <c r="Y279" s="60">
        <f>ROUNDUP(S279*0.95,2)</f>
        <v>20.5</v>
      </c>
    </row>
    <row r="280" spans="1:25" x14ac:dyDescent="0.25">
      <c r="A280" s="42" t="s">
        <v>309</v>
      </c>
      <c r="B280" s="43">
        <v>6004089</v>
      </c>
      <c r="C280" s="43">
        <v>145774</v>
      </c>
      <c r="D280" s="43">
        <v>0</v>
      </c>
      <c r="E280" s="44">
        <v>2.9180999999999999</v>
      </c>
      <c r="F280" s="44">
        <f t="shared" si="49"/>
        <v>0.82</v>
      </c>
      <c r="G280" s="44">
        <v>3.4253</v>
      </c>
      <c r="H280" s="44">
        <f t="shared" si="50"/>
        <v>3.6619999999999999</v>
      </c>
      <c r="I280" s="44">
        <f t="shared" si="51"/>
        <v>3.6779999999999999</v>
      </c>
      <c r="J280" s="44">
        <f t="shared" si="52"/>
        <v>2.7965300000000002</v>
      </c>
      <c r="K280" s="44">
        <v>3.0078900000000002</v>
      </c>
      <c r="L280" s="44">
        <f t="shared" si="53"/>
        <v>2.7965300000000002</v>
      </c>
      <c r="M280" s="45">
        <f t="shared" si="54"/>
        <v>1.0434717310381079</v>
      </c>
      <c r="N280" s="46">
        <f t="shared" si="56"/>
        <v>1.04</v>
      </c>
      <c r="O280" s="47">
        <v>33.159999999999997</v>
      </c>
      <c r="P280" s="48">
        <f>IF(X280="Y",Y280,O280)</f>
        <v>33.159999999999997</v>
      </c>
      <c r="R280" s="47">
        <v>22.31</v>
      </c>
      <c r="S280" s="47">
        <v>22.31</v>
      </c>
      <c r="T280" s="45">
        <f t="shared" si="57"/>
        <v>0</v>
      </c>
      <c r="U280" s="44" t="str">
        <f t="shared" si="58"/>
        <v>N</v>
      </c>
      <c r="V280" s="45">
        <f t="shared" si="48"/>
        <v>0.48632900044822941</v>
      </c>
      <c r="W280" s="44" t="str">
        <f t="shared" si="59"/>
        <v>N</v>
      </c>
      <c r="X280" s="44" t="str">
        <f t="shared" si="55"/>
        <v>N</v>
      </c>
      <c r="Y280" s="48">
        <f>ROUNDUP(S280*0.95,2)</f>
        <v>21.200000000000003</v>
      </c>
    </row>
    <row r="281" spans="1:25" x14ac:dyDescent="0.25">
      <c r="A281" s="34" t="s">
        <v>310</v>
      </c>
      <c r="B281" s="41">
        <v>6015317</v>
      </c>
      <c r="C281" s="41">
        <v>146090</v>
      </c>
      <c r="D281" s="41">
        <v>0</v>
      </c>
      <c r="E281" s="49">
        <v>3.7892299999999999</v>
      </c>
      <c r="F281" s="49">
        <f t="shared" si="49"/>
        <v>0.82</v>
      </c>
      <c r="G281" s="49">
        <v>3.7926199999999999</v>
      </c>
      <c r="H281" s="49">
        <f t="shared" si="50"/>
        <v>3.6619999999999999</v>
      </c>
      <c r="I281" s="49">
        <f t="shared" si="51"/>
        <v>3.6779999999999999</v>
      </c>
      <c r="J281" s="49">
        <f t="shared" si="52"/>
        <v>3.0964200000000002</v>
      </c>
      <c r="K281" s="49">
        <v>3.0456599999999998</v>
      </c>
      <c r="L281" s="49">
        <f t="shared" si="53"/>
        <v>3.0558100000000001</v>
      </c>
      <c r="M281" s="50">
        <f t="shared" si="54"/>
        <v>1.2400083774842021</v>
      </c>
      <c r="N281" s="51">
        <f t="shared" si="56"/>
        <v>1.24</v>
      </c>
      <c r="O281" s="52">
        <v>38.53</v>
      </c>
      <c r="P281" s="53">
        <f>IF(X281="Y",Y281,O281)</f>
        <v>38.53</v>
      </c>
      <c r="R281" s="52">
        <v>38.68</v>
      </c>
      <c r="S281" s="52">
        <v>38.68</v>
      </c>
      <c r="T281" s="50">
        <f t="shared" si="57"/>
        <v>0</v>
      </c>
      <c r="U281" s="49" t="str">
        <f t="shared" si="58"/>
        <v>N</v>
      </c>
      <c r="V281" s="50">
        <f t="shared" si="48"/>
        <v>-3.8779731127197149E-3</v>
      </c>
      <c r="W281" s="49" t="str">
        <f t="shared" si="59"/>
        <v>N</v>
      </c>
      <c r="X281" s="49" t="str">
        <f t="shared" si="55"/>
        <v>N</v>
      </c>
      <c r="Y281" s="53">
        <f>ROUNDUP(S281*0.95,2)</f>
        <v>36.75</v>
      </c>
    </row>
    <row r="282" spans="1:25" x14ac:dyDescent="0.25">
      <c r="A282" s="34" t="s">
        <v>311</v>
      </c>
      <c r="B282" s="41">
        <v>6016901</v>
      </c>
      <c r="C282" s="41">
        <v>146179</v>
      </c>
      <c r="D282" s="41">
        <v>0</v>
      </c>
      <c r="E282" s="49">
        <v>4.15707</v>
      </c>
      <c r="F282" s="49">
        <f t="shared" si="49"/>
        <v>0.82</v>
      </c>
      <c r="G282" s="49">
        <v>4.4430399999999999</v>
      </c>
      <c r="H282" s="49">
        <f t="shared" si="50"/>
        <v>3.6619999999999999</v>
      </c>
      <c r="I282" s="49">
        <f t="shared" si="51"/>
        <v>3.6779999999999999</v>
      </c>
      <c r="J282" s="49">
        <f t="shared" si="52"/>
        <v>3.62744</v>
      </c>
      <c r="K282" s="49">
        <v>3.32307</v>
      </c>
      <c r="L282" s="49">
        <f t="shared" si="53"/>
        <v>3.3839399999999999</v>
      </c>
      <c r="M282" s="50">
        <f t="shared" si="54"/>
        <v>1.2284703629496978</v>
      </c>
      <c r="N282" s="51">
        <f t="shared" si="56"/>
        <v>1.22</v>
      </c>
      <c r="O282" s="52">
        <v>38.229999999999997</v>
      </c>
      <c r="P282" s="53">
        <f>IF(X282="Y",Y282,O282)</f>
        <v>38.229999999999997</v>
      </c>
      <c r="R282" s="52">
        <v>38.68</v>
      </c>
      <c r="S282" s="52">
        <v>38.68</v>
      </c>
      <c r="T282" s="50">
        <f t="shared" si="57"/>
        <v>0</v>
      </c>
      <c r="U282" s="49" t="str">
        <f t="shared" si="58"/>
        <v>N</v>
      </c>
      <c r="V282" s="50">
        <f t="shared" si="48"/>
        <v>-1.1633919338159328E-2</v>
      </c>
      <c r="W282" s="49" t="str">
        <f t="shared" si="59"/>
        <v>N</v>
      </c>
      <c r="X282" s="49" t="str">
        <f t="shared" si="55"/>
        <v>N</v>
      </c>
      <c r="Y282" s="53">
        <f>ROUNDUP(S282*0.95,2)</f>
        <v>36.75</v>
      </c>
    </row>
    <row r="283" spans="1:25" x14ac:dyDescent="0.25">
      <c r="A283" s="34" t="s">
        <v>312</v>
      </c>
      <c r="B283" s="41">
        <v>6009310</v>
      </c>
      <c r="C283" s="41">
        <v>146015</v>
      </c>
      <c r="D283" s="41">
        <v>6</v>
      </c>
      <c r="E283" s="49">
        <v>0</v>
      </c>
      <c r="F283" s="49">
        <f t="shared" si="49"/>
        <v>0.82</v>
      </c>
      <c r="G283" s="49">
        <v>0</v>
      </c>
      <c r="H283" s="49">
        <f t="shared" si="50"/>
        <v>3.6619999999999999</v>
      </c>
      <c r="I283" s="49">
        <f t="shared" si="51"/>
        <v>3.6779999999999999</v>
      </c>
      <c r="J283" s="49">
        <f t="shared" si="52"/>
        <v>0</v>
      </c>
      <c r="K283" s="49">
        <v>3.0133899999999998</v>
      </c>
      <c r="L283" s="49">
        <f t="shared" si="53"/>
        <v>3.0133899999999998</v>
      </c>
      <c r="M283" s="50">
        <f t="shared" si="54"/>
        <v>0</v>
      </c>
      <c r="N283" s="51">
        <f t="shared" si="56"/>
        <v>0</v>
      </c>
      <c r="O283" s="52">
        <v>0</v>
      </c>
      <c r="P283" s="53">
        <f>IF(X283="Y",Y283,O283)</f>
        <v>0</v>
      </c>
      <c r="R283" s="52">
        <v>36.89</v>
      </c>
      <c r="S283" s="52">
        <v>36.89</v>
      </c>
      <c r="T283" s="50">
        <f t="shared" si="57"/>
        <v>0</v>
      </c>
      <c r="U283" s="49" t="str">
        <f t="shared" si="58"/>
        <v>N</v>
      </c>
      <c r="V283" s="50">
        <f t="shared" si="48"/>
        <v>-1</v>
      </c>
      <c r="W283" s="49" t="str">
        <f t="shared" si="59"/>
        <v>Y</v>
      </c>
      <c r="X283" s="49" t="str">
        <f t="shared" si="55"/>
        <v>N</v>
      </c>
      <c r="Y283" s="53">
        <f>ROUNDUP(S283*0.95,2)</f>
        <v>35.049999999999997</v>
      </c>
    </row>
    <row r="284" spans="1:25" x14ac:dyDescent="0.25">
      <c r="A284" s="54" t="s">
        <v>313</v>
      </c>
      <c r="B284" s="55">
        <v>6004121</v>
      </c>
      <c r="C284" s="55">
        <v>145416</v>
      </c>
      <c r="D284" s="55">
        <v>0</v>
      </c>
      <c r="E284" s="56">
        <v>3.7528199999999998</v>
      </c>
      <c r="F284" s="56">
        <f t="shared" si="49"/>
        <v>0.82</v>
      </c>
      <c r="G284" s="56">
        <v>3.42475</v>
      </c>
      <c r="H284" s="56">
        <f t="shared" si="50"/>
        <v>3.6619999999999999</v>
      </c>
      <c r="I284" s="56">
        <f t="shared" si="51"/>
        <v>3.6779999999999999</v>
      </c>
      <c r="J284" s="56">
        <f t="shared" si="52"/>
        <v>2.7960799999999999</v>
      </c>
      <c r="K284" s="56">
        <v>2.9306800000000002</v>
      </c>
      <c r="L284" s="56">
        <f t="shared" si="53"/>
        <v>2.7960799999999999</v>
      </c>
      <c r="M284" s="57">
        <f t="shared" si="54"/>
        <v>1.3421718977997767</v>
      </c>
      <c r="N284" s="58">
        <f t="shared" si="56"/>
        <v>1.34</v>
      </c>
      <c r="O284" s="59">
        <v>38.68</v>
      </c>
      <c r="P284" s="60">
        <f>IF(X284="Y",Y284,O284)</f>
        <v>38.68</v>
      </c>
      <c r="R284" s="59">
        <v>38.68</v>
      </c>
      <c r="S284" s="59">
        <v>38.68</v>
      </c>
      <c r="T284" s="57">
        <f t="shared" si="57"/>
        <v>0</v>
      </c>
      <c r="U284" s="56" t="str">
        <f t="shared" si="58"/>
        <v>N</v>
      </c>
      <c r="V284" s="57">
        <f t="shared" si="48"/>
        <v>0</v>
      </c>
      <c r="W284" s="56" t="str">
        <f t="shared" si="59"/>
        <v>N</v>
      </c>
      <c r="X284" s="56" t="str">
        <f t="shared" si="55"/>
        <v>N</v>
      </c>
      <c r="Y284" s="60">
        <f>ROUNDUP(S284*0.95,2)</f>
        <v>36.75</v>
      </c>
    </row>
    <row r="285" spans="1:25" x14ac:dyDescent="0.25">
      <c r="A285" s="42" t="s">
        <v>314</v>
      </c>
      <c r="B285" s="43">
        <v>6003446</v>
      </c>
      <c r="C285" s="43">
        <v>145012</v>
      </c>
      <c r="D285" s="43">
        <v>0</v>
      </c>
      <c r="E285" s="44">
        <v>3.2522899999999999</v>
      </c>
      <c r="F285" s="44">
        <f t="shared" si="49"/>
        <v>0.82</v>
      </c>
      <c r="G285" s="44">
        <v>4.7161099999999996</v>
      </c>
      <c r="H285" s="44">
        <f t="shared" si="50"/>
        <v>3.6619999999999999</v>
      </c>
      <c r="I285" s="44">
        <f t="shared" si="51"/>
        <v>3.6779999999999999</v>
      </c>
      <c r="J285" s="44">
        <f t="shared" si="52"/>
        <v>3.85039</v>
      </c>
      <c r="K285" s="44">
        <v>3.4625900000000001</v>
      </c>
      <c r="L285" s="44">
        <f t="shared" si="53"/>
        <v>3.5401500000000001</v>
      </c>
      <c r="M285" s="45">
        <f t="shared" si="54"/>
        <v>0.91868706128271393</v>
      </c>
      <c r="N285" s="46">
        <f t="shared" si="56"/>
        <v>0.91</v>
      </c>
      <c r="O285" s="47">
        <v>25</v>
      </c>
      <c r="P285" s="48">
        <f>IF(X285="Y",Y285,O285)</f>
        <v>25</v>
      </c>
      <c r="R285" s="47">
        <v>31.54</v>
      </c>
      <c r="S285" s="47">
        <v>31.54</v>
      </c>
      <c r="T285" s="45">
        <f t="shared" si="57"/>
        <v>0</v>
      </c>
      <c r="U285" s="44" t="str">
        <f t="shared" si="58"/>
        <v>N</v>
      </c>
      <c r="V285" s="45">
        <f t="shared" si="48"/>
        <v>-0.20735573874445146</v>
      </c>
      <c r="W285" s="44" t="str">
        <f t="shared" si="59"/>
        <v>Y</v>
      </c>
      <c r="X285" s="44" t="str">
        <f t="shared" si="55"/>
        <v>N</v>
      </c>
      <c r="Y285" s="48">
        <f>ROUNDUP(S285*0.95,2)</f>
        <v>29.970000000000002</v>
      </c>
    </row>
    <row r="286" spans="1:25" x14ac:dyDescent="0.25">
      <c r="A286" s="34" t="s">
        <v>315</v>
      </c>
      <c r="B286" s="41">
        <v>6011613</v>
      </c>
      <c r="C286" s="41">
        <v>145604</v>
      </c>
      <c r="D286" s="41">
        <v>0</v>
      </c>
      <c r="E286" s="49">
        <v>4.2338899999999997</v>
      </c>
      <c r="F286" s="49">
        <f t="shared" si="49"/>
        <v>0.82</v>
      </c>
      <c r="G286" s="49">
        <v>4.4272</v>
      </c>
      <c r="H286" s="49">
        <f t="shared" si="50"/>
        <v>3.6619999999999999</v>
      </c>
      <c r="I286" s="49">
        <f t="shared" si="51"/>
        <v>3.6779999999999999</v>
      </c>
      <c r="J286" s="49">
        <f t="shared" si="52"/>
        <v>3.6145100000000001</v>
      </c>
      <c r="K286" s="49">
        <v>0</v>
      </c>
      <c r="L286" s="49">
        <f t="shared" si="53"/>
        <v>3.6145100000000001</v>
      </c>
      <c r="M286" s="50">
        <f t="shared" si="54"/>
        <v>1.1713593267137177</v>
      </c>
      <c r="N286" s="51">
        <f t="shared" si="56"/>
        <v>1.17</v>
      </c>
      <c r="O286" s="52">
        <v>37.49</v>
      </c>
      <c r="P286" s="53">
        <f>IF(X286="Y",Y286,O286)</f>
        <v>37.49</v>
      </c>
      <c r="R286" s="52">
        <v>0</v>
      </c>
      <c r="S286" s="52">
        <v>0</v>
      </c>
      <c r="T286" s="50">
        <f t="shared" si="57"/>
        <v>0</v>
      </c>
      <c r="U286" s="49" t="str">
        <f t="shared" si="58"/>
        <v>N</v>
      </c>
      <c r="V286" s="50">
        <f t="shared" si="48"/>
        <v>0</v>
      </c>
      <c r="W286" s="49" t="str">
        <f t="shared" si="59"/>
        <v>N</v>
      </c>
      <c r="X286" s="49" t="str">
        <f t="shared" si="55"/>
        <v>N</v>
      </c>
      <c r="Y286" s="53">
        <f>ROUNDUP(S286*0.95,2)</f>
        <v>0</v>
      </c>
    </row>
    <row r="287" spans="1:25" x14ac:dyDescent="0.25">
      <c r="A287" s="34" t="s">
        <v>316</v>
      </c>
      <c r="B287" s="41">
        <v>6005649</v>
      </c>
      <c r="C287" s="41">
        <v>145021</v>
      </c>
      <c r="D287" s="41">
        <v>0</v>
      </c>
      <c r="E287" s="49">
        <v>3.3734000000000002</v>
      </c>
      <c r="F287" s="49">
        <f t="shared" si="49"/>
        <v>0.82</v>
      </c>
      <c r="G287" s="49">
        <v>4.8630699999999996</v>
      </c>
      <c r="H287" s="49">
        <f t="shared" si="50"/>
        <v>3.6619999999999999</v>
      </c>
      <c r="I287" s="49">
        <f t="shared" si="51"/>
        <v>3.6779999999999999</v>
      </c>
      <c r="J287" s="49">
        <f t="shared" si="52"/>
        <v>3.97037</v>
      </c>
      <c r="K287" s="49">
        <v>3.22539</v>
      </c>
      <c r="L287" s="49">
        <f t="shared" si="53"/>
        <v>3.37439</v>
      </c>
      <c r="M287" s="50">
        <f t="shared" si="54"/>
        <v>0.99970661363979862</v>
      </c>
      <c r="N287" s="51">
        <f t="shared" si="56"/>
        <v>0.99</v>
      </c>
      <c r="O287" s="52">
        <v>30.33</v>
      </c>
      <c r="P287" s="53">
        <f>IF(X287="Y",Y287,O287)</f>
        <v>30.33</v>
      </c>
      <c r="R287" s="52">
        <v>28.26</v>
      </c>
      <c r="S287" s="52">
        <v>28.26</v>
      </c>
      <c r="T287" s="50">
        <f t="shared" si="57"/>
        <v>0</v>
      </c>
      <c r="U287" s="49" t="str">
        <f t="shared" si="58"/>
        <v>N</v>
      </c>
      <c r="V287" s="50">
        <f t="shared" si="48"/>
        <v>7.3248407643311989E-2</v>
      </c>
      <c r="W287" s="49" t="str">
        <f t="shared" si="59"/>
        <v>N</v>
      </c>
      <c r="X287" s="49" t="str">
        <f t="shared" si="55"/>
        <v>N</v>
      </c>
      <c r="Y287" s="53">
        <f>ROUNDUP(S287*0.95,2)</f>
        <v>26.85</v>
      </c>
    </row>
    <row r="288" spans="1:25" x14ac:dyDescent="0.25">
      <c r="A288" s="34" t="s">
        <v>317</v>
      </c>
      <c r="B288" s="41">
        <v>6006233</v>
      </c>
      <c r="C288" s="41">
        <v>145027</v>
      </c>
      <c r="D288" s="41">
        <v>0</v>
      </c>
      <c r="E288" s="49">
        <v>3.7806199999999999</v>
      </c>
      <c r="F288" s="49">
        <f t="shared" si="49"/>
        <v>0.82</v>
      </c>
      <c r="G288" s="49">
        <v>4.5156799999999997</v>
      </c>
      <c r="H288" s="49">
        <f t="shared" si="50"/>
        <v>3.6619999999999999</v>
      </c>
      <c r="I288" s="49">
        <f t="shared" si="51"/>
        <v>3.6779999999999999</v>
      </c>
      <c r="J288" s="49">
        <f t="shared" si="52"/>
        <v>3.68675</v>
      </c>
      <c r="K288" s="49">
        <v>3.28809</v>
      </c>
      <c r="L288" s="49">
        <f t="shared" si="53"/>
        <v>3.36782</v>
      </c>
      <c r="M288" s="50">
        <f t="shared" si="54"/>
        <v>1.1225718714183062</v>
      </c>
      <c r="N288" s="51">
        <f t="shared" si="56"/>
        <v>1.1200000000000001</v>
      </c>
      <c r="O288" s="52">
        <v>36.74</v>
      </c>
      <c r="P288" s="53">
        <f>IF(X288="Y",Y288,O288)</f>
        <v>36.74</v>
      </c>
      <c r="R288" s="52">
        <v>32.130000000000003</v>
      </c>
      <c r="S288" s="52">
        <v>32.130000000000003</v>
      </c>
      <c r="T288" s="50">
        <f t="shared" si="57"/>
        <v>0</v>
      </c>
      <c r="U288" s="49" t="str">
        <f t="shared" si="58"/>
        <v>N</v>
      </c>
      <c r="V288" s="50">
        <f t="shared" si="48"/>
        <v>0.14347961406784934</v>
      </c>
      <c r="W288" s="49" t="str">
        <f t="shared" si="59"/>
        <v>N</v>
      </c>
      <c r="X288" s="49" t="str">
        <f t="shared" si="55"/>
        <v>N</v>
      </c>
      <c r="Y288" s="53">
        <f>ROUNDUP(S288*0.95,2)</f>
        <v>30.53</v>
      </c>
    </row>
    <row r="289" spans="1:25" x14ac:dyDescent="0.25">
      <c r="A289" s="54" t="s">
        <v>318</v>
      </c>
      <c r="B289" s="55">
        <v>6013437</v>
      </c>
      <c r="C289" s="55">
        <v>146030</v>
      </c>
      <c r="D289" s="55">
        <v>0</v>
      </c>
      <c r="E289" s="56">
        <v>3.6566000000000001</v>
      </c>
      <c r="F289" s="56">
        <f t="shared" si="49"/>
        <v>0.82</v>
      </c>
      <c r="G289" s="56">
        <v>3.8570600000000002</v>
      </c>
      <c r="H289" s="56">
        <f t="shared" si="50"/>
        <v>3.6619999999999999</v>
      </c>
      <c r="I289" s="56">
        <f t="shared" si="51"/>
        <v>3.6779999999999999</v>
      </c>
      <c r="J289" s="56">
        <f t="shared" si="52"/>
        <v>3.1490300000000002</v>
      </c>
      <c r="K289" s="56">
        <v>3.1413099999999998</v>
      </c>
      <c r="L289" s="56">
        <f t="shared" si="53"/>
        <v>3.1428500000000001</v>
      </c>
      <c r="M289" s="57">
        <f t="shared" si="54"/>
        <v>1.1634662806051832</v>
      </c>
      <c r="N289" s="58">
        <f t="shared" si="56"/>
        <v>1.1599999999999999</v>
      </c>
      <c r="O289" s="59">
        <v>37.340000000000003</v>
      </c>
      <c r="P289" s="60">
        <f>IF(X289="Y",Y289,O289)</f>
        <v>37.340000000000003</v>
      </c>
      <c r="R289" s="59">
        <v>36.299999999999997</v>
      </c>
      <c r="S289" s="59">
        <v>36.299999999999997</v>
      </c>
      <c r="T289" s="57">
        <f t="shared" si="57"/>
        <v>0</v>
      </c>
      <c r="U289" s="56" t="str">
        <f t="shared" si="58"/>
        <v>N</v>
      </c>
      <c r="V289" s="57">
        <f t="shared" si="48"/>
        <v>2.8650137741047008E-2</v>
      </c>
      <c r="W289" s="56" t="str">
        <f t="shared" si="59"/>
        <v>N</v>
      </c>
      <c r="X289" s="56" t="str">
        <f t="shared" si="55"/>
        <v>N</v>
      </c>
      <c r="Y289" s="60">
        <f>ROUNDUP(S289*0.95,2)</f>
        <v>34.489999999999995</v>
      </c>
    </row>
    <row r="290" spans="1:25" x14ac:dyDescent="0.25">
      <c r="A290" s="42" t="s">
        <v>319</v>
      </c>
      <c r="B290" s="43">
        <v>6004139</v>
      </c>
      <c r="C290" s="43">
        <v>145173</v>
      </c>
      <c r="D290" s="43">
        <v>0</v>
      </c>
      <c r="E290" s="44">
        <v>2.1704400000000001</v>
      </c>
      <c r="F290" s="44">
        <f t="shared" si="49"/>
        <v>0.82</v>
      </c>
      <c r="G290" s="44">
        <v>4.4882600000000004</v>
      </c>
      <c r="H290" s="44">
        <f t="shared" si="50"/>
        <v>3.6619999999999999</v>
      </c>
      <c r="I290" s="44">
        <f t="shared" si="51"/>
        <v>3.6779999999999999</v>
      </c>
      <c r="J290" s="44">
        <f t="shared" si="52"/>
        <v>3.6643599999999998</v>
      </c>
      <c r="K290" s="44">
        <v>2.9758100000000001</v>
      </c>
      <c r="L290" s="44">
        <f t="shared" si="53"/>
        <v>3.1135199999999998</v>
      </c>
      <c r="M290" s="45">
        <f t="shared" si="54"/>
        <v>0.69710167270484857</v>
      </c>
      <c r="N290" s="46">
        <f t="shared" si="56"/>
        <v>0.69</v>
      </c>
      <c r="O290" s="47">
        <v>0</v>
      </c>
      <c r="P290" s="48">
        <f>IF(X290="Y",Y290,O290)</f>
        <v>0</v>
      </c>
      <c r="R290" s="47">
        <v>10.76</v>
      </c>
      <c r="S290" s="47">
        <v>10.76</v>
      </c>
      <c r="T290" s="45">
        <f t="shared" si="57"/>
        <v>0</v>
      </c>
      <c r="U290" s="44" t="str">
        <f t="shared" si="58"/>
        <v>N</v>
      </c>
      <c r="V290" s="45">
        <f t="shared" si="48"/>
        <v>-1</v>
      </c>
      <c r="W290" s="44" t="str">
        <f t="shared" si="59"/>
        <v>Y</v>
      </c>
      <c r="X290" s="44" t="str">
        <f t="shared" si="55"/>
        <v>N</v>
      </c>
      <c r="Y290" s="48">
        <f>ROUNDUP(S290*0.95,2)</f>
        <v>10.23</v>
      </c>
    </row>
    <row r="291" spans="1:25" x14ac:dyDescent="0.25">
      <c r="A291" s="34" t="s">
        <v>320</v>
      </c>
      <c r="B291" s="41">
        <v>6016091</v>
      </c>
      <c r="C291" s="41">
        <v>146088</v>
      </c>
      <c r="D291" s="41">
        <v>0</v>
      </c>
      <c r="E291" s="49">
        <v>3.0427399999999998</v>
      </c>
      <c r="F291" s="49">
        <f t="shared" si="49"/>
        <v>0.82</v>
      </c>
      <c r="G291" s="49">
        <v>4.0008100000000004</v>
      </c>
      <c r="H291" s="49">
        <f t="shared" si="50"/>
        <v>3.6619999999999999</v>
      </c>
      <c r="I291" s="49">
        <f t="shared" si="51"/>
        <v>3.6779999999999999</v>
      </c>
      <c r="J291" s="49">
        <f t="shared" si="52"/>
        <v>3.2663899999999999</v>
      </c>
      <c r="K291" s="49">
        <v>3.4323800000000002</v>
      </c>
      <c r="L291" s="49">
        <f t="shared" si="53"/>
        <v>3.2663899999999999</v>
      </c>
      <c r="M291" s="50">
        <f t="shared" si="54"/>
        <v>0.93152991528874385</v>
      </c>
      <c r="N291" s="51">
        <f t="shared" si="56"/>
        <v>0.93</v>
      </c>
      <c r="O291" s="52">
        <v>26.42</v>
      </c>
      <c r="P291" s="53">
        <f>IF(X291="Y",Y291,O291)</f>
        <v>26.42</v>
      </c>
      <c r="R291" s="52">
        <v>21.57</v>
      </c>
      <c r="S291" s="52">
        <v>21.57</v>
      </c>
      <c r="T291" s="50">
        <f t="shared" si="57"/>
        <v>0</v>
      </c>
      <c r="U291" s="49" t="str">
        <f t="shared" si="58"/>
        <v>N</v>
      </c>
      <c r="V291" s="50">
        <f t="shared" si="48"/>
        <v>0.22484932777005107</v>
      </c>
      <c r="W291" s="49" t="str">
        <f t="shared" si="59"/>
        <v>N</v>
      </c>
      <c r="X291" s="49" t="str">
        <f t="shared" si="55"/>
        <v>N</v>
      </c>
      <c r="Y291" s="53">
        <f>ROUNDUP(S291*0.95,2)</f>
        <v>20.5</v>
      </c>
    </row>
    <row r="292" spans="1:25" x14ac:dyDescent="0.25">
      <c r="A292" s="34" t="s">
        <v>321</v>
      </c>
      <c r="B292" s="41">
        <v>6005870</v>
      </c>
      <c r="C292" s="41">
        <v>146045</v>
      </c>
      <c r="D292" s="41">
        <v>0</v>
      </c>
      <c r="E292" s="49">
        <v>2.9699200000000001</v>
      </c>
      <c r="F292" s="49">
        <f t="shared" si="49"/>
        <v>0.82</v>
      </c>
      <c r="G292" s="49">
        <v>4.4010400000000001</v>
      </c>
      <c r="H292" s="49">
        <f t="shared" si="50"/>
        <v>3.6619999999999999</v>
      </c>
      <c r="I292" s="49">
        <f t="shared" si="51"/>
        <v>3.6779999999999999</v>
      </c>
      <c r="J292" s="49">
        <f t="shared" si="52"/>
        <v>3.5931500000000001</v>
      </c>
      <c r="K292" s="49">
        <v>3.2149100000000002</v>
      </c>
      <c r="L292" s="49">
        <f t="shared" si="53"/>
        <v>3.2905600000000002</v>
      </c>
      <c r="M292" s="50">
        <f t="shared" si="54"/>
        <v>0.9025576193717787</v>
      </c>
      <c r="N292" s="51">
        <f t="shared" si="56"/>
        <v>0.9</v>
      </c>
      <c r="O292" s="52">
        <v>24.23</v>
      </c>
      <c r="P292" s="53">
        <f>IF(X292="Y",Y292,O292)</f>
        <v>24.23</v>
      </c>
      <c r="R292" s="52">
        <v>26.03</v>
      </c>
      <c r="S292" s="52">
        <v>26.03</v>
      </c>
      <c r="T292" s="50">
        <f t="shared" si="57"/>
        <v>0</v>
      </c>
      <c r="U292" s="49" t="str">
        <f t="shared" si="58"/>
        <v>N</v>
      </c>
      <c r="V292" s="50">
        <f t="shared" si="48"/>
        <v>-6.9150979638878243E-2</v>
      </c>
      <c r="W292" s="49" t="str">
        <f t="shared" si="59"/>
        <v>Y</v>
      </c>
      <c r="X292" s="49" t="str">
        <f t="shared" si="55"/>
        <v>N</v>
      </c>
      <c r="Y292" s="53">
        <f>ROUNDUP(S292*0.95,2)</f>
        <v>24.73</v>
      </c>
    </row>
    <row r="293" spans="1:25" x14ac:dyDescent="0.25">
      <c r="A293" s="54" t="s">
        <v>322</v>
      </c>
      <c r="B293" s="55">
        <v>6006910</v>
      </c>
      <c r="C293" s="55">
        <v>145388</v>
      </c>
      <c r="D293" s="55">
        <v>0</v>
      </c>
      <c r="E293" s="56">
        <v>2.2447599999999999</v>
      </c>
      <c r="F293" s="56">
        <f t="shared" si="49"/>
        <v>0.82</v>
      </c>
      <c r="G293" s="56">
        <v>4.5380399999999996</v>
      </c>
      <c r="H293" s="56">
        <f t="shared" si="50"/>
        <v>3.6619999999999999</v>
      </c>
      <c r="I293" s="56">
        <f t="shared" si="51"/>
        <v>3.6779999999999999</v>
      </c>
      <c r="J293" s="56">
        <f t="shared" si="52"/>
        <v>3.7050000000000001</v>
      </c>
      <c r="K293" s="56">
        <v>3.6488</v>
      </c>
      <c r="L293" s="56">
        <f t="shared" si="53"/>
        <v>3.66004</v>
      </c>
      <c r="M293" s="57">
        <f t="shared" si="54"/>
        <v>0.6133157014677435</v>
      </c>
      <c r="N293" s="58">
        <f t="shared" si="56"/>
        <v>0.61</v>
      </c>
      <c r="O293" s="59">
        <v>0</v>
      </c>
      <c r="P293" s="60">
        <f>IF(X293="Y",Y293,O293)</f>
        <v>0</v>
      </c>
      <c r="R293" s="59">
        <v>0</v>
      </c>
      <c r="S293" s="59">
        <v>0</v>
      </c>
      <c r="T293" s="57">
        <f t="shared" si="57"/>
        <v>0</v>
      </c>
      <c r="U293" s="56" t="str">
        <f t="shared" si="58"/>
        <v>N</v>
      </c>
      <c r="V293" s="57">
        <f t="shared" si="48"/>
        <v>0</v>
      </c>
      <c r="W293" s="56" t="str">
        <f t="shared" si="59"/>
        <v>N</v>
      </c>
      <c r="X293" s="56" t="str">
        <f t="shared" si="55"/>
        <v>N</v>
      </c>
      <c r="Y293" s="60">
        <f>ROUNDUP(S293*0.95,2)</f>
        <v>0</v>
      </c>
    </row>
    <row r="294" spans="1:25" x14ac:dyDescent="0.25">
      <c r="A294" s="42" t="s">
        <v>323</v>
      </c>
      <c r="B294" s="43">
        <v>6003255</v>
      </c>
      <c r="C294" s="43">
        <v>145241</v>
      </c>
      <c r="D294" s="43">
        <v>0</v>
      </c>
      <c r="E294" s="44">
        <v>3.0259200000000002</v>
      </c>
      <c r="F294" s="44">
        <f t="shared" si="49"/>
        <v>0.82</v>
      </c>
      <c r="G294" s="44">
        <v>4.1419300000000003</v>
      </c>
      <c r="H294" s="44">
        <f t="shared" si="50"/>
        <v>3.6619999999999999</v>
      </c>
      <c r="I294" s="44">
        <f t="shared" si="51"/>
        <v>3.6779999999999999</v>
      </c>
      <c r="J294" s="44">
        <f t="shared" si="52"/>
        <v>3.3816099999999998</v>
      </c>
      <c r="K294" s="44">
        <v>2.9243899999999998</v>
      </c>
      <c r="L294" s="44">
        <f t="shared" si="53"/>
        <v>3.0158299999999998</v>
      </c>
      <c r="M294" s="45">
        <f t="shared" si="54"/>
        <v>1.0033456792988995</v>
      </c>
      <c r="N294" s="46">
        <f t="shared" si="56"/>
        <v>1</v>
      </c>
      <c r="O294" s="47">
        <v>30.98</v>
      </c>
      <c r="P294" s="48">
        <f>IF(X294="Y",Y294,O294)</f>
        <v>30.98</v>
      </c>
      <c r="R294" s="47">
        <v>23.06</v>
      </c>
      <c r="S294" s="47">
        <v>23.06</v>
      </c>
      <c r="T294" s="45">
        <f t="shared" si="57"/>
        <v>0</v>
      </c>
      <c r="U294" s="44" t="str">
        <f t="shared" si="58"/>
        <v>N</v>
      </c>
      <c r="V294" s="45">
        <f t="shared" si="48"/>
        <v>0.34345186470078065</v>
      </c>
      <c r="W294" s="44" t="str">
        <f t="shared" si="59"/>
        <v>N</v>
      </c>
      <c r="X294" s="44" t="str">
        <f t="shared" si="55"/>
        <v>N</v>
      </c>
      <c r="Y294" s="48">
        <f>ROUNDUP(S294*0.95,2)</f>
        <v>21.91</v>
      </c>
    </row>
    <row r="295" spans="1:25" x14ac:dyDescent="0.25">
      <c r="A295" s="34" t="s">
        <v>324</v>
      </c>
      <c r="B295" s="41">
        <v>6012066</v>
      </c>
      <c r="C295" s="41">
        <v>146103</v>
      </c>
      <c r="D295" s="41">
        <v>0</v>
      </c>
      <c r="E295" s="49">
        <v>3.5356100000000001</v>
      </c>
      <c r="F295" s="49">
        <f t="shared" si="49"/>
        <v>0.82</v>
      </c>
      <c r="G295" s="49">
        <v>3.4952399999999999</v>
      </c>
      <c r="H295" s="49">
        <f t="shared" si="50"/>
        <v>3.6619999999999999</v>
      </c>
      <c r="I295" s="49">
        <f t="shared" si="51"/>
        <v>3.6779999999999999</v>
      </c>
      <c r="J295" s="49">
        <f t="shared" si="52"/>
        <v>2.8536299999999999</v>
      </c>
      <c r="K295" s="49">
        <v>2.77169</v>
      </c>
      <c r="L295" s="49">
        <f t="shared" si="53"/>
        <v>2.7880799999999999</v>
      </c>
      <c r="M295" s="50">
        <f t="shared" si="54"/>
        <v>1.2681164098591147</v>
      </c>
      <c r="N295" s="51">
        <f t="shared" si="56"/>
        <v>1.26</v>
      </c>
      <c r="O295" s="52">
        <v>38.68</v>
      </c>
      <c r="P295" s="53">
        <f>IF(X295="Y",Y295,O295)</f>
        <v>38.68</v>
      </c>
      <c r="R295" s="52">
        <v>38.68</v>
      </c>
      <c r="S295" s="52">
        <v>38.68</v>
      </c>
      <c r="T295" s="50">
        <f t="shared" si="57"/>
        <v>0</v>
      </c>
      <c r="U295" s="49" t="str">
        <f t="shared" si="58"/>
        <v>N</v>
      </c>
      <c r="V295" s="50">
        <f t="shared" si="48"/>
        <v>0</v>
      </c>
      <c r="W295" s="49" t="str">
        <f t="shared" si="59"/>
        <v>N</v>
      </c>
      <c r="X295" s="49" t="str">
        <f t="shared" si="55"/>
        <v>N</v>
      </c>
      <c r="Y295" s="53">
        <f>ROUNDUP(S295*0.95,2)</f>
        <v>36.75</v>
      </c>
    </row>
    <row r="296" spans="1:25" x14ac:dyDescent="0.25">
      <c r="A296" s="34" t="s">
        <v>325</v>
      </c>
      <c r="B296" s="41">
        <v>6003917</v>
      </c>
      <c r="C296" s="41">
        <v>146042</v>
      </c>
      <c r="D296" s="41">
        <v>0</v>
      </c>
      <c r="E296" s="49">
        <v>3.2111100000000001</v>
      </c>
      <c r="F296" s="49">
        <f t="shared" si="49"/>
        <v>0.82</v>
      </c>
      <c r="G296" s="49">
        <v>3.6329899999999999</v>
      </c>
      <c r="H296" s="49">
        <f t="shared" si="50"/>
        <v>3.6619999999999999</v>
      </c>
      <c r="I296" s="49">
        <f t="shared" si="51"/>
        <v>3.6779999999999999</v>
      </c>
      <c r="J296" s="49">
        <f t="shared" si="52"/>
        <v>2.9660899999999999</v>
      </c>
      <c r="K296" s="49">
        <v>3.24586</v>
      </c>
      <c r="L296" s="49">
        <f t="shared" si="53"/>
        <v>2.9660899999999999</v>
      </c>
      <c r="M296" s="50">
        <f t="shared" si="54"/>
        <v>1.0826070685650133</v>
      </c>
      <c r="N296" s="51">
        <f t="shared" si="56"/>
        <v>1.08</v>
      </c>
      <c r="O296" s="52">
        <v>35.35</v>
      </c>
      <c r="P296" s="53">
        <f>IF(X296="Y",Y296,O296)</f>
        <v>35.35</v>
      </c>
      <c r="R296" s="52">
        <v>29.75</v>
      </c>
      <c r="S296" s="52">
        <v>29.75</v>
      </c>
      <c r="T296" s="50">
        <f t="shared" si="57"/>
        <v>0</v>
      </c>
      <c r="U296" s="49" t="str">
        <f t="shared" si="58"/>
        <v>N</v>
      </c>
      <c r="V296" s="50">
        <f t="shared" si="48"/>
        <v>0.18823529411764711</v>
      </c>
      <c r="W296" s="49" t="str">
        <f t="shared" si="59"/>
        <v>N</v>
      </c>
      <c r="X296" s="49" t="str">
        <f t="shared" si="55"/>
        <v>N</v>
      </c>
      <c r="Y296" s="53">
        <f>ROUNDUP(S296*0.95,2)</f>
        <v>28.270000000000003</v>
      </c>
    </row>
    <row r="297" spans="1:25" x14ac:dyDescent="0.25">
      <c r="A297" s="34" t="s">
        <v>326</v>
      </c>
      <c r="B297" s="41">
        <v>6000756</v>
      </c>
      <c r="C297" s="41">
        <v>146059</v>
      </c>
      <c r="D297" s="41">
        <v>0</v>
      </c>
      <c r="E297" s="49">
        <v>3.1507499999999999</v>
      </c>
      <c r="F297" s="49">
        <f t="shared" si="49"/>
        <v>0.82</v>
      </c>
      <c r="G297" s="49">
        <v>4.4667000000000003</v>
      </c>
      <c r="H297" s="49">
        <f t="shared" si="50"/>
        <v>3.6619999999999999</v>
      </c>
      <c r="I297" s="49">
        <f t="shared" si="51"/>
        <v>3.6779999999999999</v>
      </c>
      <c r="J297" s="49">
        <f t="shared" si="52"/>
        <v>3.64676</v>
      </c>
      <c r="K297" s="49">
        <v>3.2854800000000002</v>
      </c>
      <c r="L297" s="49">
        <f t="shared" si="53"/>
        <v>3.3577400000000002</v>
      </c>
      <c r="M297" s="50">
        <f t="shared" si="54"/>
        <v>0.93835436930792726</v>
      </c>
      <c r="N297" s="51">
        <f t="shared" si="56"/>
        <v>0.93</v>
      </c>
      <c r="O297" s="52">
        <v>26.42</v>
      </c>
      <c r="P297" s="53">
        <f>IF(X297="Y",Y297,O297)</f>
        <v>26.42</v>
      </c>
      <c r="R297" s="52">
        <v>32.130000000000003</v>
      </c>
      <c r="S297" s="52">
        <v>32.130000000000003</v>
      </c>
      <c r="T297" s="50">
        <f t="shared" si="57"/>
        <v>0</v>
      </c>
      <c r="U297" s="49" t="str">
        <f t="shared" si="58"/>
        <v>N</v>
      </c>
      <c r="V297" s="50">
        <f t="shared" si="48"/>
        <v>-0.17771553065670714</v>
      </c>
      <c r="W297" s="49" t="str">
        <f t="shared" si="59"/>
        <v>Y</v>
      </c>
      <c r="X297" s="49" t="str">
        <f t="shared" si="55"/>
        <v>N</v>
      </c>
      <c r="Y297" s="53">
        <f>ROUNDUP(S297*0.95,2)</f>
        <v>30.53</v>
      </c>
    </row>
    <row r="298" spans="1:25" x14ac:dyDescent="0.25">
      <c r="A298" s="54" t="s">
        <v>327</v>
      </c>
      <c r="B298" s="55">
        <v>6000780</v>
      </c>
      <c r="C298" s="55">
        <v>145952</v>
      </c>
      <c r="D298" s="55">
        <v>0</v>
      </c>
      <c r="E298" s="56">
        <v>3.35046</v>
      </c>
      <c r="F298" s="56">
        <f t="shared" si="49"/>
        <v>0.82</v>
      </c>
      <c r="G298" s="56">
        <v>4.0640700000000001</v>
      </c>
      <c r="H298" s="56">
        <f t="shared" si="50"/>
        <v>3.6619999999999999</v>
      </c>
      <c r="I298" s="56">
        <f t="shared" si="51"/>
        <v>3.6779999999999999</v>
      </c>
      <c r="J298" s="56">
        <f t="shared" si="52"/>
        <v>3.3180399999999999</v>
      </c>
      <c r="K298" s="56">
        <v>2.9723899999999999</v>
      </c>
      <c r="L298" s="56">
        <f t="shared" si="53"/>
        <v>3.0415199999999998</v>
      </c>
      <c r="M298" s="57">
        <f t="shared" si="54"/>
        <v>1.1015742128935533</v>
      </c>
      <c r="N298" s="58">
        <f t="shared" si="56"/>
        <v>1.1000000000000001</v>
      </c>
      <c r="O298" s="59">
        <v>36.44</v>
      </c>
      <c r="P298" s="60">
        <f>IF(X298="Y",Y298,O298)</f>
        <v>36.44</v>
      </c>
      <c r="R298" s="59">
        <v>35.9</v>
      </c>
      <c r="S298" s="59">
        <v>35.9</v>
      </c>
      <c r="T298" s="57">
        <f t="shared" si="57"/>
        <v>0</v>
      </c>
      <c r="U298" s="56" t="str">
        <f t="shared" si="58"/>
        <v>N</v>
      </c>
      <c r="V298" s="57">
        <f t="shared" si="48"/>
        <v>1.5041782729804991E-2</v>
      </c>
      <c r="W298" s="56" t="str">
        <f t="shared" si="59"/>
        <v>N</v>
      </c>
      <c r="X298" s="56" t="str">
        <f t="shared" si="55"/>
        <v>N</v>
      </c>
      <c r="Y298" s="60">
        <f>ROUNDUP(S298*0.95,2)</f>
        <v>34.11</v>
      </c>
    </row>
    <row r="299" spans="1:25" x14ac:dyDescent="0.25">
      <c r="A299" s="42" t="s">
        <v>328</v>
      </c>
      <c r="B299" s="43">
        <v>6004261</v>
      </c>
      <c r="C299" s="43">
        <v>145016</v>
      </c>
      <c r="D299" s="43">
        <v>0</v>
      </c>
      <c r="E299" s="44">
        <v>3.6511800000000001</v>
      </c>
      <c r="F299" s="44">
        <f t="shared" si="49"/>
        <v>0.82</v>
      </c>
      <c r="G299" s="44">
        <v>4.6196299999999999</v>
      </c>
      <c r="H299" s="44">
        <f t="shared" si="50"/>
        <v>3.6619999999999999</v>
      </c>
      <c r="I299" s="44">
        <f t="shared" si="51"/>
        <v>3.6779999999999999</v>
      </c>
      <c r="J299" s="44">
        <f t="shared" si="52"/>
        <v>3.77162</v>
      </c>
      <c r="K299" s="44">
        <v>2.99377</v>
      </c>
      <c r="L299" s="44">
        <f t="shared" si="53"/>
        <v>3.14934</v>
      </c>
      <c r="M299" s="45">
        <f t="shared" si="54"/>
        <v>1.159347672845739</v>
      </c>
      <c r="N299" s="46">
        <f t="shared" si="56"/>
        <v>1.1499999999999999</v>
      </c>
      <c r="O299" s="47">
        <v>37.19</v>
      </c>
      <c r="P299" s="48">
        <f>IF(X299="Y",Y299,O299)</f>
        <v>37.19</v>
      </c>
      <c r="R299" s="47">
        <v>38.68</v>
      </c>
      <c r="S299" s="47">
        <v>38.68</v>
      </c>
      <c r="T299" s="45">
        <f t="shared" si="57"/>
        <v>0</v>
      </c>
      <c r="U299" s="44" t="str">
        <f t="shared" si="58"/>
        <v>N</v>
      </c>
      <c r="V299" s="45">
        <f t="shared" si="48"/>
        <v>-3.8521199586349586E-2</v>
      </c>
      <c r="W299" s="44" t="str">
        <f t="shared" si="59"/>
        <v>N</v>
      </c>
      <c r="X299" s="44" t="str">
        <f t="shared" si="55"/>
        <v>N</v>
      </c>
      <c r="Y299" s="48">
        <f>ROUNDUP(S299*0.95,2)</f>
        <v>36.75</v>
      </c>
    </row>
    <row r="300" spans="1:25" x14ac:dyDescent="0.25">
      <c r="A300" s="34" t="s">
        <v>329</v>
      </c>
      <c r="B300" s="41">
        <v>6000723</v>
      </c>
      <c r="C300" s="41">
        <v>145456</v>
      </c>
      <c r="D300" s="41">
        <v>0</v>
      </c>
      <c r="E300" s="49">
        <v>3.1812100000000001</v>
      </c>
      <c r="F300" s="49">
        <f t="shared" si="49"/>
        <v>0.82</v>
      </c>
      <c r="G300" s="49">
        <v>4.6004399999999999</v>
      </c>
      <c r="H300" s="49">
        <f t="shared" si="50"/>
        <v>3.6619999999999999</v>
      </c>
      <c r="I300" s="49">
        <f t="shared" si="51"/>
        <v>3.6779999999999999</v>
      </c>
      <c r="J300" s="49">
        <f t="shared" si="52"/>
        <v>3.7559499999999999</v>
      </c>
      <c r="K300" s="49">
        <v>3.3207</v>
      </c>
      <c r="L300" s="49">
        <f t="shared" si="53"/>
        <v>3.4077500000000001</v>
      </c>
      <c r="M300" s="50">
        <f t="shared" si="54"/>
        <v>0.933522118700022</v>
      </c>
      <c r="N300" s="51">
        <f t="shared" si="56"/>
        <v>0.93</v>
      </c>
      <c r="O300" s="52">
        <v>26.42</v>
      </c>
      <c r="P300" s="53">
        <f>IF(X300="Y",Y300,O300)</f>
        <v>26.42</v>
      </c>
      <c r="R300" s="52">
        <v>30.94</v>
      </c>
      <c r="S300" s="52">
        <v>30.94</v>
      </c>
      <c r="T300" s="50">
        <f t="shared" si="57"/>
        <v>0</v>
      </c>
      <c r="U300" s="49" t="str">
        <f t="shared" si="58"/>
        <v>N</v>
      </c>
      <c r="V300" s="50">
        <f t="shared" si="48"/>
        <v>-0.14608920491273431</v>
      </c>
      <c r="W300" s="49" t="str">
        <f t="shared" si="59"/>
        <v>Y</v>
      </c>
      <c r="X300" s="49" t="str">
        <f t="shared" si="55"/>
        <v>N</v>
      </c>
      <c r="Y300" s="53">
        <f>ROUNDUP(S300*0.95,2)</f>
        <v>29.400000000000002</v>
      </c>
    </row>
    <row r="301" spans="1:25" x14ac:dyDescent="0.25">
      <c r="A301" s="34" t="s">
        <v>330</v>
      </c>
      <c r="B301" s="41">
        <v>6007199</v>
      </c>
      <c r="C301" s="41">
        <v>145058</v>
      </c>
      <c r="D301" s="41">
        <v>0</v>
      </c>
      <c r="E301" s="49">
        <v>2.85371</v>
      </c>
      <c r="F301" s="49">
        <f t="shared" si="49"/>
        <v>0.82</v>
      </c>
      <c r="G301" s="49">
        <v>4.7149299999999998</v>
      </c>
      <c r="H301" s="49">
        <f t="shared" si="50"/>
        <v>3.6619999999999999</v>
      </c>
      <c r="I301" s="49">
        <f t="shared" si="51"/>
        <v>3.6779999999999999</v>
      </c>
      <c r="J301" s="49">
        <f t="shared" si="52"/>
        <v>3.8494199999999998</v>
      </c>
      <c r="K301" s="49">
        <v>3.25773</v>
      </c>
      <c r="L301" s="49">
        <f t="shared" si="53"/>
        <v>3.3760699999999999</v>
      </c>
      <c r="M301" s="50">
        <f t="shared" si="54"/>
        <v>0.84527571999395745</v>
      </c>
      <c r="N301" s="51">
        <f t="shared" si="56"/>
        <v>0.84</v>
      </c>
      <c r="O301" s="52">
        <v>19.600000000000001</v>
      </c>
      <c r="P301" s="53">
        <f>IF(X301="Y",Y301,O301)</f>
        <v>19.600000000000001</v>
      </c>
      <c r="R301" s="52">
        <v>29.01</v>
      </c>
      <c r="S301" s="52">
        <v>29.01</v>
      </c>
      <c r="T301" s="50">
        <f t="shared" si="57"/>
        <v>0</v>
      </c>
      <c r="U301" s="49" t="str">
        <f t="shared" si="58"/>
        <v>N</v>
      </c>
      <c r="V301" s="50">
        <f t="shared" si="48"/>
        <v>-0.32437090658393658</v>
      </c>
      <c r="W301" s="49" t="str">
        <f t="shared" si="59"/>
        <v>Y</v>
      </c>
      <c r="X301" s="49" t="str">
        <f t="shared" si="55"/>
        <v>N</v>
      </c>
      <c r="Y301" s="53">
        <f>ROUNDUP(S301*0.95,2)</f>
        <v>27.560000000000002</v>
      </c>
    </row>
    <row r="302" spans="1:25" x14ac:dyDescent="0.25">
      <c r="A302" s="34" t="s">
        <v>331</v>
      </c>
      <c r="B302" s="41">
        <v>6002083</v>
      </c>
      <c r="C302" s="41">
        <v>145452</v>
      </c>
      <c r="D302" s="41">
        <v>0</v>
      </c>
      <c r="E302" s="49">
        <v>2.8726099999999999</v>
      </c>
      <c r="F302" s="49">
        <f t="shared" si="49"/>
        <v>0.82</v>
      </c>
      <c r="G302" s="49">
        <v>4.3698800000000002</v>
      </c>
      <c r="H302" s="49">
        <f t="shared" si="50"/>
        <v>3.6619999999999999</v>
      </c>
      <c r="I302" s="49">
        <f t="shared" si="51"/>
        <v>3.6779999999999999</v>
      </c>
      <c r="J302" s="49">
        <f t="shared" si="52"/>
        <v>3.5677099999999999</v>
      </c>
      <c r="K302" s="49">
        <v>3.3487</v>
      </c>
      <c r="L302" s="49">
        <f t="shared" si="53"/>
        <v>3.3925000000000001</v>
      </c>
      <c r="M302" s="50">
        <f t="shared" si="54"/>
        <v>0.84675313190862189</v>
      </c>
      <c r="N302" s="51">
        <f t="shared" si="56"/>
        <v>0.84</v>
      </c>
      <c r="O302" s="52">
        <v>19.600000000000001</v>
      </c>
      <c r="P302" s="53">
        <f>IF(X302="Y",Y302,O302)</f>
        <v>19.600000000000001</v>
      </c>
      <c r="R302" s="52">
        <v>20.079999999999998</v>
      </c>
      <c r="S302" s="52">
        <v>20.079999999999998</v>
      </c>
      <c r="T302" s="50">
        <f t="shared" si="57"/>
        <v>0</v>
      </c>
      <c r="U302" s="49" t="str">
        <f t="shared" si="58"/>
        <v>N</v>
      </c>
      <c r="V302" s="50">
        <f t="shared" si="48"/>
        <v>-2.3904382470119369E-2</v>
      </c>
      <c r="W302" s="49" t="str">
        <f t="shared" si="59"/>
        <v>N</v>
      </c>
      <c r="X302" s="49" t="str">
        <f t="shared" si="55"/>
        <v>N</v>
      </c>
      <c r="Y302" s="53">
        <f>ROUNDUP(S302*0.95,2)</f>
        <v>19.080000000000002</v>
      </c>
    </row>
    <row r="303" spans="1:25" x14ac:dyDescent="0.25">
      <c r="A303" s="54" t="s">
        <v>332</v>
      </c>
      <c r="B303" s="55">
        <v>6005920</v>
      </c>
      <c r="C303" s="55">
        <v>145319</v>
      </c>
      <c r="D303" s="55">
        <v>0</v>
      </c>
      <c r="E303" s="56">
        <v>2.6677599999999999</v>
      </c>
      <c r="F303" s="56">
        <f t="shared" si="49"/>
        <v>0.82</v>
      </c>
      <c r="G303" s="56">
        <v>4.2453500000000002</v>
      </c>
      <c r="H303" s="56">
        <f t="shared" si="50"/>
        <v>3.6619999999999999</v>
      </c>
      <c r="I303" s="56">
        <f t="shared" si="51"/>
        <v>3.6779999999999999</v>
      </c>
      <c r="J303" s="56">
        <f t="shared" si="52"/>
        <v>3.46604</v>
      </c>
      <c r="K303" s="56">
        <v>3.1041400000000001</v>
      </c>
      <c r="L303" s="56">
        <f t="shared" si="53"/>
        <v>3.17652</v>
      </c>
      <c r="M303" s="57">
        <f t="shared" si="54"/>
        <v>0.8398373062344956</v>
      </c>
      <c r="N303" s="58">
        <f t="shared" si="56"/>
        <v>0.83</v>
      </c>
      <c r="O303" s="59">
        <v>18.829999999999998</v>
      </c>
      <c r="P303" s="60">
        <f>IF(X303="Y",Y303,O303)</f>
        <v>18.829999999999998</v>
      </c>
      <c r="R303" s="59">
        <v>23.06</v>
      </c>
      <c r="S303" s="59">
        <v>23.06</v>
      </c>
      <c r="T303" s="57">
        <f t="shared" si="57"/>
        <v>0</v>
      </c>
      <c r="U303" s="56" t="str">
        <f t="shared" si="58"/>
        <v>N</v>
      </c>
      <c r="V303" s="57">
        <f t="shared" si="48"/>
        <v>-0.18343451864700783</v>
      </c>
      <c r="W303" s="56" t="str">
        <f t="shared" si="59"/>
        <v>Y</v>
      </c>
      <c r="X303" s="56" t="str">
        <f t="shared" si="55"/>
        <v>N</v>
      </c>
      <c r="Y303" s="60">
        <f>ROUNDUP(S303*0.95,2)</f>
        <v>21.91</v>
      </c>
    </row>
    <row r="304" spans="1:25" x14ac:dyDescent="0.25">
      <c r="A304" s="42" t="s">
        <v>333</v>
      </c>
      <c r="B304" s="43">
        <v>6006902</v>
      </c>
      <c r="C304" s="43">
        <v>145447</v>
      </c>
      <c r="D304" s="43">
        <v>0</v>
      </c>
      <c r="E304" s="44">
        <v>3.6736300000000002</v>
      </c>
      <c r="F304" s="44">
        <f t="shared" si="49"/>
        <v>0.82</v>
      </c>
      <c r="G304" s="44">
        <v>5.7200100000000003</v>
      </c>
      <c r="H304" s="44">
        <f t="shared" si="50"/>
        <v>3.6619999999999999</v>
      </c>
      <c r="I304" s="44">
        <f t="shared" si="51"/>
        <v>3.6779999999999999</v>
      </c>
      <c r="J304" s="44">
        <f t="shared" si="52"/>
        <v>4.67</v>
      </c>
      <c r="K304" s="44">
        <v>3.6804899999999998</v>
      </c>
      <c r="L304" s="44">
        <f t="shared" si="53"/>
        <v>3.87839</v>
      </c>
      <c r="M304" s="45">
        <f t="shared" si="54"/>
        <v>0.94720489687731257</v>
      </c>
      <c r="N304" s="46">
        <f t="shared" si="56"/>
        <v>0.94</v>
      </c>
      <c r="O304" s="47">
        <v>27.07</v>
      </c>
      <c r="P304" s="48">
        <f>IF(X304="Y",Y304,O304)</f>
        <v>27.07</v>
      </c>
      <c r="R304" s="47">
        <v>23.06</v>
      </c>
      <c r="S304" s="47">
        <v>23.06</v>
      </c>
      <c r="T304" s="45">
        <f t="shared" si="57"/>
        <v>0</v>
      </c>
      <c r="U304" s="44" t="str">
        <f t="shared" si="58"/>
        <v>N</v>
      </c>
      <c r="V304" s="45">
        <f t="shared" si="48"/>
        <v>0.1738941890719862</v>
      </c>
      <c r="W304" s="44" t="str">
        <f t="shared" si="59"/>
        <v>N</v>
      </c>
      <c r="X304" s="44" t="str">
        <f t="shared" si="55"/>
        <v>N</v>
      </c>
      <c r="Y304" s="48">
        <f>ROUNDUP(S304*0.95,2)</f>
        <v>21.91</v>
      </c>
    </row>
    <row r="305" spans="1:25" x14ac:dyDescent="0.25">
      <c r="A305" s="34" t="s">
        <v>334</v>
      </c>
      <c r="B305" s="41">
        <v>6003560</v>
      </c>
      <c r="C305" s="41">
        <v>145911</v>
      </c>
      <c r="D305" s="41">
        <v>0</v>
      </c>
      <c r="E305" s="49">
        <v>3.2848799999999998</v>
      </c>
      <c r="F305" s="49">
        <f t="shared" si="49"/>
        <v>0.82</v>
      </c>
      <c r="G305" s="49">
        <v>4.6886400000000004</v>
      </c>
      <c r="H305" s="49">
        <f t="shared" si="50"/>
        <v>3.6619999999999999</v>
      </c>
      <c r="I305" s="49">
        <f t="shared" si="51"/>
        <v>3.6779999999999999</v>
      </c>
      <c r="J305" s="49">
        <f t="shared" si="52"/>
        <v>3.82796</v>
      </c>
      <c r="K305" s="49">
        <v>3.16256</v>
      </c>
      <c r="L305" s="49">
        <f t="shared" si="53"/>
        <v>3.2956400000000001</v>
      </c>
      <c r="M305" s="50">
        <f t="shared" si="54"/>
        <v>0.99673508028789537</v>
      </c>
      <c r="N305" s="51">
        <f t="shared" si="56"/>
        <v>0.99</v>
      </c>
      <c r="O305" s="52">
        <v>30.33</v>
      </c>
      <c r="P305" s="53">
        <f>IF(X305="Y",Y305,O305)</f>
        <v>30.33</v>
      </c>
      <c r="R305" s="52">
        <v>28.84</v>
      </c>
      <c r="S305" s="52">
        <v>28.84</v>
      </c>
      <c r="T305" s="50">
        <f t="shared" si="57"/>
        <v>0</v>
      </c>
      <c r="U305" s="49" t="str">
        <f t="shared" si="58"/>
        <v>N</v>
      </c>
      <c r="V305" s="50">
        <f t="shared" si="48"/>
        <v>5.1664355062413264E-2</v>
      </c>
      <c r="W305" s="49" t="str">
        <f t="shared" si="59"/>
        <v>N</v>
      </c>
      <c r="X305" s="49" t="str">
        <f t="shared" si="55"/>
        <v>N</v>
      </c>
      <c r="Y305" s="53">
        <f>ROUNDUP(S305*0.95,2)</f>
        <v>27.400000000000002</v>
      </c>
    </row>
    <row r="306" spans="1:25" x14ac:dyDescent="0.25">
      <c r="A306" s="34" t="s">
        <v>335</v>
      </c>
      <c r="B306" s="41">
        <v>6000681</v>
      </c>
      <c r="C306" s="41">
        <v>145367</v>
      </c>
      <c r="D306" s="41">
        <v>0</v>
      </c>
      <c r="E306" s="49">
        <v>3.1022099999999999</v>
      </c>
      <c r="F306" s="49">
        <f t="shared" si="49"/>
        <v>0.82</v>
      </c>
      <c r="G306" s="49">
        <v>3.7436699999999998</v>
      </c>
      <c r="H306" s="49">
        <f t="shared" si="50"/>
        <v>3.6619999999999999</v>
      </c>
      <c r="I306" s="49">
        <f t="shared" si="51"/>
        <v>3.6779999999999999</v>
      </c>
      <c r="J306" s="49">
        <f t="shared" si="52"/>
        <v>3.05646</v>
      </c>
      <c r="K306" s="49">
        <v>2.9915400000000001</v>
      </c>
      <c r="L306" s="49">
        <f t="shared" si="53"/>
        <v>3.0045199999999999</v>
      </c>
      <c r="M306" s="50">
        <f t="shared" si="54"/>
        <v>1.0325143450534529</v>
      </c>
      <c r="N306" s="51">
        <f t="shared" si="56"/>
        <v>1.03</v>
      </c>
      <c r="O306" s="52">
        <v>32.619999999999997</v>
      </c>
      <c r="P306" s="53">
        <f>IF(X306="Y",Y306,O306)</f>
        <v>32.619999999999997</v>
      </c>
      <c r="R306" s="52">
        <v>29.75</v>
      </c>
      <c r="S306" s="52">
        <v>29.75</v>
      </c>
      <c r="T306" s="50">
        <f t="shared" si="57"/>
        <v>0</v>
      </c>
      <c r="U306" s="49" t="str">
        <f t="shared" si="58"/>
        <v>N</v>
      </c>
      <c r="V306" s="50">
        <f t="shared" si="48"/>
        <v>9.647058823529403E-2</v>
      </c>
      <c r="W306" s="49" t="str">
        <f t="shared" si="59"/>
        <v>N</v>
      </c>
      <c r="X306" s="49" t="str">
        <f t="shared" si="55"/>
        <v>N</v>
      </c>
      <c r="Y306" s="53">
        <f>ROUNDUP(S306*0.95,2)</f>
        <v>28.270000000000003</v>
      </c>
    </row>
    <row r="307" spans="1:25" x14ac:dyDescent="0.25">
      <c r="A307" s="34" t="s">
        <v>336</v>
      </c>
      <c r="B307" s="41">
        <v>6004592</v>
      </c>
      <c r="C307" s="41">
        <v>145470</v>
      </c>
      <c r="D307" s="41">
        <v>0</v>
      </c>
      <c r="E307" s="49">
        <v>3.7751199999999998</v>
      </c>
      <c r="F307" s="49">
        <f t="shared" si="49"/>
        <v>0.82</v>
      </c>
      <c r="G307" s="49">
        <v>3.7928700000000002</v>
      </c>
      <c r="H307" s="49">
        <f t="shared" si="50"/>
        <v>3.6619999999999999</v>
      </c>
      <c r="I307" s="49">
        <f t="shared" si="51"/>
        <v>3.6779999999999999</v>
      </c>
      <c r="J307" s="49">
        <f t="shared" si="52"/>
        <v>3.0966200000000002</v>
      </c>
      <c r="K307" s="49">
        <v>3.1095899999999999</v>
      </c>
      <c r="L307" s="49">
        <f t="shared" si="53"/>
        <v>3.0966200000000002</v>
      </c>
      <c r="M307" s="50">
        <f t="shared" si="54"/>
        <v>1.219109868178853</v>
      </c>
      <c r="N307" s="51">
        <f t="shared" si="56"/>
        <v>1.21</v>
      </c>
      <c r="O307" s="52">
        <v>38.08</v>
      </c>
      <c r="P307" s="53">
        <f>IF(X307="Y",Y307,O307)</f>
        <v>38.08</v>
      </c>
      <c r="R307" s="52">
        <v>38.479999999999997</v>
      </c>
      <c r="S307" s="52">
        <v>38.479999999999997</v>
      </c>
      <c r="T307" s="50">
        <f t="shared" si="57"/>
        <v>0</v>
      </c>
      <c r="U307" s="49" t="str">
        <f t="shared" si="58"/>
        <v>N</v>
      </c>
      <c r="V307" s="50">
        <f t="shared" si="48"/>
        <v>-1.0395010395010359E-2</v>
      </c>
      <c r="W307" s="49" t="str">
        <f t="shared" si="59"/>
        <v>N</v>
      </c>
      <c r="X307" s="49" t="str">
        <f t="shared" si="55"/>
        <v>N</v>
      </c>
      <c r="Y307" s="53">
        <f>ROUNDUP(S307*0.95,2)</f>
        <v>36.559999999999995</v>
      </c>
    </row>
    <row r="308" spans="1:25" x14ac:dyDescent="0.25">
      <c r="A308" s="54" t="s">
        <v>337</v>
      </c>
      <c r="B308" s="55">
        <v>6000699</v>
      </c>
      <c r="C308" s="55">
        <v>145271</v>
      </c>
      <c r="D308" s="55">
        <v>0</v>
      </c>
      <c r="E308" s="56">
        <v>3.2131799999999999</v>
      </c>
      <c r="F308" s="56">
        <f t="shared" si="49"/>
        <v>0.82</v>
      </c>
      <c r="G308" s="56">
        <v>4.37216</v>
      </c>
      <c r="H308" s="56">
        <f t="shared" si="50"/>
        <v>3.6619999999999999</v>
      </c>
      <c r="I308" s="56">
        <f t="shared" si="51"/>
        <v>3.6779999999999999</v>
      </c>
      <c r="J308" s="56">
        <f t="shared" si="52"/>
        <v>3.5695800000000002</v>
      </c>
      <c r="K308" s="56">
        <v>3.0015900000000002</v>
      </c>
      <c r="L308" s="56">
        <f t="shared" si="53"/>
        <v>3.1151900000000001</v>
      </c>
      <c r="M308" s="57">
        <f t="shared" si="54"/>
        <v>1.0314555452476413</v>
      </c>
      <c r="N308" s="58">
        <f t="shared" si="56"/>
        <v>1.03</v>
      </c>
      <c r="O308" s="59">
        <v>32.619999999999997</v>
      </c>
      <c r="P308" s="60">
        <f>IF(X308="Y",Y308,O308)</f>
        <v>32.619999999999997</v>
      </c>
      <c r="R308" s="59">
        <v>36.89</v>
      </c>
      <c r="S308" s="59">
        <v>36.89</v>
      </c>
      <c r="T308" s="57">
        <f t="shared" si="57"/>
        <v>0</v>
      </c>
      <c r="U308" s="56" t="str">
        <f t="shared" si="58"/>
        <v>N</v>
      </c>
      <c r="V308" s="57">
        <f t="shared" si="48"/>
        <v>-0.11574952561669838</v>
      </c>
      <c r="W308" s="56" t="str">
        <f t="shared" si="59"/>
        <v>Y</v>
      </c>
      <c r="X308" s="56" t="str">
        <f t="shared" si="55"/>
        <v>N</v>
      </c>
      <c r="Y308" s="60">
        <f>ROUNDUP(S308*0.95,2)</f>
        <v>35.049999999999997</v>
      </c>
    </row>
    <row r="309" spans="1:25" x14ac:dyDescent="0.25">
      <c r="A309" s="42" t="s">
        <v>338</v>
      </c>
      <c r="B309" s="43">
        <v>6004253</v>
      </c>
      <c r="C309" s="43">
        <v>145151</v>
      </c>
      <c r="D309" s="43">
        <v>0</v>
      </c>
      <c r="E309" s="44">
        <v>3.3747699999999998</v>
      </c>
      <c r="F309" s="44">
        <f t="shared" si="49"/>
        <v>0.82</v>
      </c>
      <c r="G309" s="44">
        <v>5.0351499999999998</v>
      </c>
      <c r="H309" s="44">
        <f t="shared" si="50"/>
        <v>3.6619999999999999</v>
      </c>
      <c r="I309" s="44">
        <f t="shared" si="51"/>
        <v>3.6779999999999999</v>
      </c>
      <c r="J309" s="44">
        <f t="shared" si="52"/>
        <v>4.1108599999999997</v>
      </c>
      <c r="K309" s="44">
        <v>3.3838300000000001</v>
      </c>
      <c r="L309" s="44">
        <f t="shared" si="53"/>
        <v>3.5292400000000002</v>
      </c>
      <c r="M309" s="45">
        <f t="shared" si="54"/>
        <v>0.95623136992666968</v>
      </c>
      <c r="N309" s="46">
        <f t="shared" si="56"/>
        <v>0.95</v>
      </c>
      <c r="O309" s="47">
        <v>27.72</v>
      </c>
      <c r="P309" s="48">
        <f>IF(X309="Y",Y309,O309)</f>
        <v>27.72</v>
      </c>
      <c r="R309" s="47">
        <v>36.1</v>
      </c>
      <c r="S309" s="47">
        <v>36.1</v>
      </c>
      <c r="T309" s="45">
        <f t="shared" si="57"/>
        <v>0</v>
      </c>
      <c r="U309" s="44" t="str">
        <f t="shared" si="58"/>
        <v>N</v>
      </c>
      <c r="V309" s="45">
        <f t="shared" si="48"/>
        <v>-0.23213296398891972</v>
      </c>
      <c r="W309" s="44" t="str">
        <f t="shared" si="59"/>
        <v>Y</v>
      </c>
      <c r="X309" s="44" t="str">
        <f t="shared" si="55"/>
        <v>N</v>
      </c>
      <c r="Y309" s="48">
        <f>ROUNDUP(S309*0.95,2)</f>
        <v>34.299999999999997</v>
      </c>
    </row>
    <row r="310" spans="1:25" x14ac:dyDescent="0.25">
      <c r="A310" s="34" t="s">
        <v>339</v>
      </c>
      <c r="B310" s="41">
        <v>6010128</v>
      </c>
      <c r="C310" s="41">
        <v>145546</v>
      </c>
      <c r="D310" s="41">
        <v>0</v>
      </c>
      <c r="E310" s="49">
        <v>3.6014499999999998</v>
      </c>
      <c r="F310" s="49">
        <f t="shared" si="49"/>
        <v>0.82</v>
      </c>
      <c r="G310" s="49">
        <v>4.3246200000000004</v>
      </c>
      <c r="H310" s="49">
        <f t="shared" si="50"/>
        <v>3.6619999999999999</v>
      </c>
      <c r="I310" s="49">
        <f t="shared" si="51"/>
        <v>3.6779999999999999</v>
      </c>
      <c r="J310" s="49">
        <f t="shared" si="52"/>
        <v>3.5307599999999999</v>
      </c>
      <c r="K310" s="49">
        <v>3.1423399999999999</v>
      </c>
      <c r="L310" s="49">
        <f t="shared" si="53"/>
        <v>3.2200199999999999</v>
      </c>
      <c r="M310" s="50">
        <f t="shared" si="54"/>
        <v>1.1184557859889068</v>
      </c>
      <c r="N310" s="51">
        <f t="shared" si="56"/>
        <v>1.1100000000000001</v>
      </c>
      <c r="O310" s="52">
        <v>36.590000000000003</v>
      </c>
      <c r="P310" s="53">
        <f>IF(X310="Y",Y310,O310)</f>
        <v>36.590000000000003</v>
      </c>
      <c r="R310" s="52">
        <v>37.29</v>
      </c>
      <c r="S310" s="52">
        <v>37.29</v>
      </c>
      <c r="T310" s="50">
        <f t="shared" si="57"/>
        <v>0</v>
      </c>
      <c r="U310" s="49" t="str">
        <f t="shared" si="58"/>
        <v>N</v>
      </c>
      <c r="V310" s="50">
        <f t="shared" si="48"/>
        <v>-1.8771788683292993E-2</v>
      </c>
      <c r="W310" s="49" t="str">
        <f t="shared" si="59"/>
        <v>N</v>
      </c>
      <c r="X310" s="49" t="str">
        <f t="shared" si="55"/>
        <v>N</v>
      </c>
      <c r="Y310" s="53">
        <f>ROUNDUP(S310*0.95,2)</f>
        <v>35.43</v>
      </c>
    </row>
    <row r="311" spans="1:25" x14ac:dyDescent="0.25">
      <c r="A311" s="34" t="s">
        <v>340</v>
      </c>
      <c r="B311" s="41">
        <v>6004287</v>
      </c>
      <c r="C311" s="41">
        <v>145820</v>
      </c>
      <c r="D311" s="41">
        <v>0</v>
      </c>
      <c r="E311" s="49">
        <v>2.6709299999999998</v>
      </c>
      <c r="F311" s="49">
        <f t="shared" si="49"/>
        <v>0.82</v>
      </c>
      <c r="G311" s="49">
        <v>3.6623800000000002</v>
      </c>
      <c r="H311" s="49">
        <f t="shared" si="50"/>
        <v>3.6619999999999999</v>
      </c>
      <c r="I311" s="49">
        <f t="shared" si="51"/>
        <v>3.6779999999999999</v>
      </c>
      <c r="J311" s="49">
        <f t="shared" si="52"/>
        <v>2.9900899999999999</v>
      </c>
      <c r="K311" s="49">
        <v>3.0982400000000001</v>
      </c>
      <c r="L311" s="49">
        <f t="shared" si="53"/>
        <v>2.9900899999999999</v>
      </c>
      <c r="M311" s="50">
        <f t="shared" si="54"/>
        <v>0.89326073797109784</v>
      </c>
      <c r="N311" s="51">
        <f t="shared" si="56"/>
        <v>0.89</v>
      </c>
      <c r="O311" s="52">
        <v>23.46</v>
      </c>
      <c r="P311" s="53">
        <f>IF(X311="Y",Y311,O311)</f>
        <v>23.46</v>
      </c>
      <c r="R311" s="52">
        <v>29.75</v>
      </c>
      <c r="S311" s="52">
        <v>29.75</v>
      </c>
      <c r="T311" s="50">
        <f t="shared" si="57"/>
        <v>0</v>
      </c>
      <c r="U311" s="49" t="str">
        <f t="shared" si="58"/>
        <v>N</v>
      </c>
      <c r="V311" s="50">
        <f t="shared" si="48"/>
        <v>-0.21142857142857141</v>
      </c>
      <c r="W311" s="49" t="str">
        <f t="shared" si="59"/>
        <v>Y</v>
      </c>
      <c r="X311" s="49" t="str">
        <f t="shared" si="55"/>
        <v>N</v>
      </c>
      <c r="Y311" s="53">
        <f>ROUNDUP(S311*0.95,2)</f>
        <v>28.270000000000003</v>
      </c>
    </row>
    <row r="312" spans="1:25" x14ac:dyDescent="0.25">
      <c r="A312" s="54" t="s">
        <v>341</v>
      </c>
      <c r="B312" s="55">
        <v>6008510</v>
      </c>
      <c r="C312" s="55">
        <v>145732</v>
      </c>
      <c r="D312" s="55">
        <v>0</v>
      </c>
      <c r="E312" s="56">
        <v>2.9657499999999999</v>
      </c>
      <c r="F312" s="56">
        <f t="shared" si="49"/>
        <v>0.82</v>
      </c>
      <c r="G312" s="56">
        <v>4.4895800000000001</v>
      </c>
      <c r="H312" s="56">
        <f t="shared" si="50"/>
        <v>3.6619999999999999</v>
      </c>
      <c r="I312" s="56">
        <f t="shared" si="51"/>
        <v>3.6779999999999999</v>
      </c>
      <c r="J312" s="56">
        <f t="shared" si="52"/>
        <v>3.6654399999999998</v>
      </c>
      <c r="K312" s="56">
        <v>2.8892699999999998</v>
      </c>
      <c r="L312" s="56">
        <f t="shared" si="53"/>
        <v>3.0445000000000002</v>
      </c>
      <c r="M312" s="57">
        <f t="shared" si="54"/>
        <v>0.97413368369190334</v>
      </c>
      <c r="N312" s="58">
        <f t="shared" si="56"/>
        <v>0.97</v>
      </c>
      <c r="O312" s="59">
        <v>29.03</v>
      </c>
      <c r="P312" s="60">
        <f>IF(X312="Y",Y312,O312)</f>
        <v>29.03</v>
      </c>
      <c r="R312" s="59">
        <v>36.1</v>
      </c>
      <c r="S312" s="59">
        <v>36.1</v>
      </c>
      <c r="T312" s="57">
        <f t="shared" si="57"/>
        <v>0</v>
      </c>
      <c r="U312" s="56" t="str">
        <f t="shared" si="58"/>
        <v>N</v>
      </c>
      <c r="V312" s="57">
        <f t="shared" si="48"/>
        <v>-0.19584487534626038</v>
      </c>
      <c r="W312" s="56" t="str">
        <f t="shared" si="59"/>
        <v>Y</v>
      </c>
      <c r="X312" s="56" t="str">
        <f t="shared" si="55"/>
        <v>N</v>
      </c>
      <c r="Y312" s="60">
        <f>ROUNDUP(S312*0.95,2)</f>
        <v>34.299999999999997</v>
      </c>
    </row>
    <row r="313" spans="1:25" x14ac:dyDescent="0.25">
      <c r="A313" s="42" t="s">
        <v>342</v>
      </c>
      <c r="B313" s="43">
        <v>6000707</v>
      </c>
      <c r="C313" s="43">
        <v>145267</v>
      </c>
      <c r="D313" s="43">
        <v>0</v>
      </c>
      <c r="E313" s="44">
        <v>3.1877800000000001</v>
      </c>
      <c r="F313" s="44">
        <f t="shared" si="49"/>
        <v>0.82</v>
      </c>
      <c r="G313" s="44">
        <v>4.4756299999999998</v>
      </c>
      <c r="H313" s="44">
        <f t="shared" si="50"/>
        <v>3.6619999999999999</v>
      </c>
      <c r="I313" s="44">
        <f t="shared" si="51"/>
        <v>3.6779999999999999</v>
      </c>
      <c r="J313" s="44">
        <f t="shared" si="52"/>
        <v>3.6540499999999998</v>
      </c>
      <c r="K313" s="44">
        <v>3.4989699999999999</v>
      </c>
      <c r="L313" s="44">
        <f t="shared" si="53"/>
        <v>3.5299900000000002</v>
      </c>
      <c r="M313" s="45">
        <f t="shared" si="54"/>
        <v>0.90305638259598464</v>
      </c>
      <c r="N313" s="46">
        <f t="shared" si="56"/>
        <v>0.9</v>
      </c>
      <c r="O313" s="47">
        <v>24.23</v>
      </c>
      <c r="P313" s="48">
        <f>IF(X313="Y",Y313,O313)</f>
        <v>24.23</v>
      </c>
      <c r="R313" s="47">
        <v>32.729999999999997</v>
      </c>
      <c r="S313" s="47">
        <v>32.729999999999997</v>
      </c>
      <c r="T313" s="45">
        <f t="shared" si="57"/>
        <v>0</v>
      </c>
      <c r="U313" s="44" t="str">
        <f t="shared" si="58"/>
        <v>N</v>
      </c>
      <c r="V313" s="45">
        <f t="shared" si="48"/>
        <v>-0.25970058050717987</v>
      </c>
      <c r="W313" s="44" t="str">
        <f t="shared" si="59"/>
        <v>Y</v>
      </c>
      <c r="X313" s="44" t="str">
        <f t="shared" si="55"/>
        <v>N</v>
      </c>
      <c r="Y313" s="48">
        <f>ROUNDUP(S313*0.95,2)</f>
        <v>31.1</v>
      </c>
    </row>
    <row r="314" spans="1:25" x14ac:dyDescent="0.25">
      <c r="A314" s="34" t="s">
        <v>343</v>
      </c>
      <c r="B314" s="41">
        <v>6004303</v>
      </c>
      <c r="C314" s="41">
        <v>145044</v>
      </c>
      <c r="D314" s="41">
        <v>0</v>
      </c>
      <c r="E314" s="49">
        <v>4.2925500000000003</v>
      </c>
      <c r="F314" s="49">
        <f t="shared" si="49"/>
        <v>0.82</v>
      </c>
      <c r="G314" s="49">
        <v>5.0637600000000003</v>
      </c>
      <c r="H314" s="49">
        <f t="shared" si="50"/>
        <v>3.6619999999999999</v>
      </c>
      <c r="I314" s="49">
        <f t="shared" si="51"/>
        <v>3.6779999999999999</v>
      </c>
      <c r="J314" s="49">
        <f t="shared" si="52"/>
        <v>4.13422</v>
      </c>
      <c r="K314" s="49">
        <v>3.5128300000000001</v>
      </c>
      <c r="L314" s="49">
        <f t="shared" si="53"/>
        <v>3.6371099999999998</v>
      </c>
      <c r="M314" s="50">
        <f t="shared" si="54"/>
        <v>1.1802090121002666</v>
      </c>
      <c r="N314" s="51">
        <f t="shared" si="56"/>
        <v>1.18</v>
      </c>
      <c r="O314" s="52">
        <v>37.630000000000003</v>
      </c>
      <c r="P314" s="53">
        <f>IF(X314="Y",Y314,O314)</f>
        <v>37.630000000000003</v>
      </c>
      <c r="R314" s="52">
        <v>37.49</v>
      </c>
      <c r="S314" s="52">
        <v>37.49</v>
      </c>
      <c r="T314" s="50">
        <f t="shared" si="57"/>
        <v>0</v>
      </c>
      <c r="U314" s="49" t="str">
        <f t="shared" si="58"/>
        <v>N</v>
      </c>
      <c r="V314" s="50">
        <f t="shared" si="48"/>
        <v>3.7343291544411992E-3</v>
      </c>
      <c r="W314" s="49" t="str">
        <f t="shared" si="59"/>
        <v>N</v>
      </c>
      <c r="X314" s="49" t="str">
        <f t="shared" si="55"/>
        <v>N</v>
      </c>
      <c r="Y314" s="53">
        <f>ROUNDUP(S314*0.95,2)</f>
        <v>35.619999999999997</v>
      </c>
    </row>
    <row r="315" spans="1:25" x14ac:dyDescent="0.25">
      <c r="A315" s="34" t="s">
        <v>344</v>
      </c>
      <c r="B315" s="41">
        <v>6002125</v>
      </c>
      <c r="C315" s="41">
        <v>145760</v>
      </c>
      <c r="D315" s="41">
        <v>0</v>
      </c>
      <c r="E315" s="49">
        <v>3.4472100000000001</v>
      </c>
      <c r="F315" s="49">
        <f t="shared" si="49"/>
        <v>0.82</v>
      </c>
      <c r="G315" s="49">
        <v>4.60229</v>
      </c>
      <c r="H315" s="49">
        <f t="shared" si="50"/>
        <v>3.6619999999999999</v>
      </c>
      <c r="I315" s="49">
        <f t="shared" si="51"/>
        <v>3.6779999999999999</v>
      </c>
      <c r="J315" s="49">
        <f t="shared" si="52"/>
        <v>3.75746</v>
      </c>
      <c r="K315" s="49">
        <v>3.2276600000000002</v>
      </c>
      <c r="L315" s="49">
        <f t="shared" si="53"/>
        <v>3.3336199999999998</v>
      </c>
      <c r="M315" s="50">
        <f t="shared" si="54"/>
        <v>1.0340740696300119</v>
      </c>
      <c r="N315" s="51">
        <f t="shared" si="56"/>
        <v>1.03</v>
      </c>
      <c r="O315" s="52">
        <v>32.619999999999997</v>
      </c>
      <c r="P315" s="53">
        <f>IF(X315="Y",Y315,O315)</f>
        <v>32.619999999999997</v>
      </c>
      <c r="R315" s="52">
        <v>35.700000000000003</v>
      </c>
      <c r="S315" s="52">
        <v>35.700000000000003</v>
      </c>
      <c r="T315" s="50">
        <f t="shared" si="57"/>
        <v>0</v>
      </c>
      <c r="U315" s="49" t="str">
        <f t="shared" si="58"/>
        <v>N</v>
      </c>
      <c r="V315" s="50">
        <f t="shared" si="48"/>
        <v>-8.6274509803921706E-2</v>
      </c>
      <c r="W315" s="49" t="str">
        <f t="shared" si="59"/>
        <v>Y</v>
      </c>
      <c r="X315" s="49" t="str">
        <f t="shared" si="55"/>
        <v>N</v>
      </c>
      <c r="Y315" s="53">
        <f>ROUNDUP(S315*0.95,2)</f>
        <v>33.919999999999995</v>
      </c>
    </row>
    <row r="316" spans="1:25" x14ac:dyDescent="0.25">
      <c r="A316" s="34" t="s">
        <v>345</v>
      </c>
      <c r="B316" s="41">
        <v>6000715</v>
      </c>
      <c r="C316" s="41">
        <v>145286</v>
      </c>
      <c r="D316" s="41">
        <v>0</v>
      </c>
      <c r="E316" s="49">
        <v>3.0143900000000001</v>
      </c>
      <c r="F316" s="49">
        <f t="shared" si="49"/>
        <v>0.82</v>
      </c>
      <c r="G316" s="49">
        <v>4.0224900000000003</v>
      </c>
      <c r="H316" s="49">
        <f t="shared" si="50"/>
        <v>3.6619999999999999</v>
      </c>
      <c r="I316" s="49">
        <f t="shared" si="51"/>
        <v>3.6779999999999999</v>
      </c>
      <c r="J316" s="49">
        <f t="shared" si="52"/>
        <v>3.28409</v>
      </c>
      <c r="K316" s="49">
        <v>3.00739</v>
      </c>
      <c r="L316" s="49">
        <f t="shared" si="53"/>
        <v>3.0627300000000002</v>
      </c>
      <c r="M316" s="50">
        <f t="shared" si="54"/>
        <v>0.98421669556245572</v>
      </c>
      <c r="N316" s="51">
        <f t="shared" si="56"/>
        <v>0.98</v>
      </c>
      <c r="O316" s="52">
        <v>29.68</v>
      </c>
      <c r="P316" s="53">
        <f>IF(X316="Y",Y316,O316)</f>
        <v>29.68</v>
      </c>
      <c r="R316" s="52">
        <v>32.729999999999997</v>
      </c>
      <c r="S316" s="52">
        <v>32.729999999999997</v>
      </c>
      <c r="T316" s="50">
        <f t="shared" si="57"/>
        <v>0</v>
      </c>
      <c r="U316" s="49" t="str">
        <f t="shared" si="58"/>
        <v>N</v>
      </c>
      <c r="V316" s="50">
        <f t="shared" si="48"/>
        <v>-9.3186678887870383E-2</v>
      </c>
      <c r="W316" s="49" t="str">
        <f t="shared" si="59"/>
        <v>Y</v>
      </c>
      <c r="X316" s="49" t="str">
        <f t="shared" si="55"/>
        <v>N</v>
      </c>
      <c r="Y316" s="53">
        <f>ROUNDUP(S316*0.95,2)</f>
        <v>31.1</v>
      </c>
    </row>
    <row r="317" spans="1:25" x14ac:dyDescent="0.25">
      <c r="A317" s="54" t="s">
        <v>346</v>
      </c>
      <c r="B317" s="55">
        <v>6004311</v>
      </c>
      <c r="C317" s="55">
        <v>145062</v>
      </c>
      <c r="D317" s="55">
        <v>0</v>
      </c>
      <c r="E317" s="56">
        <v>3.0490699999999999</v>
      </c>
      <c r="F317" s="56">
        <f t="shared" si="49"/>
        <v>0.82</v>
      </c>
      <c r="G317" s="56">
        <v>4.9409299999999998</v>
      </c>
      <c r="H317" s="56">
        <f t="shared" si="50"/>
        <v>3.6619999999999999</v>
      </c>
      <c r="I317" s="56">
        <f t="shared" si="51"/>
        <v>3.6779999999999999</v>
      </c>
      <c r="J317" s="56">
        <f t="shared" si="52"/>
        <v>4.0339400000000003</v>
      </c>
      <c r="K317" s="56">
        <v>3.2246700000000001</v>
      </c>
      <c r="L317" s="56">
        <f t="shared" si="53"/>
        <v>3.38652</v>
      </c>
      <c r="M317" s="57">
        <f t="shared" si="54"/>
        <v>0.90035493663111399</v>
      </c>
      <c r="N317" s="58">
        <f t="shared" si="56"/>
        <v>0.9</v>
      </c>
      <c r="O317" s="59">
        <v>24.23</v>
      </c>
      <c r="P317" s="60">
        <f>IF(X317="Y",Y317,O317)</f>
        <v>24.23</v>
      </c>
      <c r="R317" s="59">
        <v>26.03</v>
      </c>
      <c r="S317" s="59">
        <v>26.03</v>
      </c>
      <c r="T317" s="57">
        <f t="shared" si="57"/>
        <v>0</v>
      </c>
      <c r="U317" s="56" t="str">
        <f t="shared" si="58"/>
        <v>N</v>
      </c>
      <c r="V317" s="57">
        <f t="shared" si="48"/>
        <v>-6.9150979638878243E-2</v>
      </c>
      <c r="W317" s="56" t="str">
        <f t="shared" si="59"/>
        <v>Y</v>
      </c>
      <c r="X317" s="56" t="str">
        <f t="shared" si="55"/>
        <v>N</v>
      </c>
      <c r="Y317" s="60">
        <f>ROUNDUP(S317*0.95,2)</f>
        <v>24.73</v>
      </c>
    </row>
    <row r="318" spans="1:25" x14ac:dyDescent="0.25">
      <c r="A318" s="42" t="s">
        <v>347</v>
      </c>
      <c r="B318" s="43">
        <v>6009690</v>
      </c>
      <c r="C318" s="43">
        <v>146063</v>
      </c>
      <c r="D318" s="43">
        <v>0</v>
      </c>
      <c r="E318" s="44">
        <v>3.1069300000000002</v>
      </c>
      <c r="F318" s="44">
        <f t="shared" si="49"/>
        <v>0.82</v>
      </c>
      <c r="G318" s="44">
        <v>4.5216500000000002</v>
      </c>
      <c r="H318" s="44">
        <f t="shared" si="50"/>
        <v>3.6619999999999999</v>
      </c>
      <c r="I318" s="44">
        <f t="shared" si="51"/>
        <v>3.6779999999999999</v>
      </c>
      <c r="J318" s="44">
        <f t="shared" si="52"/>
        <v>3.6916199999999999</v>
      </c>
      <c r="K318" s="44">
        <v>3.18519</v>
      </c>
      <c r="L318" s="44">
        <f t="shared" si="53"/>
        <v>3.2864800000000001</v>
      </c>
      <c r="M318" s="45">
        <f t="shared" si="54"/>
        <v>0.94536707967186784</v>
      </c>
      <c r="N318" s="46">
        <f t="shared" si="56"/>
        <v>0.94</v>
      </c>
      <c r="O318" s="47">
        <v>27.07</v>
      </c>
      <c r="P318" s="48">
        <f>IF(X318="Y",Y318,O318)</f>
        <v>27.07</v>
      </c>
      <c r="R318" s="47">
        <v>31.54</v>
      </c>
      <c r="S318" s="47">
        <v>31.54</v>
      </c>
      <c r="T318" s="45">
        <f t="shared" si="57"/>
        <v>0</v>
      </c>
      <c r="U318" s="44" t="str">
        <f t="shared" si="58"/>
        <v>N</v>
      </c>
      <c r="V318" s="45">
        <f t="shared" si="48"/>
        <v>-0.14172479391249204</v>
      </c>
      <c r="W318" s="44" t="str">
        <f t="shared" si="59"/>
        <v>Y</v>
      </c>
      <c r="X318" s="44" t="str">
        <f t="shared" si="55"/>
        <v>N</v>
      </c>
      <c r="Y318" s="48">
        <f>ROUNDUP(S318*0.95,2)</f>
        <v>29.970000000000002</v>
      </c>
    </row>
    <row r="319" spans="1:25" x14ac:dyDescent="0.25">
      <c r="A319" s="34" t="s">
        <v>348</v>
      </c>
      <c r="B319" s="41">
        <v>6004337</v>
      </c>
      <c r="C319" s="41" t="s">
        <v>349</v>
      </c>
      <c r="D319" s="41">
        <v>6</v>
      </c>
      <c r="E319" s="49">
        <v>0</v>
      </c>
      <c r="F319" s="49">
        <f t="shared" si="49"/>
        <v>0.82</v>
      </c>
      <c r="G319" s="49">
        <v>0</v>
      </c>
      <c r="H319" s="49">
        <f t="shared" si="50"/>
        <v>3.6619999999999999</v>
      </c>
      <c r="I319" s="49">
        <f t="shared" si="51"/>
        <v>3.6779999999999999</v>
      </c>
      <c r="J319" s="49">
        <f t="shared" si="52"/>
        <v>0</v>
      </c>
      <c r="K319" s="49">
        <v>3.1281699999999999</v>
      </c>
      <c r="L319" s="49">
        <f t="shared" si="53"/>
        <v>3.1281699999999999</v>
      </c>
      <c r="M319" s="50">
        <f t="shared" si="54"/>
        <v>0</v>
      </c>
      <c r="N319" s="51">
        <f t="shared" si="56"/>
        <v>0</v>
      </c>
      <c r="O319" s="52">
        <v>0</v>
      </c>
      <c r="P319" s="53">
        <f>IF(X319="Y",Y319,O319)</f>
        <v>0</v>
      </c>
      <c r="R319" s="52">
        <v>38.68</v>
      </c>
      <c r="S319" s="52">
        <v>38.68</v>
      </c>
      <c r="T319" s="50">
        <f t="shared" si="57"/>
        <v>0</v>
      </c>
      <c r="U319" s="49" t="str">
        <f t="shared" si="58"/>
        <v>N</v>
      </c>
      <c r="V319" s="50">
        <f t="shared" si="48"/>
        <v>-1</v>
      </c>
      <c r="W319" s="49" t="str">
        <f t="shared" si="59"/>
        <v>Y</v>
      </c>
      <c r="X319" s="49" t="str">
        <f t="shared" si="55"/>
        <v>N</v>
      </c>
      <c r="Y319" s="53">
        <f>ROUNDUP(S319*0.95,2)</f>
        <v>36.75</v>
      </c>
    </row>
    <row r="320" spans="1:25" x14ac:dyDescent="0.25">
      <c r="A320" s="34" t="s">
        <v>350</v>
      </c>
      <c r="B320" s="41">
        <v>6004352</v>
      </c>
      <c r="C320" s="41">
        <v>145866</v>
      </c>
      <c r="D320" s="41">
        <v>0</v>
      </c>
      <c r="E320" s="49">
        <v>2.2604199999999999</v>
      </c>
      <c r="F320" s="49">
        <f t="shared" si="49"/>
        <v>0.82</v>
      </c>
      <c r="G320" s="49">
        <v>4.3052400000000004</v>
      </c>
      <c r="H320" s="49">
        <f t="shared" si="50"/>
        <v>3.6619999999999999</v>
      </c>
      <c r="I320" s="49">
        <f t="shared" si="51"/>
        <v>3.6779999999999999</v>
      </c>
      <c r="J320" s="49">
        <f t="shared" si="52"/>
        <v>3.5149400000000002</v>
      </c>
      <c r="K320" s="49">
        <v>2.9817200000000001</v>
      </c>
      <c r="L320" s="49">
        <f t="shared" si="53"/>
        <v>3.0883600000000002</v>
      </c>
      <c r="M320" s="50">
        <f t="shared" si="54"/>
        <v>0.73191596834565908</v>
      </c>
      <c r="N320" s="51">
        <f t="shared" si="56"/>
        <v>0.73</v>
      </c>
      <c r="O320" s="52">
        <v>11.26</v>
      </c>
      <c r="P320" s="53">
        <f>IF(X320="Y",Y320,O320)</f>
        <v>11.26</v>
      </c>
      <c r="R320" s="52">
        <v>11.94</v>
      </c>
      <c r="S320" s="52">
        <v>11.94</v>
      </c>
      <c r="T320" s="50">
        <f t="shared" si="57"/>
        <v>0</v>
      </c>
      <c r="U320" s="49" t="str">
        <f t="shared" si="58"/>
        <v>N</v>
      </c>
      <c r="V320" s="50">
        <f t="shared" si="48"/>
        <v>-5.6951423785594618E-2</v>
      </c>
      <c r="W320" s="49" t="str">
        <f t="shared" si="59"/>
        <v>Y</v>
      </c>
      <c r="X320" s="49" t="str">
        <f t="shared" si="55"/>
        <v>N</v>
      </c>
      <c r="Y320" s="53">
        <f>ROUNDUP(S320*0.95,2)</f>
        <v>11.35</v>
      </c>
    </row>
    <row r="321" spans="1:25" x14ac:dyDescent="0.25">
      <c r="A321" s="34" t="s">
        <v>351</v>
      </c>
      <c r="B321" s="41">
        <v>6016687</v>
      </c>
      <c r="C321" s="41">
        <v>146148</v>
      </c>
      <c r="D321" s="41">
        <v>0</v>
      </c>
      <c r="E321" s="49">
        <v>4.6556800000000003</v>
      </c>
      <c r="F321" s="49">
        <f t="shared" si="49"/>
        <v>0.82</v>
      </c>
      <c r="G321" s="49">
        <v>3.95384</v>
      </c>
      <c r="H321" s="49">
        <f t="shared" si="50"/>
        <v>3.6619999999999999</v>
      </c>
      <c r="I321" s="49">
        <f t="shared" si="51"/>
        <v>3.6779999999999999</v>
      </c>
      <c r="J321" s="49">
        <f t="shared" si="52"/>
        <v>3.22804</v>
      </c>
      <c r="K321" s="49">
        <v>3.27372</v>
      </c>
      <c r="L321" s="49">
        <f t="shared" si="53"/>
        <v>3.22804</v>
      </c>
      <c r="M321" s="50">
        <f t="shared" si="54"/>
        <v>1.4422621776681825</v>
      </c>
      <c r="N321" s="51">
        <f t="shared" si="56"/>
        <v>1.44</v>
      </c>
      <c r="O321" s="52">
        <v>38.68</v>
      </c>
      <c r="P321" s="53">
        <f>IF(X321="Y",Y321,O321)</f>
        <v>38.68</v>
      </c>
      <c r="R321" s="52">
        <v>38.68</v>
      </c>
      <c r="S321" s="52">
        <v>38.68</v>
      </c>
      <c r="T321" s="50">
        <f t="shared" si="57"/>
        <v>0</v>
      </c>
      <c r="U321" s="49" t="str">
        <f t="shared" si="58"/>
        <v>N</v>
      </c>
      <c r="V321" s="50">
        <f t="shared" si="48"/>
        <v>0</v>
      </c>
      <c r="W321" s="49" t="str">
        <f t="shared" si="59"/>
        <v>N</v>
      </c>
      <c r="X321" s="49" t="str">
        <f t="shared" si="55"/>
        <v>N</v>
      </c>
      <c r="Y321" s="53">
        <f>ROUNDUP(S321*0.95,2)</f>
        <v>36.75</v>
      </c>
    </row>
    <row r="322" spans="1:25" x14ac:dyDescent="0.25">
      <c r="A322" s="54" t="s">
        <v>352</v>
      </c>
      <c r="B322" s="55">
        <v>6001663</v>
      </c>
      <c r="C322" s="55">
        <v>145508</v>
      </c>
      <c r="D322" s="55">
        <v>0</v>
      </c>
      <c r="E322" s="56">
        <v>2.9219900000000001</v>
      </c>
      <c r="F322" s="56">
        <f t="shared" si="49"/>
        <v>0.82</v>
      </c>
      <c r="G322" s="56">
        <v>4.4783299999999997</v>
      </c>
      <c r="H322" s="56">
        <f t="shared" si="50"/>
        <v>3.6619999999999999</v>
      </c>
      <c r="I322" s="56">
        <f t="shared" si="51"/>
        <v>3.6779999999999999</v>
      </c>
      <c r="J322" s="56">
        <f t="shared" si="52"/>
        <v>3.6562600000000001</v>
      </c>
      <c r="K322" s="56">
        <v>3.2796400000000001</v>
      </c>
      <c r="L322" s="56">
        <f t="shared" si="53"/>
        <v>3.3549600000000002</v>
      </c>
      <c r="M322" s="57">
        <f t="shared" si="54"/>
        <v>0.87094630040298537</v>
      </c>
      <c r="N322" s="58">
        <f t="shared" si="56"/>
        <v>0.87</v>
      </c>
      <c r="O322" s="59">
        <v>21.92</v>
      </c>
      <c r="P322" s="60">
        <f>IF(X322="Y",Y322,O322)</f>
        <v>21.92</v>
      </c>
      <c r="R322" s="59">
        <v>28.26</v>
      </c>
      <c r="S322" s="59">
        <v>28.26</v>
      </c>
      <c r="T322" s="57">
        <f t="shared" si="57"/>
        <v>0</v>
      </c>
      <c r="U322" s="56" t="str">
        <f t="shared" si="58"/>
        <v>N</v>
      </c>
      <c r="V322" s="57">
        <f t="shared" si="48"/>
        <v>-0.22434536447275299</v>
      </c>
      <c r="W322" s="56" t="str">
        <f t="shared" si="59"/>
        <v>Y</v>
      </c>
      <c r="X322" s="56" t="str">
        <f t="shared" si="55"/>
        <v>N</v>
      </c>
      <c r="Y322" s="60">
        <f>ROUNDUP(S322*0.95,2)</f>
        <v>26.85</v>
      </c>
    </row>
    <row r="323" spans="1:25" x14ac:dyDescent="0.25">
      <c r="A323" s="42" t="s">
        <v>353</v>
      </c>
      <c r="B323" s="43">
        <v>6000392</v>
      </c>
      <c r="C323" s="43" t="s">
        <v>354</v>
      </c>
      <c r="D323" s="43">
        <v>0</v>
      </c>
      <c r="E323" s="44">
        <v>5.0103200000000001</v>
      </c>
      <c r="F323" s="44">
        <f t="shared" si="49"/>
        <v>0.82</v>
      </c>
      <c r="G323" s="44">
        <v>3.78599</v>
      </c>
      <c r="H323" s="44">
        <f t="shared" si="50"/>
        <v>3.6619999999999999</v>
      </c>
      <c r="I323" s="44">
        <f t="shared" si="51"/>
        <v>3.6779999999999999</v>
      </c>
      <c r="J323" s="44">
        <f t="shared" si="52"/>
        <v>3.0910099999999998</v>
      </c>
      <c r="K323" s="44">
        <v>2.9191600000000002</v>
      </c>
      <c r="L323" s="44">
        <f t="shared" si="53"/>
        <v>2.9535300000000002</v>
      </c>
      <c r="M323" s="45">
        <f t="shared" si="54"/>
        <v>1.6963836493958075</v>
      </c>
      <c r="N323" s="46">
        <f t="shared" si="56"/>
        <v>1.69</v>
      </c>
      <c r="O323" s="47">
        <v>38.68</v>
      </c>
      <c r="P323" s="48">
        <f>IF(X323="Y",Y323,O323)</f>
        <v>38.68</v>
      </c>
      <c r="R323" s="47">
        <v>38.68</v>
      </c>
      <c r="S323" s="47">
        <v>38.68</v>
      </c>
      <c r="T323" s="45">
        <f t="shared" si="57"/>
        <v>0</v>
      </c>
      <c r="U323" s="44" t="str">
        <f t="shared" si="58"/>
        <v>N</v>
      </c>
      <c r="V323" s="45">
        <f t="shared" si="48"/>
        <v>0</v>
      </c>
      <c r="W323" s="44" t="str">
        <f t="shared" si="59"/>
        <v>N</v>
      </c>
      <c r="X323" s="44" t="str">
        <f t="shared" si="55"/>
        <v>N</v>
      </c>
      <c r="Y323" s="48">
        <f>ROUNDUP(S323*0.95,2)</f>
        <v>36.75</v>
      </c>
    </row>
    <row r="324" spans="1:25" x14ac:dyDescent="0.25">
      <c r="A324" s="34" t="s">
        <v>355</v>
      </c>
      <c r="B324" s="41">
        <v>6004410</v>
      </c>
      <c r="C324" s="41">
        <v>146130</v>
      </c>
      <c r="D324" s="41">
        <v>0</v>
      </c>
      <c r="E324" s="49">
        <v>2.6560000000000001</v>
      </c>
      <c r="F324" s="49">
        <f t="shared" si="49"/>
        <v>0.82</v>
      </c>
      <c r="G324" s="49">
        <v>4.1166799999999997</v>
      </c>
      <c r="H324" s="49">
        <f t="shared" si="50"/>
        <v>3.6619999999999999</v>
      </c>
      <c r="I324" s="49">
        <f t="shared" si="51"/>
        <v>3.6779999999999999</v>
      </c>
      <c r="J324" s="49">
        <f t="shared" si="52"/>
        <v>3.3609900000000001</v>
      </c>
      <c r="K324" s="49">
        <v>3.68445</v>
      </c>
      <c r="L324" s="49">
        <f t="shared" si="53"/>
        <v>3.3609900000000001</v>
      </c>
      <c r="M324" s="50">
        <f t="shared" si="54"/>
        <v>0.79024335091743803</v>
      </c>
      <c r="N324" s="51">
        <f t="shared" si="56"/>
        <v>0.79</v>
      </c>
      <c r="O324" s="52">
        <v>15.77</v>
      </c>
      <c r="P324" s="53">
        <f>IF(X324="Y",Y324,O324)</f>
        <v>15.77</v>
      </c>
      <c r="R324" s="52">
        <v>9.68</v>
      </c>
      <c r="S324" s="52">
        <v>9.68</v>
      </c>
      <c r="T324" s="50">
        <f t="shared" si="57"/>
        <v>0</v>
      </c>
      <c r="U324" s="49" t="str">
        <f t="shared" si="58"/>
        <v>N</v>
      </c>
      <c r="V324" s="50">
        <f t="shared" si="48"/>
        <v>0.62913223140495866</v>
      </c>
      <c r="W324" s="49" t="str">
        <f t="shared" si="59"/>
        <v>N</v>
      </c>
      <c r="X324" s="49" t="str">
        <f t="shared" si="55"/>
        <v>N</v>
      </c>
      <c r="Y324" s="53">
        <f>ROUNDUP(S324*0.95,2)</f>
        <v>9.1999999999999993</v>
      </c>
    </row>
    <row r="325" spans="1:25" x14ac:dyDescent="0.25">
      <c r="A325" s="34" t="s">
        <v>356</v>
      </c>
      <c r="B325" s="41">
        <v>6004428</v>
      </c>
      <c r="C325" s="41">
        <v>145500</v>
      </c>
      <c r="D325" s="41">
        <v>0</v>
      </c>
      <c r="E325" s="49">
        <v>3.0900599999999998</v>
      </c>
      <c r="F325" s="49">
        <f t="shared" si="49"/>
        <v>0.82</v>
      </c>
      <c r="G325" s="49">
        <v>4.0437700000000003</v>
      </c>
      <c r="H325" s="49">
        <f t="shared" si="50"/>
        <v>3.6619999999999999</v>
      </c>
      <c r="I325" s="49">
        <f t="shared" si="51"/>
        <v>3.6779999999999999</v>
      </c>
      <c r="J325" s="49">
        <f t="shared" si="52"/>
        <v>3.3014700000000001</v>
      </c>
      <c r="K325" s="49">
        <v>2.9618000000000002</v>
      </c>
      <c r="L325" s="49">
        <f t="shared" si="53"/>
        <v>3.0297299999999998</v>
      </c>
      <c r="M325" s="50">
        <f t="shared" si="54"/>
        <v>1.0199126654850432</v>
      </c>
      <c r="N325" s="51">
        <f t="shared" si="56"/>
        <v>1.01</v>
      </c>
      <c r="O325" s="52">
        <v>31.53</v>
      </c>
      <c r="P325" s="53">
        <f>IF(X325="Y",Y325,O325)</f>
        <v>31.53</v>
      </c>
      <c r="R325" s="52">
        <v>32.729999999999997</v>
      </c>
      <c r="S325" s="52">
        <v>32.729999999999997</v>
      </c>
      <c r="T325" s="50">
        <f t="shared" si="57"/>
        <v>0</v>
      </c>
      <c r="U325" s="49" t="str">
        <f t="shared" si="58"/>
        <v>N</v>
      </c>
      <c r="V325" s="50">
        <f t="shared" si="48"/>
        <v>-3.6663611365719398E-2</v>
      </c>
      <c r="W325" s="49" t="str">
        <f t="shared" si="59"/>
        <v>N</v>
      </c>
      <c r="X325" s="49" t="str">
        <f t="shared" si="55"/>
        <v>N</v>
      </c>
      <c r="Y325" s="53">
        <f>ROUNDUP(S325*0.95,2)</f>
        <v>31.1</v>
      </c>
    </row>
    <row r="326" spans="1:25" x14ac:dyDescent="0.25">
      <c r="A326" s="34" t="s">
        <v>357</v>
      </c>
      <c r="B326" s="41">
        <v>6004451</v>
      </c>
      <c r="C326" s="41">
        <v>145609</v>
      </c>
      <c r="D326" s="41">
        <v>0</v>
      </c>
      <c r="E326" s="49">
        <v>3.4877699999999998</v>
      </c>
      <c r="F326" s="49">
        <f t="shared" si="49"/>
        <v>0.82</v>
      </c>
      <c r="G326" s="49">
        <v>4.0461400000000003</v>
      </c>
      <c r="H326" s="49">
        <f t="shared" si="50"/>
        <v>3.6619999999999999</v>
      </c>
      <c r="I326" s="49">
        <f t="shared" si="51"/>
        <v>3.6779999999999999</v>
      </c>
      <c r="J326" s="49">
        <f t="shared" si="52"/>
        <v>3.3033999999999999</v>
      </c>
      <c r="K326" s="49">
        <v>3.18723</v>
      </c>
      <c r="L326" s="49">
        <f t="shared" si="53"/>
        <v>3.2104599999999999</v>
      </c>
      <c r="M326" s="50">
        <f t="shared" si="54"/>
        <v>1.0863770300829165</v>
      </c>
      <c r="N326" s="51">
        <f t="shared" si="56"/>
        <v>1.08</v>
      </c>
      <c r="O326" s="52">
        <v>35.35</v>
      </c>
      <c r="P326" s="53">
        <f>IF(X326="Y",Y326,O326)</f>
        <v>35.35</v>
      </c>
      <c r="R326" s="52">
        <v>28.26</v>
      </c>
      <c r="S326" s="52">
        <v>28.26</v>
      </c>
      <c r="T326" s="50">
        <f t="shared" si="57"/>
        <v>0</v>
      </c>
      <c r="U326" s="49" t="str">
        <f t="shared" si="58"/>
        <v>N</v>
      </c>
      <c r="V326" s="50">
        <f t="shared" si="48"/>
        <v>0.25088464260438781</v>
      </c>
      <c r="W326" s="49" t="str">
        <f t="shared" si="59"/>
        <v>N</v>
      </c>
      <c r="X326" s="49" t="str">
        <f t="shared" si="55"/>
        <v>N</v>
      </c>
      <c r="Y326" s="53">
        <f>ROUNDUP(S326*0.95,2)</f>
        <v>26.85</v>
      </c>
    </row>
    <row r="327" spans="1:25" x14ac:dyDescent="0.25">
      <c r="A327" s="54" t="s">
        <v>358</v>
      </c>
      <c r="B327" s="55">
        <v>6004477</v>
      </c>
      <c r="C327" s="55">
        <v>145862</v>
      </c>
      <c r="D327" s="55">
        <v>0</v>
      </c>
      <c r="E327" s="56">
        <v>3.4308000000000001</v>
      </c>
      <c r="F327" s="56">
        <f t="shared" si="49"/>
        <v>0.82</v>
      </c>
      <c r="G327" s="56">
        <v>4.1253000000000002</v>
      </c>
      <c r="H327" s="56">
        <f t="shared" si="50"/>
        <v>3.6619999999999999</v>
      </c>
      <c r="I327" s="56">
        <f t="shared" si="51"/>
        <v>3.6779999999999999</v>
      </c>
      <c r="J327" s="56">
        <f t="shared" si="52"/>
        <v>3.3680300000000001</v>
      </c>
      <c r="K327" s="56">
        <v>3.1489099999999999</v>
      </c>
      <c r="L327" s="56">
        <f t="shared" si="53"/>
        <v>3.1927300000000001</v>
      </c>
      <c r="M327" s="57">
        <f t="shared" si="54"/>
        <v>1.0745662802679838</v>
      </c>
      <c r="N327" s="58">
        <f t="shared" si="56"/>
        <v>1.07</v>
      </c>
      <c r="O327" s="59">
        <v>34.799999999999997</v>
      </c>
      <c r="P327" s="60">
        <f>IF(X327="Y",Y327,O327)</f>
        <v>34.799999999999997</v>
      </c>
      <c r="R327" s="59">
        <v>26.03</v>
      </c>
      <c r="S327" s="59">
        <v>26.03</v>
      </c>
      <c r="T327" s="57">
        <f t="shared" si="57"/>
        <v>0</v>
      </c>
      <c r="U327" s="56" t="str">
        <f t="shared" si="58"/>
        <v>N</v>
      </c>
      <c r="V327" s="57">
        <f t="shared" si="48"/>
        <v>0.33691893968497871</v>
      </c>
      <c r="W327" s="56" t="str">
        <f t="shared" si="59"/>
        <v>N</v>
      </c>
      <c r="X327" s="56" t="str">
        <f t="shared" si="55"/>
        <v>N</v>
      </c>
      <c r="Y327" s="60">
        <f>ROUNDUP(S327*0.95,2)</f>
        <v>24.73</v>
      </c>
    </row>
    <row r="328" spans="1:25" x14ac:dyDescent="0.25">
      <c r="A328" s="42" t="s">
        <v>359</v>
      </c>
      <c r="B328" s="43">
        <v>6004485</v>
      </c>
      <c r="C328" s="43">
        <v>145880</v>
      </c>
      <c r="D328" s="43">
        <v>0</v>
      </c>
      <c r="E328" s="44">
        <v>3.1800199999999998</v>
      </c>
      <c r="F328" s="44">
        <f t="shared" si="49"/>
        <v>0.82</v>
      </c>
      <c r="G328" s="44">
        <v>3.94272</v>
      </c>
      <c r="H328" s="44">
        <f t="shared" si="50"/>
        <v>3.6619999999999999</v>
      </c>
      <c r="I328" s="44">
        <f t="shared" si="51"/>
        <v>3.6779999999999999</v>
      </c>
      <c r="J328" s="44">
        <f t="shared" si="52"/>
        <v>3.2189700000000001</v>
      </c>
      <c r="K328" s="44">
        <v>3.0335999999999999</v>
      </c>
      <c r="L328" s="44">
        <f t="shared" si="53"/>
        <v>3.0706699999999998</v>
      </c>
      <c r="M328" s="45">
        <f t="shared" si="54"/>
        <v>1.0356111207000427</v>
      </c>
      <c r="N328" s="46">
        <f t="shared" si="56"/>
        <v>1.03</v>
      </c>
      <c r="O328" s="47">
        <v>32.619999999999997</v>
      </c>
      <c r="P328" s="48">
        <f>IF(X328="Y",Y328,O328)</f>
        <v>32.619999999999997</v>
      </c>
      <c r="R328" s="47">
        <v>30.94</v>
      </c>
      <c r="S328" s="47">
        <v>30.94</v>
      </c>
      <c r="T328" s="45">
        <f t="shared" si="57"/>
        <v>0</v>
      </c>
      <c r="U328" s="44" t="str">
        <f t="shared" si="58"/>
        <v>N</v>
      </c>
      <c r="V328" s="45">
        <f t="shared" ref="V328:V391" si="60">IF(S328=0,0,(O328-S328)/S328)</f>
        <v>5.4298642533936528E-2</v>
      </c>
      <c r="W328" s="44" t="str">
        <f t="shared" si="59"/>
        <v>N</v>
      </c>
      <c r="X328" s="44" t="str">
        <f t="shared" si="55"/>
        <v>N</v>
      </c>
      <c r="Y328" s="48">
        <f>ROUNDUP(S328*0.95,2)</f>
        <v>29.400000000000002</v>
      </c>
    </row>
    <row r="329" spans="1:25" x14ac:dyDescent="0.25">
      <c r="A329" s="34" t="s">
        <v>360</v>
      </c>
      <c r="B329" s="41">
        <v>6004501</v>
      </c>
      <c r="C329" s="41">
        <v>145921</v>
      </c>
      <c r="D329" s="41">
        <v>0</v>
      </c>
      <c r="E329" s="49">
        <v>1.2183299999999999</v>
      </c>
      <c r="F329" s="49">
        <f t="shared" ref="F329:F392" si="61">$F$5</f>
        <v>0.82</v>
      </c>
      <c r="G329" s="49">
        <v>3.42055</v>
      </c>
      <c r="H329" s="49">
        <f t="shared" ref="H329:H392" si="62">$H$5</f>
        <v>3.6619999999999999</v>
      </c>
      <c r="I329" s="49">
        <f t="shared" ref="I329:I392" si="63">$I$5</f>
        <v>3.6779999999999999</v>
      </c>
      <c r="J329" s="49">
        <f t="shared" ref="J329:J392" si="64">ROUND(F329*G329*(H329/I329),5)</f>
        <v>2.7926500000000001</v>
      </c>
      <c r="K329" s="49">
        <v>3.1848299999999998</v>
      </c>
      <c r="L329" s="49">
        <f t="shared" ref="L329:L392" si="65">IF($J329=0,$K329,IF($K329=0,$J329,IF($J329&lt;$K329,$J329,ROUND(($J329*$L$5)+($K329*$L$4),5))))</f>
        <v>2.7926500000000001</v>
      </c>
      <c r="M329" s="50">
        <f t="shared" ref="M329:M392" si="66">IFERROR(E329/L329,0)</f>
        <v>0.43626304764291979</v>
      </c>
      <c r="N329" s="51">
        <f t="shared" si="56"/>
        <v>0.43</v>
      </c>
      <c r="O329" s="52">
        <v>0</v>
      </c>
      <c r="P329" s="53">
        <f>IF(X329="Y",Y329,O329)</f>
        <v>0</v>
      </c>
      <c r="R329" s="52">
        <v>36.89</v>
      </c>
      <c r="S329" s="52">
        <v>36.89</v>
      </c>
      <c r="T329" s="50">
        <f t="shared" si="57"/>
        <v>0</v>
      </c>
      <c r="U329" s="49" t="str">
        <f t="shared" si="58"/>
        <v>N</v>
      </c>
      <c r="V329" s="50">
        <f t="shared" si="60"/>
        <v>-1</v>
      </c>
      <c r="W329" s="49" t="str">
        <f t="shared" si="59"/>
        <v>Y</v>
      </c>
      <c r="X329" s="49" t="str">
        <f t="shared" ref="X329:X392" si="67">IF(AND(U329="Y",W329="Y"),"Y","N")</f>
        <v>N</v>
      </c>
      <c r="Y329" s="53">
        <f>ROUNDUP(S329*0.95,2)</f>
        <v>35.049999999999997</v>
      </c>
    </row>
    <row r="330" spans="1:25" x14ac:dyDescent="0.25">
      <c r="A330" s="34" t="s">
        <v>361</v>
      </c>
      <c r="B330" s="41">
        <v>6004550</v>
      </c>
      <c r="C330" s="41">
        <v>146053</v>
      </c>
      <c r="D330" s="41">
        <v>0</v>
      </c>
      <c r="E330" s="49">
        <v>3.2325900000000001</v>
      </c>
      <c r="F330" s="49">
        <f t="shared" si="61"/>
        <v>0.82</v>
      </c>
      <c r="G330" s="49">
        <v>4.5670799999999998</v>
      </c>
      <c r="H330" s="49">
        <f t="shared" si="62"/>
        <v>3.6619999999999999</v>
      </c>
      <c r="I330" s="49">
        <f t="shared" si="63"/>
        <v>3.6779999999999999</v>
      </c>
      <c r="J330" s="49">
        <f t="shared" si="64"/>
        <v>3.72871</v>
      </c>
      <c r="K330" s="49">
        <v>3.4053800000000001</v>
      </c>
      <c r="L330" s="49">
        <f t="shared" si="65"/>
        <v>3.4700500000000001</v>
      </c>
      <c r="M330" s="50">
        <f t="shared" si="66"/>
        <v>0.93156870938459102</v>
      </c>
      <c r="N330" s="51">
        <f t="shared" ref="N330:N393" si="68">ROUNDDOWN(M330,2)</f>
        <v>0.93</v>
      </c>
      <c r="O330" s="52">
        <v>26.42</v>
      </c>
      <c r="P330" s="53">
        <f>IF(X330="Y",Y330,O330)</f>
        <v>26.42</v>
      </c>
      <c r="R330" s="52">
        <v>34.299999999999997</v>
      </c>
      <c r="S330" s="52">
        <v>34.299999999999997</v>
      </c>
      <c r="T330" s="50">
        <f t="shared" ref="T330:T393" si="69">IFERROR((S330-R330)/R330,0)</f>
        <v>0</v>
      </c>
      <c r="U330" s="49" t="str">
        <f t="shared" ref="U330:U393" si="70">IF(T330&lt;-0.05,"Y","N")</f>
        <v>N</v>
      </c>
      <c r="V330" s="50">
        <f t="shared" si="60"/>
        <v>-0.22973760932944595</v>
      </c>
      <c r="W330" s="49" t="str">
        <f t="shared" ref="W330:W393" si="71">IF(V330&lt;-0.05,"Y","N")</f>
        <v>Y</v>
      </c>
      <c r="X330" s="49" t="str">
        <f t="shared" si="67"/>
        <v>N</v>
      </c>
      <c r="Y330" s="53">
        <f>ROUNDUP(S330*0.95,2)</f>
        <v>32.589999999999996</v>
      </c>
    </row>
    <row r="331" spans="1:25" x14ac:dyDescent="0.25">
      <c r="A331" s="34" t="s">
        <v>362</v>
      </c>
      <c r="B331" s="41">
        <v>6006761</v>
      </c>
      <c r="C331" s="41">
        <v>145269</v>
      </c>
      <c r="D331" s="41">
        <v>0</v>
      </c>
      <c r="E331" s="49">
        <v>2.9891999999999999</v>
      </c>
      <c r="F331" s="49">
        <f t="shared" si="61"/>
        <v>0.82</v>
      </c>
      <c r="G331" s="49">
        <v>4.5461400000000003</v>
      </c>
      <c r="H331" s="49">
        <f t="shared" si="62"/>
        <v>3.6619999999999999</v>
      </c>
      <c r="I331" s="49">
        <f t="shared" si="63"/>
        <v>3.6779999999999999</v>
      </c>
      <c r="J331" s="49">
        <f t="shared" si="64"/>
        <v>3.7116199999999999</v>
      </c>
      <c r="K331" s="49">
        <v>3.4433600000000002</v>
      </c>
      <c r="L331" s="49">
        <f t="shared" si="65"/>
        <v>3.49701</v>
      </c>
      <c r="M331" s="50">
        <f t="shared" si="66"/>
        <v>0.85478737550078487</v>
      </c>
      <c r="N331" s="51">
        <f t="shared" si="68"/>
        <v>0.85</v>
      </c>
      <c r="O331" s="52">
        <v>20.37</v>
      </c>
      <c r="P331" s="53">
        <f>IF(X331="Y",Y331,O331)</f>
        <v>20.37</v>
      </c>
      <c r="R331" s="52">
        <v>25.29</v>
      </c>
      <c r="S331" s="52">
        <v>25.29</v>
      </c>
      <c r="T331" s="50">
        <f t="shared" si="69"/>
        <v>0</v>
      </c>
      <c r="U331" s="49" t="str">
        <f t="shared" si="70"/>
        <v>N</v>
      </c>
      <c r="V331" s="50">
        <f t="shared" si="60"/>
        <v>-0.19454329774614465</v>
      </c>
      <c r="W331" s="49" t="str">
        <f t="shared" si="71"/>
        <v>Y</v>
      </c>
      <c r="X331" s="49" t="str">
        <f t="shared" si="67"/>
        <v>N</v>
      </c>
      <c r="Y331" s="53">
        <f>ROUNDUP(S331*0.95,2)</f>
        <v>24.03</v>
      </c>
    </row>
    <row r="332" spans="1:25" x14ac:dyDescent="0.25">
      <c r="A332" s="54" t="s">
        <v>363</v>
      </c>
      <c r="B332" s="55">
        <v>6004212</v>
      </c>
      <c r="C332" s="55">
        <v>146017</v>
      </c>
      <c r="D332" s="55">
        <v>0</v>
      </c>
      <c r="E332" s="56">
        <v>2.87323</v>
      </c>
      <c r="F332" s="56">
        <f t="shared" si="61"/>
        <v>0.82</v>
      </c>
      <c r="G332" s="56">
        <v>3.5841099999999999</v>
      </c>
      <c r="H332" s="56">
        <f t="shared" si="62"/>
        <v>3.6619999999999999</v>
      </c>
      <c r="I332" s="56">
        <f t="shared" si="63"/>
        <v>3.6779999999999999</v>
      </c>
      <c r="J332" s="56">
        <f t="shared" si="64"/>
        <v>2.9261900000000001</v>
      </c>
      <c r="K332" s="56">
        <v>2.87886</v>
      </c>
      <c r="L332" s="56">
        <f t="shared" si="65"/>
        <v>2.8883299999999998</v>
      </c>
      <c r="M332" s="57">
        <f t="shared" si="66"/>
        <v>0.99477206551882924</v>
      </c>
      <c r="N332" s="58">
        <f t="shared" si="68"/>
        <v>0.99</v>
      </c>
      <c r="O332" s="59">
        <v>30.33</v>
      </c>
      <c r="P332" s="60">
        <f>IF(X332="Y",Y332,O332)</f>
        <v>30.33</v>
      </c>
      <c r="R332" s="59">
        <v>38.08</v>
      </c>
      <c r="S332" s="59">
        <v>38.08</v>
      </c>
      <c r="T332" s="57">
        <f t="shared" si="69"/>
        <v>0</v>
      </c>
      <c r="U332" s="56" t="str">
        <f t="shared" si="70"/>
        <v>N</v>
      </c>
      <c r="V332" s="57">
        <f t="shared" si="60"/>
        <v>-0.20351890756302521</v>
      </c>
      <c r="W332" s="56" t="str">
        <f t="shared" si="71"/>
        <v>Y</v>
      </c>
      <c r="X332" s="56" t="str">
        <f t="shared" si="67"/>
        <v>N</v>
      </c>
      <c r="Y332" s="60">
        <f>ROUNDUP(S332*0.95,2)</f>
        <v>36.18</v>
      </c>
    </row>
    <row r="333" spans="1:25" x14ac:dyDescent="0.25">
      <c r="A333" s="42" t="s">
        <v>364</v>
      </c>
      <c r="B333" s="43">
        <v>6013023</v>
      </c>
      <c r="C333" s="43">
        <v>145703</v>
      </c>
      <c r="D333" s="43">
        <v>0</v>
      </c>
      <c r="E333" s="44">
        <v>4.27956</v>
      </c>
      <c r="F333" s="44">
        <f t="shared" si="61"/>
        <v>0.82</v>
      </c>
      <c r="G333" s="44">
        <v>3.5767699999999998</v>
      </c>
      <c r="H333" s="44">
        <f t="shared" si="62"/>
        <v>3.6619999999999999</v>
      </c>
      <c r="I333" s="44">
        <f t="shared" si="63"/>
        <v>3.6779999999999999</v>
      </c>
      <c r="J333" s="44">
        <f t="shared" si="64"/>
        <v>2.9201899999999998</v>
      </c>
      <c r="K333" s="44">
        <v>3.0759500000000002</v>
      </c>
      <c r="L333" s="44">
        <f t="shared" si="65"/>
        <v>2.9201899999999998</v>
      </c>
      <c r="M333" s="45">
        <f t="shared" si="66"/>
        <v>1.4655073813690207</v>
      </c>
      <c r="N333" s="46">
        <f t="shared" si="68"/>
        <v>1.46</v>
      </c>
      <c r="O333" s="47">
        <v>38.68</v>
      </c>
      <c r="P333" s="48">
        <f>IF(X333="Y",Y333,O333)</f>
        <v>38.68</v>
      </c>
      <c r="R333" s="47">
        <v>38.68</v>
      </c>
      <c r="S333" s="47">
        <v>38.68</v>
      </c>
      <c r="T333" s="45">
        <f t="shared" si="69"/>
        <v>0</v>
      </c>
      <c r="U333" s="44" t="str">
        <f t="shared" si="70"/>
        <v>N</v>
      </c>
      <c r="V333" s="45">
        <f t="shared" si="60"/>
        <v>0</v>
      </c>
      <c r="W333" s="44" t="str">
        <f t="shared" si="71"/>
        <v>N</v>
      </c>
      <c r="X333" s="44" t="str">
        <f t="shared" si="67"/>
        <v>N</v>
      </c>
      <c r="Y333" s="48">
        <f>ROUNDUP(S333*0.95,2)</f>
        <v>36.75</v>
      </c>
    </row>
    <row r="334" spans="1:25" x14ac:dyDescent="0.25">
      <c r="A334" s="34" t="s">
        <v>365</v>
      </c>
      <c r="B334" s="41">
        <v>6012579</v>
      </c>
      <c r="C334" s="41">
        <v>145945</v>
      </c>
      <c r="D334" s="41">
        <v>0</v>
      </c>
      <c r="E334" s="49">
        <v>3.5474000000000001</v>
      </c>
      <c r="F334" s="49">
        <f t="shared" si="61"/>
        <v>0.82</v>
      </c>
      <c r="G334" s="49">
        <v>4.0844300000000002</v>
      </c>
      <c r="H334" s="49">
        <f t="shared" si="62"/>
        <v>3.6619999999999999</v>
      </c>
      <c r="I334" s="49">
        <f t="shared" si="63"/>
        <v>3.6779999999999999</v>
      </c>
      <c r="J334" s="49">
        <f t="shared" si="64"/>
        <v>3.33466</v>
      </c>
      <c r="K334" s="49">
        <v>3.1501899999999998</v>
      </c>
      <c r="L334" s="49">
        <f t="shared" si="65"/>
        <v>3.1870799999999999</v>
      </c>
      <c r="M334" s="50">
        <f t="shared" si="66"/>
        <v>1.1130564654793731</v>
      </c>
      <c r="N334" s="51">
        <f t="shared" si="68"/>
        <v>1.1100000000000001</v>
      </c>
      <c r="O334" s="52">
        <v>36.590000000000003</v>
      </c>
      <c r="P334" s="53">
        <f>IF(X334="Y",Y334,O334)</f>
        <v>36.590000000000003</v>
      </c>
      <c r="R334" s="52">
        <v>38.68</v>
      </c>
      <c r="S334" s="52">
        <v>38.68</v>
      </c>
      <c r="T334" s="50">
        <f t="shared" si="69"/>
        <v>0</v>
      </c>
      <c r="U334" s="49" t="str">
        <f t="shared" si="70"/>
        <v>N</v>
      </c>
      <c r="V334" s="50">
        <f t="shared" si="60"/>
        <v>-5.4033092037228447E-2</v>
      </c>
      <c r="W334" s="49" t="str">
        <f t="shared" si="71"/>
        <v>Y</v>
      </c>
      <c r="X334" s="49" t="str">
        <f t="shared" si="67"/>
        <v>N</v>
      </c>
      <c r="Y334" s="53">
        <f>ROUNDUP(S334*0.95,2)</f>
        <v>36.75</v>
      </c>
    </row>
    <row r="335" spans="1:25" x14ac:dyDescent="0.25">
      <c r="A335" s="34" t="s">
        <v>366</v>
      </c>
      <c r="B335" s="41">
        <v>6002778</v>
      </c>
      <c r="C335" s="41">
        <v>145427</v>
      </c>
      <c r="D335" s="41">
        <v>0</v>
      </c>
      <c r="E335" s="49">
        <v>3.14975</v>
      </c>
      <c r="F335" s="49">
        <f t="shared" si="61"/>
        <v>0.82</v>
      </c>
      <c r="G335" s="49">
        <v>5.71889</v>
      </c>
      <c r="H335" s="49">
        <f t="shared" si="62"/>
        <v>3.6619999999999999</v>
      </c>
      <c r="I335" s="49">
        <f t="shared" si="63"/>
        <v>3.6779999999999999</v>
      </c>
      <c r="J335" s="49">
        <f t="shared" si="64"/>
        <v>4.6690899999999997</v>
      </c>
      <c r="K335" s="49">
        <v>3.2130399999999999</v>
      </c>
      <c r="L335" s="49">
        <f t="shared" si="65"/>
        <v>3.5042499999999999</v>
      </c>
      <c r="M335" s="50">
        <f t="shared" si="66"/>
        <v>0.8988371263465792</v>
      </c>
      <c r="N335" s="51">
        <f t="shared" si="68"/>
        <v>0.89</v>
      </c>
      <c r="O335" s="52">
        <v>23.46</v>
      </c>
      <c r="P335" s="53">
        <f>IF(X335="Y",Y335,O335)</f>
        <v>23.46</v>
      </c>
      <c r="R335" s="52">
        <v>27.52</v>
      </c>
      <c r="S335" s="52">
        <v>27.52</v>
      </c>
      <c r="T335" s="50">
        <f t="shared" si="69"/>
        <v>0</v>
      </c>
      <c r="U335" s="49" t="str">
        <f t="shared" si="70"/>
        <v>N</v>
      </c>
      <c r="V335" s="50">
        <f t="shared" si="60"/>
        <v>-0.14752906976744182</v>
      </c>
      <c r="W335" s="49" t="str">
        <f t="shared" si="71"/>
        <v>Y</v>
      </c>
      <c r="X335" s="49" t="str">
        <f t="shared" si="67"/>
        <v>N</v>
      </c>
      <c r="Y335" s="53">
        <f>ROUNDUP(S335*0.95,2)</f>
        <v>26.150000000000002</v>
      </c>
    </row>
    <row r="336" spans="1:25" x14ac:dyDescent="0.25">
      <c r="A336" s="34" t="s">
        <v>367</v>
      </c>
      <c r="B336" s="41">
        <v>6001788</v>
      </c>
      <c r="C336" s="41">
        <v>146006</v>
      </c>
      <c r="D336" s="41">
        <v>0</v>
      </c>
      <c r="E336" s="49">
        <v>2.5979899999999998</v>
      </c>
      <c r="F336" s="49">
        <f t="shared" si="61"/>
        <v>0.82</v>
      </c>
      <c r="G336" s="49">
        <v>4.0449700000000002</v>
      </c>
      <c r="H336" s="49">
        <f t="shared" si="62"/>
        <v>3.6619999999999999</v>
      </c>
      <c r="I336" s="49">
        <f t="shared" si="63"/>
        <v>3.6779999999999999</v>
      </c>
      <c r="J336" s="49">
        <f t="shared" si="64"/>
        <v>3.3024499999999999</v>
      </c>
      <c r="K336" s="49">
        <v>3.4126300000000001</v>
      </c>
      <c r="L336" s="49">
        <f t="shared" si="65"/>
        <v>3.3024499999999999</v>
      </c>
      <c r="M336" s="50">
        <f t="shared" si="66"/>
        <v>0.78668564247755446</v>
      </c>
      <c r="N336" s="51">
        <f t="shared" si="68"/>
        <v>0.78</v>
      </c>
      <c r="O336" s="52">
        <v>15.02</v>
      </c>
      <c r="P336" s="53">
        <f>IF(X336="Y",Y336,O336)</f>
        <v>15.02</v>
      </c>
      <c r="R336" s="52">
        <v>13.7</v>
      </c>
      <c r="S336" s="52">
        <v>13.7</v>
      </c>
      <c r="T336" s="50">
        <f t="shared" si="69"/>
        <v>0</v>
      </c>
      <c r="U336" s="49" t="str">
        <f t="shared" si="70"/>
        <v>N</v>
      </c>
      <c r="V336" s="50">
        <f t="shared" si="60"/>
        <v>9.6350364963503674E-2</v>
      </c>
      <c r="W336" s="49" t="str">
        <f t="shared" si="71"/>
        <v>N</v>
      </c>
      <c r="X336" s="49" t="str">
        <f t="shared" si="67"/>
        <v>N</v>
      </c>
      <c r="Y336" s="53">
        <f>ROUNDUP(S336*0.95,2)</f>
        <v>13.02</v>
      </c>
    </row>
    <row r="337" spans="1:25" x14ac:dyDescent="0.25">
      <c r="A337" s="54" t="s">
        <v>368</v>
      </c>
      <c r="B337" s="55">
        <v>6001341</v>
      </c>
      <c r="C337" s="55">
        <v>145290</v>
      </c>
      <c r="D337" s="55">
        <v>0</v>
      </c>
      <c r="E337" s="56">
        <v>2.87954</v>
      </c>
      <c r="F337" s="56">
        <f t="shared" si="61"/>
        <v>0.82</v>
      </c>
      <c r="G337" s="56">
        <v>4.8067799999999998</v>
      </c>
      <c r="H337" s="56">
        <f t="shared" si="62"/>
        <v>3.6619999999999999</v>
      </c>
      <c r="I337" s="56">
        <f t="shared" si="63"/>
        <v>3.6779999999999999</v>
      </c>
      <c r="J337" s="56">
        <f t="shared" si="64"/>
        <v>3.92441</v>
      </c>
      <c r="K337" s="56">
        <v>2.5033500000000002</v>
      </c>
      <c r="L337" s="56">
        <f t="shared" si="65"/>
        <v>2.78756</v>
      </c>
      <c r="M337" s="57">
        <f t="shared" si="66"/>
        <v>1.0329965991763406</v>
      </c>
      <c r="N337" s="58">
        <f t="shared" si="68"/>
        <v>1.03</v>
      </c>
      <c r="O337" s="59">
        <v>32.619999999999997</v>
      </c>
      <c r="P337" s="60">
        <f>IF(X337="Y",Y337,O337)</f>
        <v>32.619999999999997</v>
      </c>
      <c r="R337" s="59">
        <v>38.68</v>
      </c>
      <c r="S337" s="59">
        <v>38.68</v>
      </c>
      <c r="T337" s="57">
        <f t="shared" si="69"/>
        <v>0</v>
      </c>
      <c r="U337" s="56" t="str">
        <f t="shared" si="70"/>
        <v>N</v>
      </c>
      <c r="V337" s="57">
        <f t="shared" si="60"/>
        <v>-0.15667011375387804</v>
      </c>
      <c r="W337" s="56" t="str">
        <f t="shared" si="71"/>
        <v>Y</v>
      </c>
      <c r="X337" s="56" t="str">
        <f t="shared" si="67"/>
        <v>N</v>
      </c>
      <c r="Y337" s="60">
        <f>ROUNDUP(S337*0.95,2)</f>
        <v>36.75</v>
      </c>
    </row>
    <row r="338" spans="1:25" x14ac:dyDescent="0.25">
      <c r="A338" s="42" t="s">
        <v>369</v>
      </c>
      <c r="B338" s="43">
        <v>6009203</v>
      </c>
      <c r="C338" s="43">
        <v>145757</v>
      </c>
      <c r="D338" s="43">
        <v>0</v>
      </c>
      <c r="E338" s="44">
        <v>3.2204899999999999</v>
      </c>
      <c r="F338" s="44">
        <f t="shared" si="61"/>
        <v>0.82</v>
      </c>
      <c r="G338" s="44">
        <v>4.0619500000000004</v>
      </c>
      <c r="H338" s="44">
        <f t="shared" si="62"/>
        <v>3.6619999999999999</v>
      </c>
      <c r="I338" s="44">
        <f t="shared" si="63"/>
        <v>3.6779999999999999</v>
      </c>
      <c r="J338" s="44">
        <f t="shared" si="64"/>
        <v>3.3163100000000001</v>
      </c>
      <c r="K338" s="44">
        <v>2.8376299999999999</v>
      </c>
      <c r="L338" s="44">
        <f t="shared" si="65"/>
        <v>2.93337</v>
      </c>
      <c r="M338" s="45">
        <f t="shared" si="66"/>
        <v>1.0978805946743846</v>
      </c>
      <c r="N338" s="46">
        <f t="shared" si="68"/>
        <v>1.0900000000000001</v>
      </c>
      <c r="O338" s="47">
        <v>35.89</v>
      </c>
      <c r="P338" s="48">
        <f>IF(X338="Y",Y338,O338)</f>
        <v>35.89</v>
      </c>
      <c r="R338" s="47">
        <v>38.68</v>
      </c>
      <c r="S338" s="47">
        <v>38.68</v>
      </c>
      <c r="T338" s="45">
        <f t="shared" si="69"/>
        <v>0</v>
      </c>
      <c r="U338" s="44" t="str">
        <f t="shared" si="70"/>
        <v>N</v>
      </c>
      <c r="V338" s="45">
        <f t="shared" si="60"/>
        <v>-7.2130299896587369E-2</v>
      </c>
      <c r="W338" s="44" t="str">
        <f t="shared" si="71"/>
        <v>Y</v>
      </c>
      <c r="X338" s="44" t="str">
        <f t="shared" si="67"/>
        <v>N</v>
      </c>
      <c r="Y338" s="48">
        <f>ROUNDUP(S338*0.95,2)</f>
        <v>36.75</v>
      </c>
    </row>
    <row r="339" spans="1:25" x14ac:dyDescent="0.25">
      <c r="A339" s="34" t="s">
        <v>370</v>
      </c>
      <c r="B339" s="41">
        <v>6004469</v>
      </c>
      <c r="C339" s="41">
        <v>145922</v>
      </c>
      <c r="D339" s="41">
        <v>0</v>
      </c>
      <c r="E339" s="49">
        <v>2.50258</v>
      </c>
      <c r="F339" s="49">
        <f t="shared" si="61"/>
        <v>0.82</v>
      </c>
      <c r="G339" s="49">
        <v>3.4129399999999999</v>
      </c>
      <c r="H339" s="49">
        <f t="shared" si="62"/>
        <v>3.6619999999999999</v>
      </c>
      <c r="I339" s="49">
        <f t="shared" si="63"/>
        <v>3.6779999999999999</v>
      </c>
      <c r="J339" s="49">
        <f t="shared" si="64"/>
        <v>2.7864399999999998</v>
      </c>
      <c r="K339" s="49">
        <v>2.70703</v>
      </c>
      <c r="L339" s="49">
        <f t="shared" si="65"/>
        <v>2.7229100000000002</v>
      </c>
      <c r="M339" s="50">
        <f t="shared" si="66"/>
        <v>0.91908289293439738</v>
      </c>
      <c r="N339" s="51">
        <f t="shared" si="68"/>
        <v>0.91</v>
      </c>
      <c r="O339" s="52">
        <v>25</v>
      </c>
      <c r="P339" s="53">
        <f>IF(X339="Y",Y339,O339)</f>
        <v>25</v>
      </c>
      <c r="R339" s="52">
        <v>17.850000000000001</v>
      </c>
      <c r="S339" s="52">
        <v>17.850000000000001</v>
      </c>
      <c r="T339" s="50">
        <f t="shared" si="69"/>
        <v>0</v>
      </c>
      <c r="U339" s="49" t="str">
        <f t="shared" si="70"/>
        <v>N</v>
      </c>
      <c r="V339" s="50">
        <f t="shared" si="60"/>
        <v>0.40056022408963576</v>
      </c>
      <c r="W339" s="49" t="str">
        <f t="shared" si="71"/>
        <v>N</v>
      </c>
      <c r="X339" s="49" t="str">
        <f t="shared" si="67"/>
        <v>N</v>
      </c>
      <c r="Y339" s="53">
        <f>ROUNDUP(S339*0.95,2)</f>
        <v>16.96</v>
      </c>
    </row>
    <row r="340" spans="1:25" x14ac:dyDescent="0.25">
      <c r="A340" s="34" t="s">
        <v>371</v>
      </c>
      <c r="B340" s="41">
        <v>6013106</v>
      </c>
      <c r="C340" s="41">
        <v>145717</v>
      </c>
      <c r="D340" s="41">
        <v>0</v>
      </c>
      <c r="E340" s="49">
        <v>3.0741900000000002</v>
      </c>
      <c r="F340" s="49">
        <f t="shared" si="61"/>
        <v>0.82</v>
      </c>
      <c r="G340" s="49">
        <v>5.2189399999999999</v>
      </c>
      <c r="H340" s="49">
        <f t="shared" si="62"/>
        <v>3.6619999999999999</v>
      </c>
      <c r="I340" s="49">
        <f t="shared" si="63"/>
        <v>3.6779999999999999</v>
      </c>
      <c r="J340" s="49">
        <f t="shared" si="64"/>
        <v>4.26091</v>
      </c>
      <c r="K340" s="49">
        <v>3.19828</v>
      </c>
      <c r="L340" s="49">
        <f t="shared" si="65"/>
        <v>3.4108100000000001</v>
      </c>
      <c r="M340" s="50">
        <f t="shared" si="66"/>
        <v>0.90130790046939002</v>
      </c>
      <c r="N340" s="51">
        <f t="shared" si="68"/>
        <v>0.9</v>
      </c>
      <c r="O340" s="52">
        <v>24.23</v>
      </c>
      <c r="P340" s="53">
        <f>IF(X340="Y",Y340,O340)</f>
        <v>24.23</v>
      </c>
      <c r="R340" s="52">
        <v>28.26</v>
      </c>
      <c r="S340" s="52">
        <v>28.26</v>
      </c>
      <c r="T340" s="50">
        <f t="shared" si="69"/>
        <v>0</v>
      </c>
      <c r="U340" s="49" t="str">
        <f t="shared" si="70"/>
        <v>N</v>
      </c>
      <c r="V340" s="50">
        <f t="shared" si="60"/>
        <v>-0.1426043878273178</v>
      </c>
      <c r="W340" s="49" t="str">
        <f t="shared" si="71"/>
        <v>Y</v>
      </c>
      <c r="X340" s="49" t="str">
        <f t="shared" si="67"/>
        <v>N</v>
      </c>
      <c r="Y340" s="53">
        <f>ROUNDUP(S340*0.95,2)</f>
        <v>26.85</v>
      </c>
    </row>
    <row r="341" spans="1:25" x14ac:dyDescent="0.25">
      <c r="A341" s="34" t="s">
        <v>372</v>
      </c>
      <c r="B341" s="41">
        <v>6001028</v>
      </c>
      <c r="C341" s="41">
        <v>145656</v>
      </c>
      <c r="D341" s="41">
        <v>0</v>
      </c>
      <c r="E341" s="49">
        <v>2.9562300000000001</v>
      </c>
      <c r="F341" s="49">
        <f t="shared" si="61"/>
        <v>0.82</v>
      </c>
      <c r="G341" s="49">
        <v>5.1318799999999998</v>
      </c>
      <c r="H341" s="49">
        <f t="shared" si="62"/>
        <v>3.6619999999999999</v>
      </c>
      <c r="I341" s="49">
        <f t="shared" si="63"/>
        <v>3.6779999999999999</v>
      </c>
      <c r="J341" s="49">
        <f t="shared" si="64"/>
        <v>4.1898400000000002</v>
      </c>
      <c r="K341" s="49">
        <v>3.16689</v>
      </c>
      <c r="L341" s="49">
        <f t="shared" si="65"/>
        <v>3.37148</v>
      </c>
      <c r="M341" s="50">
        <f t="shared" si="66"/>
        <v>0.87683450591431655</v>
      </c>
      <c r="N341" s="51">
        <f t="shared" si="68"/>
        <v>0.87</v>
      </c>
      <c r="O341" s="52">
        <v>21.92</v>
      </c>
      <c r="P341" s="53">
        <f>IF(X341="Y",Y341,O341)</f>
        <v>21.92</v>
      </c>
      <c r="R341" s="52">
        <v>34.51</v>
      </c>
      <c r="S341" s="52">
        <v>34.51</v>
      </c>
      <c r="T341" s="50">
        <f t="shared" si="69"/>
        <v>0</v>
      </c>
      <c r="U341" s="49" t="str">
        <f t="shared" si="70"/>
        <v>N</v>
      </c>
      <c r="V341" s="50">
        <f t="shared" si="60"/>
        <v>-0.36482179078527954</v>
      </c>
      <c r="W341" s="49" t="str">
        <f t="shared" si="71"/>
        <v>Y</v>
      </c>
      <c r="X341" s="49" t="str">
        <f t="shared" si="67"/>
        <v>N</v>
      </c>
      <c r="Y341" s="53">
        <f>ROUNDUP(S341*0.95,2)</f>
        <v>32.79</v>
      </c>
    </row>
    <row r="342" spans="1:25" x14ac:dyDescent="0.25">
      <c r="A342" s="54" t="s">
        <v>373</v>
      </c>
      <c r="B342" s="55">
        <v>6003362</v>
      </c>
      <c r="C342" s="55">
        <v>146092</v>
      </c>
      <c r="D342" s="55">
        <v>0</v>
      </c>
      <c r="E342" s="56">
        <v>3.1322199999999998</v>
      </c>
      <c r="F342" s="56">
        <f t="shared" si="61"/>
        <v>0.82</v>
      </c>
      <c r="G342" s="56">
        <v>3.8073199999999998</v>
      </c>
      <c r="H342" s="56">
        <f t="shared" si="62"/>
        <v>3.6619999999999999</v>
      </c>
      <c r="I342" s="56">
        <f t="shared" si="63"/>
        <v>3.6779999999999999</v>
      </c>
      <c r="J342" s="56">
        <f t="shared" si="64"/>
        <v>3.1084200000000002</v>
      </c>
      <c r="K342" s="56">
        <v>3.35128</v>
      </c>
      <c r="L342" s="56">
        <f t="shared" si="65"/>
        <v>3.1084200000000002</v>
      </c>
      <c r="M342" s="57">
        <f t="shared" si="66"/>
        <v>1.0076566229788766</v>
      </c>
      <c r="N342" s="58">
        <f t="shared" si="68"/>
        <v>1</v>
      </c>
      <c r="O342" s="59">
        <v>30.98</v>
      </c>
      <c r="P342" s="60">
        <f>IF(X342="Y",Y342,O342)</f>
        <v>30.98</v>
      </c>
      <c r="R342" s="59">
        <v>24.54</v>
      </c>
      <c r="S342" s="59">
        <v>24.54</v>
      </c>
      <c r="T342" s="57">
        <f t="shared" si="69"/>
        <v>0</v>
      </c>
      <c r="U342" s="56" t="str">
        <f t="shared" si="70"/>
        <v>N</v>
      </c>
      <c r="V342" s="57">
        <f t="shared" si="60"/>
        <v>0.26242868785656076</v>
      </c>
      <c r="W342" s="56" t="str">
        <f t="shared" si="71"/>
        <v>N</v>
      </c>
      <c r="X342" s="56" t="str">
        <f t="shared" si="67"/>
        <v>N</v>
      </c>
      <c r="Y342" s="60">
        <f>ROUNDUP(S342*0.95,2)</f>
        <v>23.32</v>
      </c>
    </row>
    <row r="343" spans="1:25" x14ac:dyDescent="0.25">
      <c r="A343" s="42" t="s">
        <v>374</v>
      </c>
      <c r="B343" s="43">
        <v>6003230</v>
      </c>
      <c r="C343" s="43">
        <v>145863</v>
      </c>
      <c r="D343" s="43">
        <v>0</v>
      </c>
      <c r="E343" s="44">
        <v>3.6513200000000001</v>
      </c>
      <c r="F343" s="44">
        <f t="shared" si="61"/>
        <v>0.82</v>
      </c>
      <c r="G343" s="44">
        <v>4.1276400000000004</v>
      </c>
      <c r="H343" s="44">
        <f t="shared" si="62"/>
        <v>3.6619999999999999</v>
      </c>
      <c r="I343" s="44">
        <f t="shared" si="63"/>
        <v>3.6779999999999999</v>
      </c>
      <c r="J343" s="44">
        <f t="shared" si="64"/>
        <v>3.3699400000000002</v>
      </c>
      <c r="K343" s="44">
        <v>3.1671999999999998</v>
      </c>
      <c r="L343" s="44">
        <f t="shared" si="65"/>
        <v>3.2077499999999999</v>
      </c>
      <c r="M343" s="45">
        <f t="shared" si="66"/>
        <v>1.1382807263658328</v>
      </c>
      <c r="N343" s="46">
        <f t="shared" si="68"/>
        <v>1.1299999999999999</v>
      </c>
      <c r="O343" s="47">
        <v>36.89</v>
      </c>
      <c r="P343" s="48">
        <f>IF(X343="Y",Y343,O343)</f>
        <v>36.89</v>
      </c>
      <c r="R343" s="47">
        <v>33.92</v>
      </c>
      <c r="S343" s="47">
        <v>33.92</v>
      </c>
      <c r="T343" s="45">
        <f t="shared" si="69"/>
        <v>0</v>
      </c>
      <c r="U343" s="44" t="str">
        <f t="shared" si="70"/>
        <v>N</v>
      </c>
      <c r="V343" s="45">
        <f t="shared" si="60"/>
        <v>8.75589622641509E-2</v>
      </c>
      <c r="W343" s="44" t="str">
        <f t="shared" si="71"/>
        <v>N</v>
      </c>
      <c r="X343" s="44" t="str">
        <f t="shared" si="67"/>
        <v>N</v>
      </c>
      <c r="Y343" s="48">
        <f>ROUNDUP(S343*0.95,2)</f>
        <v>32.229999999999997</v>
      </c>
    </row>
    <row r="344" spans="1:25" x14ac:dyDescent="0.25">
      <c r="A344" s="34" t="s">
        <v>375</v>
      </c>
      <c r="B344" s="41">
        <v>6009534</v>
      </c>
      <c r="C344" s="41">
        <v>145655</v>
      </c>
      <c r="D344" s="41">
        <v>0</v>
      </c>
      <c r="E344" s="49">
        <v>3.3152599999999999</v>
      </c>
      <c r="F344" s="49">
        <f t="shared" si="61"/>
        <v>0.82</v>
      </c>
      <c r="G344" s="49">
        <v>5.2836699999999999</v>
      </c>
      <c r="H344" s="49">
        <f t="shared" si="62"/>
        <v>3.6619999999999999</v>
      </c>
      <c r="I344" s="49">
        <f t="shared" si="63"/>
        <v>3.6779999999999999</v>
      </c>
      <c r="J344" s="49">
        <f t="shared" si="64"/>
        <v>4.3137600000000003</v>
      </c>
      <c r="K344" s="49">
        <v>3.16594</v>
      </c>
      <c r="L344" s="49">
        <f t="shared" si="65"/>
        <v>3.3955000000000002</v>
      </c>
      <c r="M344" s="50">
        <f t="shared" si="66"/>
        <v>0.97636872331026348</v>
      </c>
      <c r="N344" s="51">
        <f t="shared" si="68"/>
        <v>0.97</v>
      </c>
      <c r="O344" s="52">
        <v>29.03</v>
      </c>
      <c r="P344" s="53">
        <f>IF(X344="Y",Y344,O344)</f>
        <v>29.03</v>
      </c>
      <c r="R344" s="52">
        <v>35.700000000000003</v>
      </c>
      <c r="S344" s="52">
        <v>35.700000000000003</v>
      </c>
      <c r="T344" s="50">
        <f t="shared" si="69"/>
        <v>0</v>
      </c>
      <c r="U344" s="49" t="str">
        <f t="shared" si="70"/>
        <v>N</v>
      </c>
      <c r="V344" s="50">
        <f t="shared" si="60"/>
        <v>-0.18683473389355745</v>
      </c>
      <c r="W344" s="49" t="str">
        <f t="shared" si="71"/>
        <v>Y</v>
      </c>
      <c r="X344" s="49" t="str">
        <f t="shared" si="67"/>
        <v>N</v>
      </c>
      <c r="Y344" s="53">
        <f>ROUNDUP(S344*0.95,2)</f>
        <v>33.919999999999995</v>
      </c>
    </row>
    <row r="345" spans="1:25" x14ac:dyDescent="0.25">
      <c r="A345" s="34" t="s">
        <v>376</v>
      </c>
      <c r="B345" s="41">
        <v>6014633</v>
      </c>
      <c r="C345" s="41">
        <v>145994</v>
      </c>
      <c r="D345" s="41">
        <v>0</v>
      </c>
      <c r="E345" s="49">
        <v>3.1881200000000001</v>
      </c>
      <c r="F345" s="49">
        <f t="shared" si="61"/>
        <v>0.82</v>
      </c>
      <c r="G345" s="49">
        <v>4.4845699999999997</v>
      </c>
      <c r="H345" s="49">
        <f t="shared" si="62"/>
        <v>3.6619999999999999</v>
      </c>
      <c r="I345" s="49">
        <f t="shared" si="63"/>
        <v>3.6779999999999999</v>
      </c>
      <c r="J345" s="49">
        <f t="shared" si="64"/>
        <v>3.6613500000000001</v>
      </c>
      <c r="K345" s="49">
        <v>3.3659400000000002</v>
      </c>
      <c r="L345" s="49">
        <f t="shared" si="65"/>
        <v>3.42502</v>
      </c>
      <c r="M345" s="50">
        <f t="shared" si="66"/>
        <v>0.93083252068601063</v>
      </c>
      <c r="N345" s="51">
        <f t="shared" si="68"/>
        <v>0.93</v>
      </c>
      <c r="O345" s="52">
        <v>26.42</v>
      </c>
      <c r="P345" s="53">
        <f>IF(X345="Y",Y345,O345)</f>
        <v>26.42</v>
      </c>
      <c r="R345" s="52">
        <v>24.54</v>
      </c>
      <c r="S345" s="52">
        <v>24.54</v>
      </c>
      <c r="T345" s="50">
        <f t="shared" si="69"/>
        <v>0</v>
      </c>
      <c r="U345" s="49" t="str">
        <f t="shared" si="70"/>
        <v>N</v>
      </c>
      <c r="V345" s="50">
        <f t="shared" si="60"/>
        <v>7.6609616951915344E-2</v>
      </c>
      <c r="W345" s="49" t="str">
        <f t="shared" si="71"/>
        <v>N</v>
      </c>
      <c r="X345" s="49" t="str">
        <f t="shared" si="67"/>
        <v>N</v>
      </c>
      <c r="Y345" s="53">
        <f>ROUNDUP(S345*0.95,2)</f>
        <v>23.32</v>
      </c>
    </row>
    <row r="346" spans="1:25" x14ac:dyDescent="0.25">
      <c r="A346" s="34" t="s">
        <v>377</v>
      </c>
      <c r="B346" s="41">
        <v>6004790</v>
      </c>
      <c r="C346" s="41">
        <v>146049</v>
      </c>
      <c r="D346" s="41">
        <v>0</v>
      </c>
      <c r="E346" s="49">
        <v>3.6450499999999999</v>
      </c>
      <c r="F346" s="49">
        <f t="shared" si="61"/>
        <v>0.82</v>
      </c>
      <c r="G346" s="49">
        <v>3.33832</v>
      </c>
      <c r="H346" s="49">
        <f t="shared" si="62"/>
        <v>3.6619999999999999</v>
      </c>
      <c r="I346" s="49">
        <f t="shared" si="63"/>
        <v>3.6779999999999999</v>
      </c>
      <c r="J346" s="49">
        <f t="shared" si="64"/>
        <v>2.7255099999999999</v>
      </c>
      <c r="K346" s="49">
        <v>3.1968100000000002</v>
      </c>
      <c r="L346" s="49">
        <f t="shared" si="65"/>
        <v>2.7255099999999999</v>
      </c>
      <c r="M346" s="50">
        <f t="shared" si="66"/>
        <v>1.3373827283701032</v>
      </c>
      <c r="N346" s="51">
        <f t="shared" si="68"/>
        <v>1.33</v>
      </c>
      <c r="O346" s="52">
        <v>38.68</v>
      </c>
      <c r="P346" s="53">
        <f>IF(X346="Y",Y346,O346)</f>
        <v>38.68</v>
      </c>
      <c r="R346" s="52">
        <v>38.68</v>
      </c>
      <c r="S346" s="52">
        <v>38.68</v>
      </c>
      <c r="T346" s="50">
        <f t="shared" si="69"/>
        <v>0</v>
      </c>
      <c r="U346" s="49" t="str">
        <f t="shared" si="70"/>
        <v>N</v>
      </c>
      <c r="V346" s="50">
        <f t="shared" si="60"/>
        <v>0</v>
      </c>
      <c r="W346" s="49" t="str">
        <f t="shared" si="71"/>
        <v>N</v>
      </c>
      <c r="X346" s="49" t="str">
        <f t="shared" si="67"/>
        <v>N</v>
      </c>
      <c r="Y346" s="53">
        <f>ROUNDUP(S346*0.95,2)</f>
        <v>36.75</v>
      </c>
    </row>
    <row r="347" spans="1:25" x14ac:dyDescent="0.25">
      <c r="A347" s="54" t="s">
        <v>378</v>
      </c>
      <c r="B347" s="55">
        <v>6004840</v>
      </c>
      <c r="C347" s="55">
        <v>145273</v>
      </c>
      <c r="D347" s="55">
        <v>0</v>
      </c>
      <c r="E347" s="56">
        <v>3.2940299999999998</v>
      </c>
      <c r="F347" s="56">
        <f t="shared" si="61"/>
        <v>0.82</v>
      </c>
      <c r="G347" s="56">
        <v>5.6805199999999996</v>
      </c>
      <c r="H347" s="56">
        <f t="shared" si="62"/>
        <v>3.6619999999999999</v>
      </c>
      <c r="I347" s="56">
        <f t="shared" si="63"/>
        <v>3.6779999999999999</v>
      </c>
      <c r="J347" s="56">
        <f t="shared" si="64"/>
        <v>4.6377600000000001</v>
      </c>
      <c r="K347" s="56">
        <v>3.7351100000000002</v>
      </c>
      <c r="L347" s="56">
        <f t="shared" si="65"/>
        <v>3.9156399999999998</v>
      </c>
      <c r="M347" s="57">
        <f t="shared" si="66"/>
        <v>0.84124945091990067</v>
      </c>
      <c r="N347" s="58">
        <f t="shared" si="68"/>
        <v>0.84</v>
      </c>
      <c r="O347" s="59">
        <v>19.600000000000001</v>
      </c>
      <c r="P347" s="60">
        <f>IF(X347="Y",Y347,O347)</f>
        <v>19.600000000000001</v>
      </c>
      <c r="R347" s="59">
        <v>15.62</v>
      </c>
      <c r="S347" s="59">
        <v>15.62</v>
      </c>
      <c r="T347" s="57">
        <f t="shared" si="69"/>
        <v>0</v>
      </c>
      <c r="U347" s="56" t="str">
        <f t="shared" si="70"/>
        <v>N</v>
      </c>
      <c r="V347" s="57">
        <f t="shared" si="60"/>
        <v>0.25480153649167747</v>
      </c>
      <c r="W347" s="56" t="str">
        <f t="shared" si="71"/>
        <v>N</v>
      </c>
      <c r="X347" s="56" t="str">
        <f t="shared" si="67"/>
        <v>N</v>
      </c>
      <c r="Y347" s="60">
        <f>ROUNDUP(S347*0.95,2)</f>
        <v>14.84</v>
      </c>
    </row>
    <row r="348" spans="1:25" x14ac:dyDescent="0.25">
      <c r="A348" s="42" t="s">
        <v>379</v>
      </c>
      <c r="B348" s="43">
        <v>6004899</v>
      </c>
      <c r="C348" s="43">
        <v>146197</v>
      </c>
      <c r="D348" s="43">
        <v>0</v>
      </c>
      <c r="E348" s="44">
        <v>3.25299</v>
      </c>
      <c r="F348" s="44">
        <f t="shared" si="61"/>
        <v>0.82</v>
      </c>
      <c r="G348" s="44">
        <v>4.4028299999999998</v>
      </c>
      <c r="H348" s="44">
        <f t="shared" si="62"/>
        <v>3.6619999999999999</v>
      </c>
      <c r="I348" s="44">
        <f t="shared" si="63"/>
        <v>3.6779999999999999</v>
      </c>
      <c r="J348" s="44">
        <f t="shared" si="64"/>
        <v>3.5946199999999999</v>
      </c>
      <c r="K348" s="44">
        <v>3.1022599999999998</v>
      </c>
      <c r="L348" s="44">
        <f t="shared" si="65"/>
        <v>3.2007300000000001</v>
      </c>
      <c r="M348" s="45">
        <f t="shared" si="66"/>
        <v>1.0163275252832948</v>
      </c>
      <c r="N348" s="46">
        <f t="shared" si="68"/>
        <v>1.01</v>
      </c>
      <c r="O348" s="47">
        <v>31.53</v>
      </c>
      <c r="P348" s="48">
        <f>IF(X348="Y",Y348,O348)</f>
        <v>31.53</v>
      </c>
      <c r="R348" s="47">
        <v>29.01</v>
      </c>
      <c r="S348" s="47">
        <v>29.01</v>
      </c>
      <c r="T348" s="45">
        <f t="shared" si="69"/>
        <v>0</v>
      </c>
      <c r="U348" s="44" t="str">
        <f t="shared" si="70"/>
        <v>N</v>
      </c>
      <c r="V348" s="45">
        <f t="shared" si="60"/>
        <v>8.6866597724922417E-2</v>
      </c>
      <c r="W348" s="44" t="str">
        <f t="shared" si="71"/>
        <v>N</v>
      </c>
      <c r="X348" s="44" t="str">
        <f t="shared" si="67"/>
        <v>N</v>
      </c>
      <c r="Y348" s="48">
        <f>ROUNDUP(S348*0.95,2)</f>
        <v>27.560000000000002</v>
      </c>
    </row>
    <row r="349" spans="1:25" x14ac:dyDescent="0.25">
      <c r="A349" s="34" t="s">
        <v>380</v>
      </c>
      <c r="B349" s="41">
        <v>6013312</v>
      </c>
      <c r="C349" s="41">
        <v>145733</v>
      </c>
      <c r="D349" s="41">
        <v>0</v>
      </c>
      <c r="E349" s="49">
        <v>3.1980599999999999</v>
      </c>
      <c r="F349" s="49">
        <f t="shared" si="61"/>
        <v>0.82</v>
      </c>
      <c r="G349" s="49">
        <v>4.1713399999999998</v>
      </c>
      <c r="H349" s="49">
        <f t="shared" si="62"/>
        <v>3.6619999999999999</v>
      </c>
      <c r="I349" s="49">
        <f t="shared" si="63"/>
        <v>3.6779999999999999</v>
      </c>
      <c r="J349" s="49">
        <f t="shared" si="64"/>
        <v>3.4056199999999999</v>
      </c>
      <c r="K349" s="49">
        <v>3.3663099999999999</v>
      </c>
      <c r="L349" s="49">
        <f t="shared" si="65"/>
        <v>3.3741699999999999</v>
      </c>
      <c r="M349" s="50">
        <f t="shared" si="66"/>
        <v>0.94780642350563249</v>
      </c>
      <c r="N349" s="51">
        <f t="shared" si="68"/>
        <v>0.94</v>
      </c>
      <c r="O349" s="52">
        <v>27.07</v>
      </c>
      <c r="P349" s="53">
        <f>IF(X349="Y",Y349,O349)</f>
        <v>27.07</v>
      </c>
      <c r="R349" s="52">
        <v>31.1</v>
      </c>
      <c r="S349" s="52">
        <v>31.1</v>
      </c>
      <c r="T349" s="50">
        <f t="shared" si="69"/>
        <v>0</v>
      </c>
      <c r="U349" s="49" t="str">
        <f t="shared" si="70"/>
        <v>N</v>
      </c>
      <c r="V349" s="50">
        <f t="shared" si="60"/>
        <v>-0.12958199356913186</v>
      </c>
      <c r="W349" s="49" t="str">
        <f t="shared" si="71"/>
        <v>Y</v>
      </c>
      <c r="X349" s="49" t="str">
        <f t="shared" si="67"/>
        <v>N</v>
      </c>
      <c r="Y349" s="53">
        <f>ROUNDUP(S349*0.95,2)</f>
        <v>29.55</v>
      </c>
    </row>
    <row r="350" spans="1:25" x14ac:dyDescent="0.25">
      <c r="A350" s="34" t="s">
        <v>381</v>
      </c>
      <c r="B350" s="41">
        <v>6004907</v>
      </c>
      <c r="C350" s="41">
        <v>145465</v>
      </c>
      <c r="D350" s="41">
        <v>0</v>
      </c>
      <c r="E350" s="49">
        <v>3.012</v>
      </c>
      <c r="F350" s="49">
        <f t="shared" si="61"/>
        <v>0.82</v>
      </c>
      <c r="G350" s="49">
        <v>4.1637399999999998</v>
      </c>
      <c r="H350" s="49">
        <f t="shared" si="62"/>
        <v>3.6619999999999999</v>
      </c>
      <c r="I350" s="49">
        <f t="shared" si="63"/>
        <v>3.6779999999999999</v>
      </c>
      <c r="J350" s="49">
        <f t="shared" si="64"/>
        <v>3.39941</v>
      </c>
      <c r="K350" s="49">
        <v>3.20478</v>
      </c>
      <c r="L350" s="49">
        <f t="shared" si="65"/>
        <v>3.2437100000000001</v>
      </c>
      <c r="M350" s="50">
        <f t="shared" si="66"/>
        <v>0.9285663638241396</v>
      </c>
      <c r="N350" s="51">
        <f t="shared" si="68"/>
        <v>0.92</v>
      </c>
      <c r="O350" s="52">
        <v>25.77</v>
      </c>
      <c r="P350" s="53">
        <f>IF(X350="Y",Y350,O350)</f>
        <v>25.77</v>
      </c>
      <c r="R350" s="52">
        <v>22.31</v>
      </c>
      <c r="S350" s="52">
        <v>22.31</v>
      </c>
      <c r="T350" s="50">
        <f t="shared" si="69"/>
        <v>0</v>
      </c>
      <c r="U350" s="49" t="str">
        <f t="shared" si="70"/>
        <v>N</v>
      </c>
      <c r="V350" s="50">
        <f t="shared" si="60"/>
        <v>0.15508740475123267</v>
      </c>
      <c r="W350" s="49" t="str">
        <f t="shared" si="71"/>
        <v>N</v>
      </c>
      <c r="X350" s="49" t="str">
        <f t="shared" si="67"/>
        <v>N</v>
      </c>
      <c r="Y350" s="53">
        <f>ROUNDUP(S350*0.95,2)</f>
        <v>21.200000000000003</v>
      </c>
    </row>
    <row r="351" spans="1:25" x14ac:dyDescent="0.25">
      <c r="A351" s="34" t="s">
        <v>382</v>
      </c>
      <c r="B351" s="41">
        <v>6004964</v>
      </c>
      <c r="C351" s="41" t="s">
        <v>383</v>
      </c>
      <c r="D351" s="41">
        <v>0</v>
      </c>
      <c r="E351" s="49">
        <v>1.81768</v>
      </c>
      <c r="F351" s="49">
        <f t="shared" si="61"/>
        <v>0.82</v>
      </c>
      <c r="G351" s="49">
        <v>3.7451300000000001</v>
      </c>
      <c r="H351" s="49">
        <f t="shared" si="62"/>
        <v>3.6619999999999999</v>
      </c>
      <c r="I351" s="49">
        <f t="shared" si="63"/>
        <v>3.6779999999999999</v>
      </c>
      <c r="J351" s="49">
        <f t="shared" si="64"/>
        <v>3.0576500000000002</v>
      </c>
      <c r="K351" s="49">
        <v>2.25468</v>
      </c>
      <c r="L351" s="49">
        <f t="shared" si="65"/>
        <v>2.41527</v>
      </c>
      <c r="M351" s="50">
        <f t="shared" si="66"/>
        <v>0.7525783866814062</v>
      </c>
      <c r="N351" s="51">
        <f t="shared" si="68"/>
        <v>0.75</v>
      </c>
      <c r="O351" s="52">
        <v>12.76</v>
      </c>
      <c r="P351" s="53">
        <f>IF(X351="Y",Y351,O351)</f>
        <v>12.76</v>
      </c>
      <c r="R351" s="52">
        <v>31.66</v>
      </c>
      <c r="S351" s="52">
        <v>31.66</v>
      </c>
      <c r="T351" s="50">
        <f t="shared" si="69"/>
        <v>0</v>
      </c>
      <c r="U351" s="49" t="str">
        <f t="shared" si="70"/>
        <v>N</v>
      </c>
      <c r="V351" s="50">
        <f t="shared" si="60"/>
        <v>-0.59696778269109285</v>
      </c>
      <c r="W351" s="49" t="str">
        <f t="shared" si="71"/>
        <v>Y</v>
      </c>
      <c r="X351" s="49" t="str">
        <f t="shared" si="67"/>
        <v>N</v>
      </c>
      <c r="Y351" s="53">
        <f>ROUNDUP(S351*0.95,2)</f>
        <v>30.080000000000002</v>
      </c>
    </row>
    <row r="352" spans="1:25" x14ac:dyDescent="0.25">
      <c r="A352" s="54" t="s">
        <v>384</v>
      </c>
      <c r="B352" s="55">
        <v>6005433</v>
      </c>
      <c r="C352" s="55">
        <v>145905</v>
      </c>
      <c r="D352" s="55">
        <v>0</v>
      </c>
      <c r="E352" s="56">
        <v>3.4330099999999999</v>
      </c>
      <c r="F352" s="56">
        <f t="shared" si="61"/>
        <v>0.82</v>
      </c>
      <c r="G352" s="56">
        <v>3.68119</v>
      </c>
      <c r="H352" s="56">
        <f t="shared" si="62"/>
        <v>3.6619999999999999</v>
      </c>
      <c r="I352" s="56">
        <f t="shared" si="63"/>
        <v>3.6779999999999999</v>
      </c>
      <c r="J352" s="56">
        <f t="shared" si="64"/>
        <v>3.0054400000000001</v>
      </c>
      <c r="K352" s="56">
        <v>2.8311500000000001</v>
      </c>
      <c r="L352" s="56">
        <f t="shared" si="65"/>
        <v>2.8660100000000002</v>
      </c>
      <c r="M352" s="57">
        <f t="shared" si="66"/>
        <v>1.197836015924578</v>
      </c>
      <c r="N352" s="58">
        <f t="shared" si="68"/>
        <v>1.19</v>
      </c>
      <c r="O352" s="59">
        <v>37.78</v>
      </c>
      <c r="P352" s="60">
        <f>IF(X352="Y",Y352,O352)</f>
        <v>37.78</v>
      </c>
      <c r="R352" s="59">
        <v>26.78</v>
      </c>
      <c r="S352" s="59">
        <v>26.78</v>
      </c>
      <c r="T352" s="57">
        <f t="shared" si="69"/>
        <v>0</v>
      </c>
      <c r="U352" s="56" t="str">
        <f t="shared" si="70"/>
        <v>N</v>
      </c>
      <c r="V352" s="57">
        <f t="shared" si="60"/>
        <v>0.41075429424943988</v>
      </c>
      <c r="W352" s="56" t="str">
        <f t="shared" si="71"/>
        <v>N</v>
      </c>
      <c r="X352" s="56" t="str">
        <f t="shared" si="67"/>
        <v>N</v>
      </c>
      <c r="Y352" s="60">
        <f>ROUNDUP(S352*0.95,2)</f>
        <v>25.450000000000003</v>
      </c>
    </row>
    <row r="353" spans="1:25" x14ac:dyDescent="0.25">
      <c r="A353" s="42" t="s">
        <v>385</v>
      </c>
      <c r="B353" s="43">
        <v>6006126</v>
      </c>
      <c r="C353" s="43">
        <v>145829</v>
      </c>
      <c r="D353" s="43">
        <v>0</v>
      </c>
      <c r="E353" s="44">
        <v>2.17869</v>
      </c>
      <c r="F353" s="44">
        <f t="shared" si="61"/>
        <v>0.82</v>
      </c>
      <c r="G353" s="44">
        <v>4.72166</v>
      </c>
      <c r="H353" s="44">
        <f t="shared" si="62"/>
        <v>3.6619999999999999</v>
      </c>
      <c r="I353" s="44">
        <f t="shared" si="63"/>
        <v>3.6779999999999999</v>
      </c>
      <c r="J353" s="44">
        <f t="shared" si="64"/>
        <v>3.8549199999999999</v>
      </c>
      <c r="K353" s="44">
        <v>3.4535300000000002</v>
      </c>
      <c r="L353" s="44">
        <f t="shared" si="65"/>
        <v>3.5338099999999999</v>
      </c>
      <c r="M353" s="45">
        <f t="shared" si="66"/>
        <v>0.61652720434884734</v>
      </c>
      <c r="N353" s="46">
        <f t="shared" si="68"/>
        <v>0.61</v>
      </c>
      <c r="O353" s="47">
        <v>0</v>
      </c>
      <c r="P353" s="48">
        <f>IF(X353="Y",Y353,O353)</f>
        <v>0</v>
      </c>
      <c r="R353" s="47">
        <v>0</v>
      </c>
      <c r="S353" s="47">
        <v>0</v>
      </c>
      <c r="T353" s="45">
        <f t="shared" si="69"/>
        <v>0</v>
      </c>
      <c r="U353" s="44" t="str">
        <f t="shared" si="70"/>
        <v>N</v>
      </c>
      <c r="V353" s="45">
        <f t="shared" si="60"/>
        <v>0</v>
      </c>
      <c r="W353" s="44" t="str">
        <f t="shared" si="71"/>
        <v>N</v>
      </c>
      <c r="X353" s="44" t="str">
        <f t="shared" si="67"/>
        <v>N</v>
      </c>
      <c r="Y353" s="48">
        <f>ROUNDUP(S353*0.95,2)</f>
        <v>0</v>
      </c>
    </row>
    <row r="354" spans="1:25" x14ac:dyDescent="0.25">
      <c r="A354" s="34" t="s">
        <v>386</v>
      </c>
      <c r="B354" s="41">
        <v>6005011</v>
      </c>
      <c r="C354" s="41">
        <v>145968</v>
      </c>
      <c r="D354" s="41">
        <v>0</v>
      </c>
      <c r="E354" s="49">
        <v>2.7815300000000001</v>
      </c>
      <c r="F354" s="49">
        <f t="shared" si="61"/>
        <v>0.82</v>
      </c>
      <c r="G354" s="49">
        <v>4.1402799999999997</v>
      </c>
      <c r="H354" s="49">
        <f t="shared" si="62"/>
        <v>3.6619999999999999</v>
      </c>
      <c r="I354" s="49">
        <f t="shared" si="63"/>
        <v>3.6779999999999999</v>
      </c>
      <c r="J354" s="49">
        <f t="shared" si="64"/>
        <v>3.3802599999999998</v>
      </c>
      <c r="K354" s="49">
        <v>3.19516</v>
      </c>
      <c r="L354" s="49">
        <f t="shared" si="65"/>
        <v>3.2321800000000001</v>
      </c>
      <c r="M354" s="50">
        <f t="shared" si="66"/>
        <v>0.86057397793439727</v>
      </c>
      <c r="N354" s="51">
        <f t="shared" si="68"/>
        <v>0.86</v>
      </c>
      <c r="O354" s="52">
        <v>21.15</v>
      </c>
      <c r="P354" s="53">
        <f>IF(X354="Y",Y354,O354)</f>
        <v>21.15</v>
      </c>
      <c r="R354" s="52">
        <v>12.53</v>
      </c>
      <c r="S354" s="52">
        <v>12.53</v>
      </c>
      <c r="T354" s="50">
        <f t="shared" si="69"/>
        <v>0</v>
      </c>
      <c r="U354" s="49" t="str">
        <f t="shared" si="70"/>
        <v>N</v>
      </c>
      <c r="V354" s="50">
        <f t="shared" si="60"/>
        <v>0.6879489225857941</v>
      </c>
      <c r="W354" s="49" t="str">
        <f t="shared" si="71"/>
        <v>N</v>
      </c>
      <c r="X354" s="49" t="str">
        <f t="shared" si="67"/>
        <v>N</v>
      </c>
      <c r="Y354" s="53">
        <f>ROUNDUP(S354*0.95,2)</f>
        <v>11.91</v>
      </c>
    </row>
    <row r="355" spans="1:25" x14ac:dyDescent="0.25">
      <c r="A355" s="34" t="s">
        <v>387</v>
      </c>
      <c r="B355" s="41">
        <v>6008999</v>
      </c>
      <c r="C355" s="41">
        <v>146123</v>
      </c>
      <c r="D355" s="41">
        <v>0</v>
      </c>
      <c r="E355" s="49">
        <v>3.5447500000000001</v>
      </c>
      <c r="F355" s="49">
        <f t="shared" si="61"/>
        <v>0.82</v>
      </c>
      <c r="G355" s="49">
        <v>4.4353300000000004</v>
      </c>
      <c r="H355" s="49">
        <f t="shared" si="62"/>
        <v>3.6619999999999999</v>
      </c>
      <c r="I355" s="49">
        <f t="shared" si="63"/>
        <v>3.6779999999999999</v>
      </c>
      <c r="J355" s="49">
        <f t="shared" si="64"/>
        <v>3.6211500000000001</v>
      </c>
      <c r="K355" s="49">
        <v>3.0318999999999998</v>
      </c>
      <c r="L355" s="49">
        <f t="shared" si="65"/>
        <v>3.14975</v>
      </c>
      <c r="M355" s="50">
        <f t="shared" si="66"/>
        <v>1.1254067783157393</v>
      </c>
      <c r="N355" s="51">
        <f t="shared" si="68"/>
        <v>1.1200000000000001</v>
      </c>
      <c r="O355" s="52">
        <v>36.74</v>
      </c>
      <c r="P355" s="53">
        <f>IF(X355="Y",Y355,O355)</f>
        <v>36.74</v>
      </c>
      <c r="R355" s="52">
        <v>36.1</v>
      </c>
      <c r="S355" s="52">
        <v>36.1</v>
      </c>
      <c r="T355" s="50">
        <f t="shared" si="69"/>
        <v>0</v>
      </c>
      <c r="U355" s="49" t="str">
        <f t="shared" si="70"/>
        <v>N</v>
      </c>
      <c r="V355" s="50">
        <f t="shared" si="60"/>
        <v>1.7728531855955694E-2</v>
      </c>
      <c r="W355" s="49" t="str">
        <f t="shared" si="71"/>
        <v>N</v>
      </c>
      <c r="X355" s="49" t="str">
        <f t="shared" si="67"/>
        <v>N</v>
      </c>
      <c r="Y355" s="53">
        <f>ROUNDUP(S355*0.95,2)</f>
        <v>34.299999999999997</v>
      </c>
    </row>
    <row r="356" spans="1:25" x14ac:dyDescent="0.25">
      <c r="A356" s="34" t="s">
        <v>388</v>
      </c>
      <c r="B356" s="41">
        <v>6019723</v>
      </c>
      <c r="C356" s="41">
        <v>145971</v>
      </c>
      <c r="D356" s="41">
        <v>0</v>
      </c>
      <c r="E356" s="49">
        <v>3.2291300000000001</v>
      </c>
      <c r="F356" s="49">
        <f t="shared" si="61"/>
        <v>0.82</v>
      </c>
      <c r="G356" s="49">
        <v>4.99824</v>
      </c>
      <c r="H356" s="49">
        <f t="shared" si="62"/>
        <v>3.6619999999999999</v>
      </c>
      <c r="I356" s="49">
        <f t="shared" si="63"/>
        <v>3.6779999999999999</v>
      </c>
      <c r="J356" s="49">
        <f t="shared" si="64"/>
        <v>4.08073</v>
      </c>
      <c r="K356" s="49">
        <v>3.8409200000000001</v>
      </c>
      <c r="L356" s="49">
        <f t="shared" si="65"/>
        <v>3.8888799999999999</v>
      </c>
      <c r="M356" s="50">
        <f t="shared" si="66"/>
        <v>0.83034961222768511</v>
      </c>
      <c r="N356" s="51">
        <f t="shared" si="68"/>
        <v>0.83</v>
      </c>
      <c r="O356" s="52">
        <v>18.829999999999998</v>
      </c>
      <c r="P356" s="53">
        <f>IF(X356="Y",Y356,O356)</f>
        <v>18.829999999999998</v>
      </c>
      <c r="R356" s="52">
        <v>27.52</v>
      </c>
      <c r="S356" s="52">
        <v>27.52</v>
      </c>
      <c r="T356" s="50">
        <f t="shared" si="69"/>
        <v>0</v>
      </c>
      <c r="U356" s="49" t="str">
        <f t="shared" si="70"/>
        <v>N</v>
      </c>
      <c r="V356" s="50">
        <f t="shared" si="60"/>
        <v>-0.31577034883720934</v>
      </c>
      <c r="W356" s="49" t="str">
        <f t="shared" si="71"/>
        <v>Y</v>
      </c>
      <c r="X356" s="49" t="str">
        <f t="shared" si="67"/>
        <v>N</v>
      </c>
      <c r="Y356" s="53">
        <f>ROUNDUP(S356*0.95,2)</f>
        <v>26.150000000000002</v>
      </c>
    </row>
    <row r="357" spans="1:25" x14ac:dyDescent="0.25">
      <c r="A357" s="54" t="s">
        <v>389</v>
      </c>
      <c r="B357" s="55">
        <v>6005169</v>
      </c>
      <c r="C357" s="55">
        <v>145235</v>
      </c>
      <c r="D357" s="55">
        <v>0</v>
      </c>
      <c r="E357" s="56">
        <v>2.2941400000000001</v>
      </c>
      <c r="F357" s="56">
        <f t="shared" si="61"/>
        <v>0.82</v>
      </c>
      <c r="G357" s="56">
        <v>5.5776199999999996</v>
      </c>
      <c r="H357" s="56">
        <f t="shared" si="62"/>
        <v>3.6619999999999999</v>
      </c>
      <c r="I357" s="56">
        <f t="shared" si="63"/>
        <v>3.6779999999999999</v>
      </c>
      <c r="J357" s="56">
        <f t="shared" si="64"/>
        <v>4.55375</v>
      </c>
      <c r="K357" s="56">
        <v>3.1894300000000002</v>
      </c>
      <c r="L357" s="56">
        <f t="shared" si="65"/>
        <v>3.4622899999999999</v>
      </c>
      <c r="M357" s="57">
        <f t="shared" si="66"/>
        <v>0.66260769606243275</v>
      </c>
      <c r="N357" s="58">
        <f t="shared" si="68"/>
        <v>0.66</v>
      </c>
      <c r="O357" s="59">
        <v>0</v>
      </c>
      <c r="P357" s="60">
        <f>IF(X357="Y",Y357,O357)</f>
        <v>0</v>
      </c>
      <c r="R357" s="59">
        <v>9.59</v>
      </c>
      <c r="S357" s="59">
        <v>9.59</v>
      </c>
      <c r="T357" s="57">
        <f t="shared" si="69"/>
        <v>0</v>
      </c>
      <c r="U357" s="56" t="str">
        <f t="shared" si="70"/>
        <v>N</v>
      </c>
      <c r="V357" s="57">
        <f t="shared" si="60"/>
        <v>-1</v>
      </c>
      <c r="W357" s="56" t="str">
        <f t="shared" si="71"/>
        <v>Y</v>
      </c>
      <c r="X357" s="56" t="str">
        <f t="shared" si="67"/>
        <v>N</v>
      </c>
      <c r="Y357" s="60">
        <f>ROUNDUP(S357*0.95,2)</f>
        <v>9.1199999999999992</v>
      </c>
    </row>
    <row r="358" spans="1:25" x14ac:dyDescent="0.25">
      <c r="A358" s="42" t="s">
        <v>390</v>
      </c>
      <c r="B358" s="43">
        <v>6005185</v>
      </c>
      <c r="C358" s="43">
        <v>145256</v>
      </c>
      <c r="D358" s="43">
        <v>0</v>
      </c>
      <c r="E358" s="44">
        <v>3.1104500000000002</v>
      </c>
      <c r="F358" s="44">
        <f t="shared" si="61"/>
        <v>0.82</v>
      </c>
      <c r="G358" s="44">
        <v>4.0197000000000003</v>
      </c>
      <c r="H358" s="44">
        <f t="shared" si="62"/>
        <v>3.6619999999999999</v>
      </c>
      <c r="I358" s="44">
        <f t="shared" si="63"/>
        <v>3.6779999999999999</v>
      </c>
      <c r="J358" s="44">
        <f t="shared" si="64"/>
        <v>3.2818200000000002</v>
      </c>
      <c r="K358" s="44">
        <v>2.9506199999999998</v>
      </c>
      <c r="L358" s="44">
        <f t="shared" si="65"/>
        <v>3.0168599999999999</v>
      </c>
      <c r="M358" s="45">
        <f t="shared" si="66"/>
        <v>1.0310223212214025</v>
      </c>
      <c r="N358" s="46">
        <f t="shared" si="68"/>
        <v>1.03</v>
      </c>
      <c r="O358" s="47">
        <v>32.619999999999997</v>
      </c>
      <c r="P358" s="48">
        <f>IF(X358="Y",Y358,O358)</f>
        <v>32.619999999999997</v>
      </c>
      <c r="R358" s="47">
        <v>33.92</v>
      </c>
      <c r="S358" s="47">
        <v>33.92</v>
      </c>
      <c r="T358" s="45">
        <f t="shared" si="69"/>
        <v>0</v>
      </c>
      <c r="U358" s="44" t="str">
        <f t="shared" si="70"/>
        <v>N</v>
      </c>
      <c r="V358" s="45">
        <f t="shared" si="60"/>
        <v>-3.8325471698113331E-2</v>
      </c>
      <c r="W358" s="44" t="str">
        <f t="shared" si="71"/>
        <v>N</v>
      </c>
      <c r="X358" s="44" t="str">
        <f t="shared" si="67"/>
        <v>N</v>
      </c>
      <c r="Y358" s="48">
        <f>ROUNDUP(S358*0.95,2)</f>
        <v>32.229999999999997</v>
      </c>
    </row>
    <row r="359" spans="1:25" x14ac:dyDescent="0.25">
      <c r="A359" s="34" t="s">
        <v>391</v>
      </c>
      <c r="B359" s="41">
        <v>6012835</v>
      </c>
      <c r="C359" s="41">
        <v>145694</v>
      </c>
      <c r="D359" s="41">
        <v>0</v>
      </c>
      <c r="E359" s="49">
        <v>2.98271</v>
      </c>
      <c r="F359" s="49">
        <f t="shared" si="61"/>
        <v>0.82</v>
      </c>
      <c r="G359" s="49">
        <v>4.0905100000000001</v>
      </c>
      <c r="H359" s="49">
        <f t="shared" si="62"/>
        <v>3.6619999999999999</v>
      </c>
      <c r="I359" s="49">
        <f t="shared" si="63"/>
        <v>3.6779999999999999</v>
      </c>
      <c r="J359" s="49">
        <f t="shared" si="64"/>
        <v>3.3396300000000001</v>
      </c>
      <c r="K359" s="49">
        <v>3.4267599999999998</v>
      </c>
      <c r="L359" s="49">
        <f t="shared" si="65"/>
        <v>3.3396300000000001</v>
      </c>
      <c r="M359" s="50">
        <f t="shared" si="66"/>
        <v>0.89312588520285174</v>
      </c>
      <c r="N359" s="51">
        <f t="shared" si="68"/>
        <v>0.89</v>
      </c>
      <c r="O359" s="52">
        <v>23.46</v>
      </c>
      <c r="P359" s="53">
        <f>IF(X359="Y",Y359,O359)</f>
        <v>23.46</v>
      </c>
      <c r="R359" s="52">
        <v>24.54</v>
      </c>
      <c r="S359" s="52">
        <v>24.54</v>
      </c>
      <c r="T359" s="50">
        <f t="shared" si="69"/>
        <v>0</v>
      </c>
      <c r="U359" s="49" t="str">
        <f t="shared" si="70"/>
        <v>N</v>
      </c>
      <c r="V359" s="50">
        <f t="shared" si="60"/>
        <v>-4.4009779951100177E-2</v>
      </c>
      <c r="W359" s="49" t="str">
        <f t="shared" si="71"/>
        <v>N</v>
      </c>
      <c r="X359" s="49" t="str">
        <f t="shared" si="67"/>
        <v>N</v>
      </c>
      <c r="Y359" s="53">
        <f>ROUNDUP(S359*0.95,2)</f>
        <v>23.32</v>
      </c>
    </row>
    <row r="360" spans="1:25" x14ac:dyDescent="0.25">
      <c r="A360" s="34" t="s">
        <v>392</v>
      </c>
      <c r="B360" s="41">
        <v>6012017</v>
      </c>
      <c r="C360" s="41">
        <v>145646</v>
      </c>
      <c r="D360" s="41">
        <v>0</v>
      </c>
      <c r="E360" s="49">
        <v>2.9238900000000001</v>
      </c>
      <c r="F360" s="49">
        <f t="shared" si="61"/>
        <v>0.82</v>
      </c>
      <c r="G360" s="49">
        <v>4.4661400000000002</v>
      </c>
      <c r="H360" s="49">
        <f t="shared" si="62"/>
        <v>3.6619999999999999</v>
      </c>
      <c r="I360" s="49">
        <f t="shared" si="63"/>
        <v>3.6779999999999999</v>
      </c>
      <c r="J360" s="49">
        <f t="shared" si="64"/>
        <v>3.6463000000000001</v>
      </c>
      <c r="K360" s="49">
        <v>3.54528</v>
      </c>
      <c r="L360" s="49">
        <f t="shared" si="65"/>
        <v>3.56548</v>
      </c>
      <c r="M360" s="50">
        <f t="shared" si="66"/>
        <v>0.82005508374748981</v>
      </c>
      <c r="N360" s="51">
        <f t="shared" si="68"/>
        <v>0.82</v>
      </c>
      <c r="O360" s="52">
        <v>18.059999999999999</v>
      </c>
      <c r="P360" s="53">
        <f>IF(X360="Y",Y360,O360)</f>
        <v>18.059999999999999</v>
      </c>
      <c r="R360" s="52">
        <v>23.06</v>
      </c>
      <c r="S360" s="52">
        <v>23.06</v>
      </c>
      <c r="T360" s="50">
        <f t="shared" si="69"/>
        <v>0</v>
      </c>
      <c r="U360" s="49" t="str">
        <f t="shared" si="70"/>
        <v>N</v>
      </c>
      <c r="V360" s="50">
        <f t="shared" si="60"/>
        <v>-0.2168256721595837</v>
      </c>
      <c r="W360" s="49" t="str">
        <f t="shared" si="71"/>
        <v>Y</v>
      </c>
      <c r="X360" s="49" t="str">
        <f t="shared" si="67"/>
        <v>N</v>
      </c>
      <c r="Y360" s="53">
        <f>ROUNDUP(S360*0.95,2)</f>
        <v>21.91</v>
      </c>
    </row>
    <row r="361" spans="1:25" x14ac:dyDescent="0.25">
      <c r="A361" s="34" t="s">
        <v>393</v>
      </c>
      <c r="B361" s="41">
        <v>6005227</v>
      </c>
      <c r="C361" s="41">
        <v>145654</v>
      </c>
      <c r="D361" s="41">
        <v>0</v>
      </c>
      <c r="E361" s="49">
        <v>2.98753</v>
      </c>
      <c r="F361" s="49">
        <f t="shared" si="61"/>
        <v>0.82</v>
      </c>
      <c r="G361" s="49">
        <v>4.9764099999999996</v>
      </c>
      <c r="H361" s="49">
        <f t="shared" si="62"/>
        <v>3.6619999999999999</v>
      </c>
      <c r="I361" s="49">
        <f t="shared" si="63"/>
        <v>3.6779999999999999</v>
      </c>
      <c r="J361" s="49">
        <f t="shared" si="64"/>
        <v>4.0629</v>
      </c>
      <c r="K361" s="49">
        <v>3.74403</v>
      </c>
      <c r="L361" s="49">
        <f t="shared" si="65"/>
        <v>3.8077999999999999</v>
      </c>
      <c r="M361" s="50">
        <f t="shared" si="66"/>
        <v>0.78458164819580867</v>
      </c>
      <c r="N361" s="51">
        <f t="shared" si="68"/>
        <v>0.78</v>
      </c>
      <c r="O361" s="52">
        <v>15.02</v>
      </c>
      <c r="P361" s="53">
        <f>IF(X361="Y",Y361,O361)</f>
        <v>15.02</v>
      </c>
      <c r="R361" s="52">
        <v>19.080000000000002</v>
      </c>
      <c r="S361" s="52">
        <v>19.080000000000002</v>
      </c>
      <c r="T361" s="50">
        <f t="shared" si="69"/>
        <v>0</v>
      </c>
      <c r="U361" s="49" t="str">
        <f t="shared" si="70"/>
        <v>N</v>
      </c>
      <c r="V361" s="50">
        <f t="shared" si="60"/>
        <v>-0.21278825995807138</v>
      </c>
      <c r="W361" s="49" t="str">
        <f t="shared" si="71"/>
        <v>Y</v>
      </c>
      <c r="X361" s="49" t="str">
        <f t="shared" si="67"/>
        <v>N</v>
      </c>
      <c r="Y361" s="53">
        <f>ROUNDUP(S361*0.95,2)</f>
        <v>18.130000000000003</v>
      </c>
    </row>
    <row r="362" spans="1:25" x14ac:dyDescent="0.25">
      <c r="A362" s="54" t="s">
        <v>394</v>
      </c>
      <c r="B362" s="55">
        <v>6005235</v>
      </c>
      <c r="C362" s="55">
        <v>145761</v>
      </c>
      <c r="D362" s="55">
        <v>0</v>
      </c>
      <c r="E362" s="56">
        <v>3.11883</v>
      </c>
      <c r="F362" s="56">
        <f t="shared" si="61"/>
        <v>0.82</v>
      </c>
      <c r="G362" s="56">
        <v>4.2900900000000002</v>
      </c>
      <c r="H362" s="56">
        <f t="shared" si="62"/>
        <v>3.6619999999999999</v>
      </c>
      <c r="I362" s="56">
        <f t="shared" si="63"/>
        <v>3.6779999999999999</v>
      </c>
      <c r="J362" s="56">
        <f t="shared" si="64"/>
        <v>3.50257</v>
      </c>
      <c r="K362" s="56">
        <v>3.2110799999999999</v>
      </c>
      <c r="L362" s="56">
        <f t="shared" si="65"/>
        <v>3.26938</v>
      </c>
      <c r="M362" s="57">
        <f t="shared" si="66"/>
        <v>0.95395151374266685</v>
      </c>
      <c r="N362" s="58">
        <f t="shared" si="68"/>
        <v>0.95</v>
      </c>
      <c r="O362" s="59">
        <v>27.72</v>
      </c>
      <c r="P362" s="60">
        <f>IF(X362="Y",Y362,O362)</f>
        <v>27.72</v>
      </c>
      <c r="R362" s="59">
        <v>23.8</v>
      </c>
      <c r="S362" s="59">
        <v>23.8</v>
      </c>
      <c r="T362" s="57">
        <f t="shared" si="69"/>
        <v>0</v>
      </c>
      <c r="U362" s="56" t="str">
        <f t="shared" si="70"/>
        <v>N</v>
      </c>
      <c r="V362" s="57">
        <f t="shared" si="60"/>
        <v>0.16470588235294109</v>
      </c>
      <c r="W362" s="56" t="str">
        <f t="shared" si="71"/>
        <v>N</v>
      </c>
      <c r="X362" s="56" t="str">
        <f t="shared" si="67"/>
        <v>N</v>
      </c>
      <c r="Y362" s="60">
        <f>ROUNDUP(S362*0.95,2)</f>
        <v>22.61</v>
      </c>
    </row>
    <row r="363" spans="1:25" x14ac:dyDescent="0.25">
      <c r="A363" s="42" t="s">
        <v>395</v>
      </c>
      <c r="B363" s="43">
        <v>6000640</v>
      </c>
      <c r="C363" s="43">
        <v>145334</v>
      </c>
      <c r="D363" s="43">
        <v>0</v>
      </c>
      <c r="E363" s="44">
        <v>3.35907</v>
      </c>
      <c r="F363" s="44">
        <f t="shared" si="61"/>
        <v>0.82</v>
      </c>
      <c r="G363" s="44">
        <v>5.5725800000000003</v>
      </c>
      <c r="H363" s="44">
        <f t="shared" si="62"/>
        <v>3.6619999999999999</v>
      </c>
      <c r="I363" s="44">
        <f t="shared" si="63"/>
        <v>3.6779999999999999</v>
      </c>
      <c r="J363" s="44">
        <f t="shared" si="64"/>
        <v>4.5496400000000001</v>
      </c>
      <c r="K363" s="44">
        <v>4.17455</v>
      </c>
      <c r="L363" s="44">
        <f t="shared" si="65"/>
        <v>4.2495700000000003</v>
      </c>
      <c r="M363" s="45">
        <f t="shared" si="66"/>
        <v>0.79044938664382514</v>
      </c>
      <c r="N363" s="46">
        <f t="shared" si="68"/>
        <v>0.79</v>
      </c>
      <c r="O363" s="47">
        <v>15.77</v>
      </c>
      <c r="P363" s="48">
        <f>IF(X363="Y",Y363,O363)</f>
        <v>15.77</v>
      </c>
      <c r="R363" s="47">
        <v>18.380000000000003</v>
      </c>
      <c r="S363" s="47">
        <v>18.380000000000003</v>
      </c>
      <c r="T363" s="45">
        <f t="shared" si="69"/>
        <v>0</v>
      </c>
      <c r="U363" s="44" t="str">
        <f t="shared" si="70"/>
        <v>N</v>
      </c>
      <c r="V363" s="45">
        <f t="shared" si="60"/>
        <v>-0.14200217627856379</v>
      </c>
      <c r="W363" s="44" t="str">
        <f t="shared" si="71"/>
        <v>Y</v>
      </c>
      <c r="X363" s="44" t="str">
        <f t="shared" si="67"/>
        <v>N</v>
      </c>
      <c r="Y363" s="48">
        <f>ROUNDUP(S363*0.95,2)</f>
        <v>17.470000000000002</v>
      </c>
    </row>
    <row r="364" spans="1:25" x14ac:dyDescent="0.25">
      <c r="A364" s="34" t="s">
        <v>396</v>
      </c>
      <c r="B364" s="41">
        <v>6007918</v>
      </c>
      <c r="C364" s="41">
        <v>145424</v>
      </c>
      <c r="D364" s="41">
        <v>0</v>
      </c>
      <c r="E364" s="49">
        <v>2.7183199999999998</v>
      </c>
      <c r="F364" s="49">
        <f t="shared" si="61"/>
        <v>0.82</v>
      </c>
      <c r="G364" s="49">
        <v>4.5871399999999998</v>
      </c>
      <c r="H364" s="49">
        <f t="shared" si="62"/>
        <v>3.6619999999999999</v>
      </c>
      <c r="I364" s="49">
        <f t="shared" si="63"/>
        <v>3.6779999999999999</v>
      </c>
      <c r="J364" s="49">
        <f t="shared" si="64"/>
        <v>3.7450899999999998</v>
      </c>
      <c r="K364" s="49">
        <v>3.4552800000000001</v>
      </c>
      <c r="L364" s="49">
        <f t="shared" si="65"/>
        <v>3.5132400000000001</v>
      </c>
      <c r="M364" s="50">
        <f t="shared" si="66"/>
        <v>0.7737359246735207</v>
      </c>
      <c r="N364" s="51">
        <f t="shared" si="68"/>
        <v>0.77</v>
      </c>
      <c r="O364" s="52">
        <v>14.26</v>
      </c>
      <c r="P364" s="53">
        <f>IF(X364="Y",Y364,O364)</f>
        <v>14.26</v>
      </c>
      <c r="R364" s="52">
        <v>26.78</v>
      </c>
      <c r="S364" s="52">
        <v>26.78</v>
      </c>
      <c r="T364" s="50">
        <f t="shared" si="69"/>
        <v>0</v>
      </c>
      <c r="U364" s="49" t="str">
        <f t="shared" si="70"/>
        <v>N</v>
      </c>
      <c r="V364" s="50">
        <f t="shared" si="60"/>
        <v>-0.46751306945481708</v>
      </c>
      <c r="W364" s="49" t="str">
        <f t="shared" si="71"/>
        <v>Y</v>
      </c>
      <c r="X364" s="49" t="str">
        <f t="shared" si="67"/>
        <v>N</v>
      </c>
      <c r="Y364" s="53">
        <f>ROUNDUP(S364*0.95,2)</f>
        <v>25.450000000000003</v>
      </c>
    </row>
    <row r="365" spans="1:25" x14ac:dyDescent="0.25">
      <c r="A365" s="34" t="s">
        <v>397</v>
      </c>
      <c r="B365" s="41">
        <v>6001044</v>
      </c>
      <c r="C365" s="41">
        <v>145897</v>
      </c>
      <c r="D365" s="41">
        <v>0</v>
      </c>
      <c r="E365" s="49">
        <v>3.25996</v>
      </c>
      <c r="F365" s="49">
        <f t="shared" si="61"/>
        <v>0.82</v>
      </c>
      <c r="G365" s="49">
        <v>3.3067500000000001</v>
      </c>
      <c r="H365" s="49">
        <f t="shared" si="62"/>
        <v>3.6619999999999999</v>
      </c>
      <c r="I365" s="49">
        <f t="shared" si="63"/>
        <v>3.6779999999999999</v>
      </c>
      <c r="J365" s="49">
        <f t="shared" si="64"/>
        <v>2.6997399999999998</v>
      </c>
      <c r="K365" s="49">
        <v>2.9104299999999999</v>
      </c>
      <c r="L365" s="49">
        <f t="shared" si="65"/>
        <v>2.6997399999999998</v>
      </c>
      <c r="M365" s="50">
        <f t="shared" si="66"/>
        <v>1.2075088712246365</v>
      </c>
      <c r="N365" s="51">
        <f t="shared" si="68"/>
        <v>1.2</v>
      </c>
      <c r="O365" s="52">
        <v>37.93</v>
      </c>
      <c r="P365" s="53">
        <f>IF(X365="Y",Y365,O365)</f>
        <v>37.93</v>
      </c>
      <c r="R365" s="52">
        <v>38.68</v>
      </c>
      <c r="S365" s="52">
        <v>38.68</v>
      </c>
      <c r="T365" s="50">
        <f t="shared" si="69"/>
        <v>0</v>
      </c>
      <c r="U365" s="49" t="str">
        <f t="shared" si="70"/>
        <v>N</v>
      </c>
      <c r="V365" s="50">
        <f t="shared" si="60"/>
        <v>-1.9389865563598761E-2</v>
      </c>
      <c r="W365" s="49" t="str">
        <f t="shared" si="71"/>
        <v>N</v>
      </c>
      <c r="X365" s="49" t="str">
        <f t="shared" si="67"/>
        <v>N</v>
      </c>
      <c r="Y365" s="53">
        <f>ROUNDUP(S365*0.95,2)</f>
        <v>36.75</v>
      </c>
    </row>
    <row r="366" spans="1:25" x14ac:dyDescent="0.25">
      <c r="A366" s="34" t="s">
        <v>398</v>
      </c>
      <c r="B366" s="41">
        <v>6005284</v>
      </c>
      <c r="C366" s="41">
        <v>145382</v>
      </c>
      <c r="D366" s="41">
        <v>0</v>
      </c>
      <c r="E366" s="49">
        <v>3.1261100000000002</v>
      </c>
      <c r="F366" s="49">
        <f t="shared" si="61"/>
        <v>0.82</v>
      </c>
      <c r="G366" s="49">
        <v>4.3766400000000001</v>
      </c>
      <c r="H366" s="49">
        <f t="shared" si="62"/>
        <v>3.6619999999999999</v>
      </c>
      <c r="I366" s="49">
        <f t="shared" si="63"/>
        <v>3.6779999999999999</v>
      </c>
      <c r="J366" s="49">
        <f t="shared" si="64"/>
        <v>3.5732300000000001</v>
      </c>
      <c r="K366" s="49">
        <v>3.4252099999999999</v>
      </c>
      <c r="L366" s="49">
        <f t="shared" si="65"/>
        <v>3.4548100000000002</v>
      </c>
      <c r="M366" s="50">
        <f t="shared" si="66"/>
        <v>0.90485728592889336</v>
      </c>
      <c r="N366" s="51">
        <f t="shared" si="68"/>
        <v>0.9</v>
      </c>
      <c r="O366" s="52">
        <v>24.23</v>
      </c>
      <c r="P366" s="53">
        <f>IF(X366="Y",Y366,O366)</f>
        <v>24.23</v>
      </c>
      <c r="R366" s="52">
        <v>22.31</v>
      </c>
      <c r="S366" s="52">
        <v>22.31</v>
      </c>
      <c r="T366" s="50">
        <f t="shared" si="69"/>
        <v>0</v>
      </c>
      <c r="U366" s="49" t="str">
        <f t="shared" si="70"/>
        <v>N</v>
      </c>
      <c r="V366" s="50">
        <f t="shared" si="60"/>
        <v>8.6060062752129171E-2</v>
      </c>
      <c r="W366" s="49" t="str">
        <f t="shared" si="71"/>
        <v>N</v>
      </c>
      <c r="X366" s="49" t="str">
        <f t="shared" si="67"/>
        <v>N</v>
      </c>
      <c r="Y366" s="53">
        <f>ROUNDUP(S366*0.95,2)</f>
        <v>21.200000000000003</v>
      </c>
    </row>
    <row r="367" spans="1:25" x14ac:dyDescent="0.25">
      <c r="A367" s="54" t="s">
        <v>399</v>
      </c>
      <c r="B367" s="55">
        <v>6014492</v>
      </c>
      <c r="C367" s="55">
        <v>145901</v>
      </c>
      <c r="D367" s="55">
        <v>0</v>
      </c>
      <c r="E367" s="56">
        <v>2.5064899999999999</v>
      </c>
      <c r="F367" s="56">
        <f t="shared" si="61"/>
        <v>0.82</v>
      </c>
      <c r="G367" s="56">
        <v>4.1220800000000004</v>
      </c>
      <c r="H367" s="56">
        <f t="shared" si="62"/>
        <v>3.6619999999999999</v>
      </c>
      <c r="I367" s="56">
        <f t="shared" si="63"/>
        <v>3.6779999999999999</v>
      </c>
      <c r="J367" s="56">
        <f t="shared" si="64"/>
        <v>3.3654000000000002</v>
      </c>
      <c r="K367" s="56">
        <v>3.2594099999999999</v>
      </c>
      <c r="L367" s="56">
        <f t="shared" si="65"/>
        <v>3.2806099999999998</v>
      </c>
      <c r="M367" s="57">
        <f t="shared" si="66"/>
        <v>0.7640316892285276</v>
      </c>
      <c r="N367" s="58">
        <f t="shared" si="68"/>
        <v>0.76</v>
      </c>
      <c r="O367" s="59">
        <v>13.51</v>
      </c>
      <c r="P367" s="60">
        <f>IF(X367="Y",Y367,O367)</f>
        <v>13.51</v>
      </c>
      <c r="R367" s="59">
        <v>29.75</v>
      </c>
      <c r="S367" s="59">
        <v>29.75</v>
      </c>
      <c r="T367" s="57">
        <f t="shared" si="69"/>
        <v>0</v>
      </c>
      <c r="U367" s="56" t="str">
        <f t="shared" si="70"/>
        <v>N</v>
      </c>
      <c r="V367" s="57">
        <f t="shared" si="60"/>
        <v>-0.54588235294117649</v>
      </c>
      <c r="W367" s="56" t="str">
        <f t="shared" si="71"/>
        <v>Y</v>
      </c>
      <c r="X367" s="56" t="str">
        <f t="shared" si="67"/>
        <v>N</v>
      </c>
      <c r="Y367" s="60">
        <f>ROUNDUP(S367*0.95,2)</f>
        <v>28.270000000000003</v>
      </c>
    </row>
    <row r="368" spans="1:25" x14ac:dyDescent="0.25">
      <c r="A368" s="42" t="s">
        <v>400</v>
      </c>
      <c r="B368" s="43">
        <v>6005292</v>
      </c>
      <c r="C368" s="43">
        <v>146114</v>
      </c>
      <c r="D368" s="43">
        <v>0</v>
      </c>
      <c r="E368" s="44">
        <v>3.6208200000000001</v>
      </c>
      <c r="F368" s="44">
        <f t="shared" si="61"/>
        <v>0.82</v>
      </c>
      <c r="G368" s="44">
        <v>3.7035</v>
      </c>
      <c r="H368" s="44">
        <f t="shared" si="62"/>
        <v>3.6619999999999999</v>
      </c>
      <c r="I368" s="44">
        <f t="shared" si="63"/>
        <v>3.6779999999999999</v>
      </c>
      <c r="J368" s="44">
        <f t="shared" si="64"/>
        <v>3.02366</v>
      </c>
      <c r="K368" s="44">
        <v>3.0105499999999998</v>
      </c>
      <c r="L368" s="44">
        <f t="shared" si="65"/>
        <v>3.0131700000000001</v>
      </c>
      <c r="M368" s="45">
        <f t="shared" si="66"/>
        <v>1.2016646920021108</v>
      </c>
      <c r="N368" s="46">
        <f t="shared" si="68"/>
        <v>1.2</v>
      </c>
      <c r="O368" s="47">
        <v>37.93</v>
      </c>
      <c r="P368" s="48">
        <f>IF(X368="Y",Y368,O368)</f>
        <v>37.93</v>
      </c>
      <c r="R368" s="47">
        <v>37.49</v>
      </c>
      <c r="S368" s="47">
        <v>37.49</v>
      </c>
      <c r="T368" s="45">
        <f t="shared" si="69"/>
        <v>0</v>
      </c>
      <c r="U368" s="44" t="str">
        <f t="shared" si="70"/>
        <v>N</v>
      </c>
      <c r="V368" s="45">
        <f t="shared" si="60"/>
        <v>1.173646305681509E-2</v>
      </c>
      <c r="W368" s="44" t="str">
        <f t="shared" si="71"/>
        <v>N</v>
      </c>
      <c r="X368" s="44" t="str">
        <f t="shared" si="67"/>
        <v>N</v>
      </c>
      <c r="Y368" s="48">
        <f>ROUNDUP(S368*0.95,2)</f>
        <v>35.619999999999997</v>
      </c>
    </row>
    <row r="369" spans="1:25" x14ac:dyDescent="0.25">
      <c r="A369" s="34" t="s">
        <v>401</v>
      </c>
      <c r="B369" s="41">
        <v>6005300</v>
      </c>
      <c r="C369" s="41">
        <v>146026</v>
      </c>
      <c r="D369" s="41">
        <v>0</v>
      </c>
      <c r="E369" s="49">
        <v>3.5333299999999999</v>
      </c>
      <c r="F369" s="49">
        <f t="shared" si="61"/>
        <v>0.82</v>
      </c>
      <c r="G369" s="49">
        <v>3.75481</v>
      </c>
      <c r="H369" s="49">
        <f t="shared" si="62"/>
        <v>3.6619999999999999</v>
      </c>
      <c r="I369" s="49">
        <f t="shared" si="63"/>
        <v>3.6779999999999999</v>
      </c>
      <c r="J369" s="49">
        <f t="shared" si="64"/>
        <v>3.06555</v>
      </c>
      <c r="K369" s="49">
        <v>3.00522</v>
      </c>
      <c r="L369" s="49">
        <f t="shared" si="65"/>
        <v>3.01729</v>
      </c>
      <c r="M369" s="50">
        <f t="shared" si="66"/>
        <v>1.1710276440116794</v>
      </c>
      <c r="N369" s="51">
        <f t="shared" si="68"/>
        <v>1.17</v>
      </c>
      <c r="O369" s="52">
        <v>37.49</v>
      </c>
      <c r="P369" s="53">
        <f>IF(X369="Y",Y369,O369)</f>
        <v>37.49</v>
      </c>
      <c r="R369" s="52">
        <v>33.36</v>
      </c>
      <c r="S369" s="52">
        <v>33.36</v>
      </c>
      <c r="T369" s="50">
        <f t="shared" si="69"/>
        <v>0</v>
      </c>
      <c r="U369" s="49" t="str">
        <f t="shared" si="70"/>
        <v>N</v>
      </c>
      <c r="V369" s="50">
        <f t="shared" si="60"/>
        <v>0.12380095923261399</v>
      </c>
      <c r="W369" s="49" t="str">
        <f t="shared" si="71"/>
        <v>N</v>
      </c>
      <c r="X369" s="49" t="str">
        <f t="shared" si="67"/>
        <v>N</v>
      </c>
      <c r="Y369" s="53">
        <f>ROUNDUP(S369*0.95,2)</f>
        <v>31.700000000000003</v>
      </c>
    </row>
    <row r="370" spans="1:25" x14ac:dyDescent="0.25">
      <c r="A370" s="34" t="s">
        <v>402</v>
      </c>
      <c r="B370" s="41">
        <v>6011993</v>
      </c>
      <c r="C370" s="41">
        <v>145638</v>
      </c>
      <c r="D370" s="41">
        <v>0</v>
      </c>
      <c r="E370" s="49">
        <v>3.5049199999999998</v>
      </c>
      <c r="F370" s="49">
        <f t="shared" si="61"/>
        <v>0.82</v>
      </c>
      <c r="G370" s="49">
        <v>5.0897199999999998</v>
      </c>
      <c r="H370" s="49">
        <f t="shared" si="62"/>
        <v>3.6619999999999999</v>
      </c>
      <c r="I370" s="49">
        <f t="shared" si="63"/>
        <v>3.6779999999999999</v>
      </c>
      <c r="J370" s="49">
        <f t="shared" si="64"/>
        <v>4.1554099999999998</v>
      </c>
      <c r="K370" s="49">
        <v>3.42503</v>
      </c>
      <c r="L370" s="49">
        <f t="shared" si="65"/>
        <v>3.57111</v>
      </c>
      <c r="M370" s="50">
        <f t="shared" si="66"/>
        <v>0.98146514669108476</v>
      </c>
      <c r="N370" s="51">
        <f t="shared" si="68"/>
        <v>0.98</v>
      </c>
      <c r="O370" s="52">
        <v>29.68</v>
      </c>
      <c r="P370" s="53">
        <f>IF(X370="Y",Y370,O370)</f>
        <v>29.68</v>
      </c>
      <c r="R370" s="52">
        <v>33.92</v>
      </c>
      <c r="S370" s="52">
        <v>33.92</v>
      </c>
      <c r="T370" s="50">
        <f t="shared" si="69"/>
        <v>0</v>
      </c>
      <c r="U370" s="49" t="str">
        <f t="shared" si="70"/>
        <v>N</v>
      </c>
      <c r="V370" s="50">
        <f t="shared" si="60"/>
        <v>-0.12500000000000006</v>
      </c>
      <c r="W370" s="49" t="str">
        <f t="shared" si="71"/>
        <v>Y</v>
      </c>
      <c r="X370" s="49" t="str">
        <f t="shared" si="67"/>
        <v>N</v>
      </c>
      <c r="Y370" s="53">
        <f>ROUNDUP(S370*0.95,2)</f>
        <v>32.229999999999997</v>
      </c>
    </row>
    <row r="371" spans="1:25" x14ac:dyDescent="0.25">
      <c r="A371" s="34" t="s">
        <v>403</v>
      </c>
      <c r="B371" s="41">
        <v>6005318</v>
      </c>
      <c r="C371" s="41">
        <v>145511</v>
      </c>
      <c r="D371" s="41">
        <v>0</v>
      </c>
      <c r="E371" s="49">
        <v>3.4231400000000001</v>
      </c>
      <c r="F371" s="49">
        <f t="shared" si="61"/>
        <v>0.82</v>
      </c>
      <c r="G371" s="49">
        <v>5.1478700000000002</v>
      </c>
      <c r="H371" s="49">
        <f t="shared" si="62"/>
        <v>3.6619999999999999</v>
      </c>
      <c r="I371" s="49">
        <f t="shared" si="63"/>
        <v>3.6779999999999999</v>
      </c>
      <c r="J371" s="49">
        <f t="shared" si="64"/>
        <v>4.20289</v>
      </c>
      <c r="K371" s="49">
        <v>3.4561500000000001</v>
      </c>
      <c r="L371" s="49">
        <f t="shared" si="65"/>
        <v>3.6055000000000001</v>
      </c>
      <c r="M371" s="50">
        <f t="shared" si="66"/>
        <v>0.94942171682152265</v>
      </c>
      <c r="N371" s="51">
        <f t="shared" si="68"/>
        <v>0.94</v>
      </c>
      <c r="O371" s="52">
        <v>27.07</v>
      </c>
      <c r="P371" s="53">
        <f>IF(X371="Y",Y371,O371)</f>
        <v>27.07</v>
      </c>
      <c r="R371" s="52">
        <v>30.94</v>
      </c>
      <c r="S371" s="52">
        <v>30.94</v>
      </c>
      <c r="T371" s="50">
        <f t="shared" si="69"/>
        <v>0</v>
      </c>
      <c r="U371" s="49" t="str">
        <f t="shared" si="70"/>
        <v>N</v>
      </c>
      <c r="V371" s="50">
        <f t="shared" si="60"/>
        <v>-0.12508080155138981</v>
      </c>
      <c r="W371" s="49" t="str">
        <f t="shared" si="71"/>
        <v>Y</v>
      </c>
      <c r="X371" s="49" t="str">
        <f t="shared" si="67"/>
        <v>N</v>
      </c>
      <c r="Y371" s="53">
        <f>ROUNDUP(S371*0.95,2)</f>
        <v>29.400000000000002</v>
      </c>
    </row>
    <row r="372" spans="1:25" x14ac:dyDescent="0.25">
      <c r="A372" s="54" t="s">
        <v>404</v>
      </c>
      <c r="B372" s="55">
        <v>6012967</v>
      </c>
      <c r="C372" s="55">
        <v>145700</v>
      </c>
      <c r="D372" s="55">
        <v>0</v>
      </c>
      <c r="E372" s="56">
        <v>3.2408399999999999</v>
      </c>
      <c r="F372" s="56">
        <f t="shared" si="61"/>
        <v>0.82</v>
      </c>
      <c r="G372" s="56">
        <v>4.9863799999999996</v>
      </c>
      <c r="H372" s="56">
        <f t="shared" si="62"/>
        <v>3.6619999999999999</v>
      </c>
      <c r="I372" s="56">
        <f t="shared" si="63"/>
        <v>3.6779999999999999</v>
      </c>
      <c r="J372" s="56">
        <f t="shared" si="64"/>
        <v>4.07104</v>
      </c>
      <c r="K372" s="56">
        <v>3.3400300000000001</v>
      </c>
      <c r="L372" s="56">
        <f t="shared" si="65"/>
        <v>3.4862299999999999</v>
      </c>
      <c r="M372" s="57">
        <f t="shared" si="66"/>
        <v>0.92961164352323278</v>
      </c>
      <c r="N372" s="58">
        <f t="shared" si="68"/>
        <v>0.92</v>
      </c>
      <c r="O372" s="59">
        <v>25.77</v>
      </c>
      <c r="P372" s="60">
        <f>IF(X372="Y",Y372,O372)</f>
        <v>25.77</v>
      </c>
      <c r="R372" s="59">
        <v>30.35</v>
      </c>
      <c r="S372" s="59">
        <v>30.35</v>
      </c>
      <c r="T372" s="57">
        <f t="shared" si="69"/>
        <v>0</v>
      </c>
      <c r="U372" s="56" t="str">
        <f t="shared" si="70"/>
        <v>N</v>
      </c>
      <c r="V372" s="57">
        <f t="shared" si="60"/>
        <v>-0.1509060955518946</v>
      </c>
      <c r="W372" s="56" t="str">
        <f t="shared" si="71"/>
        <v>Y</v>
      </c>
      <c r="X372" s="56" t="str">
        <f t="shared" si="67"/>
        <v>N</v>
      </c>
      <c r="Y372" s="60">
        <f>ROUNDUP(S372*0.95,2)</f>
        <v>28.84</v>
      </c>
    </row>
    <row r="373" spans="1:25" x14ac:dyDescent="0.25">
      <c r="A373" s="42" t="s">
        <v>405</v>
      </c>
      <c r="B373" s="43">
        <v>6013098</v>
      </c>
      <c r="C373" s="43">
        <v>145711</v>
      </c>
      <c r="D373" s="43">
        <v>0</v>
      </c>
      <c r="E373" s="44">
        <v>4.3331099999999996</v>
      </c>
      <c r="F373" s="44">
        <f t="shared" si="61"/>
        <v>0.82</v>
      </c>
      <c r="G373" s="44">
        <v>5.3579100000000004</v>
      </c>
      <c r="H373" s="44">
        <f t="shared" si="62"/>
        <v>3.6619999999999999</v>
      </c>
      <c r="I373" s="44">
        <f t="shared" si="63"/>
        <v>3.6779999999999999</v>
      </c>
      <c r="J373" s="44">
        <f t="shared" si="64"/>
        <v>4.3743699999999999</v>
      </c>
      <c r="K373" s="44">
        <v>3.6658200000000001</v>
      </c>
      <c r="L373" s="44">
        <f t="shared" si="65"/>
        <v>3.8075299999999999</v>
      </c>
      <c r="M373" s="45">
        <f t="shared" si="66"/>
        <v>1.1380369951123168</v>
      </c>
      <c r="N373" s="46">
        <f t="shared" si="68"/>
        <v>1.1299999999999999</v>
      </c>
      <c r="O373" s="47">
        <v>36.89</v>
      </c>
      <c r="P373" s="48">
        <f>IF(X373="Y",Y373,O373)</f>
        <v>36.89</v>
      </c>
      <c r="R373" s="47">
        <v>37.69</v>
      </c>
      <c r="S373" s="47">
        <v>37.69</v>
      </c>
      <c r="T373" s="45">
        <f t="shared" si="69"/>
        <v>0</v>
      </c>
      <c r="U373" s="44" t="str">
        <f t="shared" si="70"/>
        <v>N</v>
      </c>
      <c r="V373" s="45">
        <f t="shared" si="60"/>
        <v>-2.1225789334040786E-2</v>
      </c>
      <c r="W373" s="44" t="str">
        <f t="shared" si="71"/>
        <v>N</v>
      </c>
      <c r="X373" s="44" t="str">
        <f t="shared" si="67"/>
        <v>N</v>
      </c>
      <c r="Y373" s="48">
        <f>ROUNDUP(S373*0.95,2)</f>
        <v>35.809999999999995</v>
      </c>
    </row>
    <row r="374" spans="1:25" x14ac:dyDescent="0.25">
      <c r="A374" s="34" t="s">
        <v>406</v>
      </c>
      <c r="B374" s="41">
        <v>6013361</v>
      </c>
      <c r="C374" s="41">
        <v>145737</v>
      </c>
      <c r="D374" s="41">
        <v>0</v>
      </c>
      <c r="E374" s="49">
        <v>3.7168000000000001</v>
      </c>
      <c r="F374" s="49">
        <f t="shared" si="61"/>
        <v>0.82</v>
      </c>
      <c r="G374" s="49">
        <v>4.97119</v>
      </c>
      <c r="H374" s="49">
        <f t="shared" si="62"/>
        <v>3.6619999999999999</v>
      </c>
      <c r="I374" s="49">
        <f t="shared" si="63"/>
        <v>3.6779999999999999</v>
      </c>
      <c r="J374" s="49">
        <f t="shared" si="64"/>
        <v>4.0586399999999996</v>
      </c>
      <c r="K374" s="49">
        <v>3.6121300000000001</v>
      </c>
      <c r="L374" s="49">
        <f t="shared" si="65"/>
        <v>3.7014300000000002</v>
      </c>
      <c r="M374" s="50">
        <f t="shared" si="66"/>
        <v>1.0041524491885567</v>
      </c>
      <c r="N374" s="51">
        <f t="shared" si="68"/>
        <v>1</v>
      </c>
      <c r="O374" s="52">
        <v>30.98</v>
      </c>
      <c r="P374" s="53">
        <f>IF(X374="Y",Y374,O374)</f>
        <v>30.98</v>
      </c>
      <c r="R374" s="52">
        <v>33.92</v>
      </c>
      <c r="S374" s="52">
        <v>33.92</v>
      </c>
      <c r="T374" s="50">
        <f t="shared" si="69"/>
        <v>0</v>
      </c>
      <c r="U374" s="49" t="str">
        <f t="shared" si="70"/>
        <v>N</v>
      </c>
      <c r="V374" s="50">
        <f t="shared" si="60"/>
        <v>-8.6674528301886822E-2</v>
      </c>
      <c r="W374" s="49" t="str">
        <f t="shared" si="71"/>
        <v>Y</v>
      </c>
      <c r="X374" s="49" t="str">
        <f t="shared" si="67"/>
        <v>N</v>
      </c>
      <c r="Y374" s="53">
        <f>ROUNDUP(S374*0.95,2)</f>
        <v>32.229999999999997</v>
      </c>
    </row>
    <row r="375" spans="1:25" x14ac:dyDescent="0.25">
      <c r="A375" s="34" t="s">
        <v>407</v>
      </c>
      <c r="B375" s="41">
        <v>6014138</v>
      </c>
      <c r="C375" s="41">
        <v>145816</v>
      </c>
      <c r="D375" s="41">
        <v>0</v>
      </c>
      <c r="E375" s="49">
        <v>3.23848</v>
      </c>
      <c r="F375" s="49">
        <f t="shared" si="61"/>
        <v>0.82</v>
      </c>
      <c r="G375" s="49">
        <v>5.5358999999999998</v>
      </c>
      <c r="H375" s="49">
        <f t="shared" si="62"/>
        <v>3.6619999999999999</v>
      </c>
      <c r="I375" s="49">
        <f t="shared" si="63"/>
        <v>3.6779999999999999</v>
      </c>
      <c r="J375" s="49">
        <f t="shared" si="64"/>
        <v>4.5196899999999998</v>
      </c>
      <c r="K375" s="49">
        <v>3.6730399999999999</v>
      </c>
      <c r="L375" s="49">
        <f t="shared" si="65"/>
        <v>3.8423699999999998</v>
      </c>
      <c r="M375" s="50">
        <f t="shared" si="66"/>
        <v>0.84283398006959254</v>
      </c>
      <c r="N375" s="51">
        <f t="shared" si="68"/>
        <v>0.84</v>
      </c>
      <c r="O375" s="52">
        <v>19.600000000000001</v>
      </c>
      <c r="P375" s="53">
        <f>IF(X375="Y",Y375,O375)</f>
        <v>19.600000000000001</v>
      </c>
      <c r="R375" s="52">
        <v>22.31</v>
      </c>
      <c r="S375" s="52">
        <v>22.31</v>
      </c>
      <c r="T375" s="50">
        <f t="shared" si="69"/>
        <v>0</v>
      </c>
      <c r="U375" s="49" t="str">
        <f t="shared" si="70"/>
        <v>N</v>
      </c>
      <c r="V375" s="50">
        <f t="shared" si="60"/>
        <v>-0.12147019273868209</v>
      </c>
      <c r="W375" s="49" t="str">
        <f t="shared" si="71"/>
        <v>Y</v>
      </c>
      <c r="X375" s="49" t="str">
        <f t="shared" si="67"/>
        <v>N</v>
      </c>
      <c r="Y375" s="53">
        <f>ROUNDUP(S375*0.95,2)</f>
        <v>21.200000000000003</v>
      </c>
    </row>
    <row r="376" spans="1:25" x14ac:dyDescent="0.25">
      <c r="A376" s="34" t="s">
        <v>408</v>
      </c>
      <c r="B376" s="41">
        <v>6014682</v>
      </c>
      <c r="C376" s="41">
        <v>145899</v>
      </c>
      <c r="D376" s="41">
        <v>0</v>
      </c>
      <c r="E376" s="49">
        <v>4.1969000000000003</v>
      </c>
      <c r="F376" s="49">
        <f t="shared" si="61"/>
        <v>0.82</v>
      </c>
      <c r="G376" s="49">
        <v>4.9975300000000002</v>
      </c>
      <c r="H376" s="49">
        <f t="shared" si="62"/>
        <v>3.6619999999999999</v>
      </c>
      <c r="I376" s="49">
        <f t="shared" si="63"/>
        <v>3.6779999999999999</v>
      </c>
      <c r="J376" s="49">
        <f t="shared" si="64"/>
        <v>4.0801499999999997</v>
      </c>
      <c r="K376" s="49">
        <v>3.6309300000000002</v>
      </c>
      <c r="L376" s="49">
        <f t="shared" si="65"/>
        <v>3.7207699999999999</v>
      </c>
      <c r="M376" s="50">
        <f t="shared" si="66"/>
        <v>1.1279654480121051</v>
      </c>
      <c r="N376" s="51">
        <f t="shared" si="68"/>
        <v>1.1200000000000001</v>
      </c>
      <c r="O376" s="52">
        <v>36.74</v>
      </c>
      <c r="P376" s="53">
        <f>IF(X376="Y",Y376,O376)</f>
        <v>36.74</v>
      </c>
      <c r="R376" s="52">
        <v>35.700000000000003</v>
      </c>
      <c r="S376" s="52">
        <v>35.700000000000003</v>
      </c>
      <c r="T376" s="50">
        <f t="shared" si="69"/>
        <v>0</v>
      </c>
      <c r="U376" s="49" t="str">
        <f t="shared" si="70"/>
        <v>N</v>
      </c>
      <c r="V376" s="50">
        <f t="shared" si="60"/>
        <v>2.9131652661064399E-2</v>
      </c>
      <c r="W376" s="49" t="str">
        <f t="shared" si="71"/>
        <v>N</v>
      </c>
      <c r="X376" s="49" t="str">
        <f t="shared" si="67"/>
        <v>N</v>
      </c>
      <c r="Y376" s="53">
        <f>ROUNDUP(S376*0.95,2)</f>
        <v>33.919999999999995</v>
      </c>
    </row>
    <row r="377" spans="1:25" x14ac:dyDescent="0.25">
      <c r="A377" s="54" t="s">
        <v>409</v>
      </c>
      <c r="B377" s="55">
        <v>6012553</v>
      </c>
      <c r="C377" s="55">
        <v>145678</v>
      </c>
      <c r="D377" s="55">
        <v>0</v>
      </c>
      <c r="E377" s="56">
        <v>3.7179799999999998</v>
      </c>
      <c r="F377" s="56">
        <f t="shared" si="61"/>
        <v>0.82</v>
      </c>
      <c r="G377" s="56">
        <v>5.1557700000000004</v>
      </c>
      <c r="H377" s="56">
        <f t="shared" si="62"/>
        <v>3.6619999999999999</v>
      </c>
      <c r="I377" s="56">
        <f t="shared" si="63"/>
        <v>3.6779999999999999</v>
      </c>
      <c r="J377" s="56">
        <f t="shared" si="64"/>
        <v>4.2093400000000001</v>
      </c>
      <c r="K377" s="56">
        <v>3.6882199999999998</v>
      </c>
      <c r="L377" s="56">
        <f t="shared" si="65"/>
        <v>3.79244</v>
      </c>
      <c r="M377" s="57">
        <f t="shared" si="66"/>
        <v>0.9803662022339179</v>
      </c>
      <c r="N377" s="58">
        <f t="shared" si="68"/>
        <v>0.98</v>
      </c>
      <c r="O377" s="59">
        <v>29.68</v>
      </c>
      <c r="P377" s="60">
        <f>IF(X377="Y",Y377,O377)</f>
        <v>29.68</v>
      </c>
      <c r="R377" s="59">
        <v>32.729999999999997</v>
      </c>
      <c r="S377" s="59">
        <v>32.729999999999997</v>
      </c>
      <c r="T377" s="57">
        <f t="shared" si="69"/>
        <v>0</v>
      </c>
      <c r="U377" s="56" t="str">
        <f t="shared" si="70"/>
        <v>N</v>
      </c>
      <c r="V377" s="57">
        <f t="shared" si="60"/>
        <v>-9.3186678887870383E-2</v>
      </c>
      <c r="W377" s="56" t="str">
        <f t="shared" si="71"/>
        <v>Y</v>
      </c>
      <c r="X377" s="56" t="str">
        <f t="shared" si="67"/>
        <v>N</v>
      </c>
      <c r="Y377" s="60">
        <f>ROUNDUP(S377*0.95,2)</f>
        <v>31.1</v>
      </c>
    </row>
    <row r="378" spans="1:25" x14ac:dyDescent="0.25">
      <c r="A378" s="42" t="s">
        <v>410</v>
      </c>
      <c r="B378" s="43">
        <v>6005359</v>
      </c>
      <c r="C378" s="43">
        <v>145344</v>
      </c>
      <c r="D378" s="43">
        <v>6</v>
      </c>
      <c r="E378" s="44">
        <v>0</v>
      </c>
      <c r="F378" s="44">
        <f t="shared" si="61"/>
        <v>0.82</v>
      </c>
      <c r="G378" s="44">
        <v>0</v>
      </c>
      <c r="H378" s="44">
        <f t="shared" si="62"/>
        <v>3.6619999999999999</v>
      </c>
      <c r="I378" s="44">
        <f t="shared" si="63"/>
        <v>3.6779999999999999</v>
      </c>
      <c r="J378" s="44">
        <f t="shared" si="64"/>
        <v>0</v>
      </c>
      <c r="K378" s="44">
        <v>0</v>
      </c>
      <c r="L378" s="44">
        <f t="shared" si="65"/>
        <v>0</v>
      </c>
      <c r="M378" s="45">
        <f t="shared" si="66"/>
        <v>0</v>
      </c>
      <c r="N378" s="46">
        <f t="shared" si="68"/>
        <v>0</v>
      </c>
      <c r="O378" s="47">
        <v>0</v>
      </c>
      <c r="P378" s="48">
        <f>IF(X378="Y",Y378,O378)</f>
        <v>0</v>
      </c>
      <c r="R378" s="47">
        <v>0</v>
      </c>
      <c r="S378" s="47">
        <v>0</v>
      </c>
      <c r="T378" s="45">
        <f t="shared" si="69"/>
        <v>0</v>
      </c>
      <c r="U378" s="44" t="str">
        <f t="shared" si="70"/>
        <v>N</v>
      </c>
      <c r="V378" s="45">
        <f t="shared" si="60"/>
        <v>0</v>
      </c>
      <c r="W378" s="44" t="str">
        <f t="shared" si="71"/>
        <v>N</v>
      </c>
      <c r="X378" s="44" t="str">
        <f t="shared" si="67"/>
        <v>N</v>
      </c>
      <c r="Y378" s="48">
        <f>ROUNDUP(S378*0.95,2)</f>
        <v>0</v>
      </c>
    </row>
    <row r="379" spans="1:25" x14ac:dyDescent="0.25">
      <c r="A379" s="34" t="s">
        <v>411</v>
      </c>
      <c r="B379" s="41">
        <v>6005375</v>
      </c>
      <c r="C379" s="41">
        <v>145931</v>
      </c>
      <c r="D379" s="41">
        <v>0</v>
      </c>
      <c r="E379" s="49">
        <v>3.3237000000000001</v>
      </c>
      <c r="F379" s="49">
        <f t="shared" si="61"/>
        <v>0.82</v>
      </c>
      <c r="G379" s="49">
        <v>5.2378299999999998</v>
      </c>
      <c r="H379" s="49">
        <f t="shared" si="62"/>
        <v>3.6619999999999999</v>
      </c>
      <c r="I379" s="49">
        <f t="shared" si="63"/>
        <v>3.6779999999999999</v>
      </c>
      <c r="J379" s="49">
        <f t="shared" si="64"/>
        <v>4.2763400000000003</v>
      </c>
      <c r="K379" s="49">
        <v>3.4253999999999998</v>
      </c>
      <c r="L379" s="49">
        <f t="shared" si="65"/>
        <v>3.5955900000000001</v>
      </c>
      <c r="M379" s="50">
        <f t="shared" si="66"/>
        <v>0.92438236840129162</v>
      </c>
      <c r="N379" s="51">
        <f t="shared" si="68"/>
        <v>0.92</v>
      </c>
      <c r="O379" s="52">
        <v>25.77</v>
      </c>
      <c r="P379" s="53">
        <f>IF(X379="Y",Y379,O379)</f>
        <v>25.77</v>
      </c>
      <c r="R379" s="52">
        <v>26.03</v>
      </c>
      <c r="S379" s="52">
        <v>26.03</v>
      </c>
      <c r="T379" s="50">
        <f t="shared" si="69"/>
        <v>0</v>
      </c>
      <c r="U379" s="49" t="str">
        <f t="shared" si="70"/>
        <v>N</v>
      </c>
      <c r="V379" s="50">
        <f t="shared" si="60"/>
        <v>-9.9884748367269141E-3</v>
      </c>
      <c r="W379" s="49" t="str">
        <f t="shared" si="71"/>
        <v>N</v>
      </c>
      <c r="X379" s="49" t="str">
        <f t="shared" si="67"/>
        <v>N</v>
      </c>
      <c r="Y379" s="53">
        <f>ROUNDUP(S379*0.95,2)</f>
        <v>24.73</v>
      </c>
    </row>
    <row r="380" spans="1:25" x14ac:dyDescent="0.25">
      <c r="A380" s="34" t="s">
        <v>412</v>
      </c>
      <c r="B380" s="41">
        <v>6009005</v>
      </c>
      <c r="C380" s="41">
        <v>146189</v>
      </c>
      <c r="D380" s="41">
        <v>0</v>
      </c>
      <c r="E380" s="49">
        <v>6.7027799999999997</v>
      </c>
      <c r="F380" s="49">
        <f t="shared" si="61"/>
        <v>0.82</v>
      </c>
      <c r="G380" s="49">
        <v>3.1987999999999999</v>
      </c>
      <c r="H380" s="49">
        <f t="shared" si="62"/>
        <v>3.6619999999999999</v>
      </c>
      <c r="I380" s="49">
        <f t="shared" si="63"/>
        <v>3.6779999999999999</v>
      </c>
      <c r="J380" s="49">
        <f t="shared" si="64"/>
        <v>2.6116100000000002</v>
      </c>
      <c r="K380" s="49">
        <v>2.8465500000000001</v>
      </c>
      <c r="L380" s="49">
        <f t="shared" si="65"/>
        <v>2.6116100000000002</v>
      </c>
      <c r="M380" s="50">
        <f t="shared" si="66"/>
        <v>2.5665317562729499</v>
      </c>
      <c r="N380" s="51">
        <f t="shared" si="68"/>
        <v>2.56</v>
      </c>
      <c r="O380" s="52">
        <v>38.68</v>
      </c>
      <c r="P380" s="53">
        <f>IF(X380="Y",Y380,O380)</f>
        <v>38.68</v>
      </c>
      <c r="R380" s="52">
        <v>38.68</v>
      </c>
      <c r="S380" s="52">
        <v>38.68</v>
      </c>
      <c r="T380" s="50">
        <f t="shared" si="69"/>
        <v>0</v>
      </c>
      <c r="U380" s="49" t="str">
        <f t="shared" si="70"/>
        <v>N</v>
      </c>
      <c r="V380" s="50">
        <f t="shared" si="60"/>
        <v>0</v>
      </c>
      <c r="W380" s="49" t="str">
        <f t="shared" si="71"/>
        <v>N</v>
      </c>
      <c r="X380" s="49" t="str">
        <f t="shared" si="67"/>
        <v>N</v>
      </c>
      <c r="Y380" s="53">
        <f>ROUNDUP(S380*0.95,2)</f>
        <v>36.75</v>
      </c>
    </row>
    <row r="381" spans="1:25" x14ac:dyDescent="0.25">
      <c r="A381" s="34" t="s">
        <v>413</v>
      </c>
      <c r="B381" s="41">
        <v>6005563</v>
      </c>
      <c r="C381" s="41">
        <v>146185</v>
      </c>
      <c r="D381" s="41">
        <v>0</v>
      </c>
      <c r="E381" s="49">
        <v>5.0399900000000004</v>
      </c>
      <c r="F381" s="49">
        <f t="shared" si="61"/>
        <v>0.82</v>
      </c>
      <c r="G381" s="49">
        <v>3.99553</v>
      </c>
      <c r="H381" s="49">
        <f t="shared" si="62"/>
        <v>3.6619999999999999</v>
      </c>
      <c r="I381" s="49">
        <f t="shared" si="63"/>
        <v>3.6779999999999999</v>
      </c>
      <c r="J381" s="49">
        <f t="shared" si="64"/>
        <v>3.2620800000000001</v>
      </c>
      <c r="K381" s="49">
        <v>2.9384399999999999</v>
      </c>
      <c r="L381" s="49">
        <f t="shared" si="65"/>
        <v>3.0031699999999999</v>
      </c>
      <c r="M381" s="50">
        <f t="shared" si="66"/>
        <v>1.6782233439998404</v>
      </c>
      <c r="N381" s="51">
        <f t="shared" si="68"/>
        <v>1.67</v>
      </c>
      <c r="O381" s="52">
        <v>38.68</v>
      </c>
      <c r="P381" s="53">
        <f>IF(X381="Y",Y381,O381)</f>
        <v>38.68</v>
      </c>
      <c r="R381" s="52">
        <v>38.68</v>
      </c>
      <c r="S381" s="52">
        <v>38.68</v>
      </c>
      <c r="T381" s="50">
        <f t="shared" si="69"/>
        <v>0</v>
      </c>
      <c r="U381" s="49" t="str">
        <f t="shared" si="70"/>
        <v>N</v>
      </c>
      <c r="V381" s="50">
        <f t="shared" si="60"/>
        <v>0</v>
      </c>
      <c r="W381" s="49" t="str">
        <f t="shared" si="71"/>
        <v>N</v>
      </c>
      <c r="X381" s="49" t="str">
        <f t="shared" si="67"/>
        <v>N</v>
      </c>
      <c r="Y381" s="53">
        <f>ROUNDUP(S381*0.95,2)</f>
        <v>36.75</v>
      </c>
    </row>
    <row r="382" spans="1:25" x14ac:dyDescent="0.25">
      <c r="A382" s="54" t="s">
        <v>414</v>
      </c>
      <c r="B382" s="55">
        <v>6007140</v>
      </c>
      <c r="C382" s="55">
        <v>146018</v>
      </c>
      <c r="D382" s="55">
        <v>0</v>
      </c>
      <c r="E382" s="56">
        <v>2.4630200000000002</v>
      </c>
      <c r="F382" s="56">
        <f t="shared" si="61"/>
        <v>0.82</v>
      </c>
      <c r="G382" s="56">
        <v>4.2840800000000003</v>
      </c>
      <c r="H382" s="56">
        <f t="shared" si="62"/>
        <v>3.6619999999999999</v>
      </c>
      <c r="I382" s="56">
        <f t="shared" si="63"/>
        <v>3.6779999999999999</v>
      </c>
      <c r="J382" s="56">
        <f t="shared" si="64"/>
        <v>3.4976600000000002</v>
      </c>
      <c r="K382" s="56">
        <v>2.95038</v>
      </c>
      <c r="L382" s="56">
        <f t="shared" si="65"/>
        <v>3.0598399999999999</v>
      </c>
      <c r="M382" s="57">
        <f t="shared" si="66"/>
        <v>0.80495058565153743</v>
      </c>
      <c r="N382" s="58">
        <f t="shared" si="68"/>
        <v>0.8</v>
      </c>
      <c r="O382" s="59">
        <v>16.52</v>
      </c>
      <c r="P382" s="60">
        <f>IF(X382="Y",Y382,O382)</f>
        <v>16.52</v>
      </c>
      <c r="R382" s="59">
        <v>17.11</v>
      </c>
      <c r="S382" s="59">
        <v>17.11</v>
      </c>
      <c r="T382" s="57">
        <f t="shared" si="69"/>
        <v>0</v>
      </c>
      <c r="U382" s="56" t="str">
        <f t="shared" si="70"/>
        <v>N</v>
      </c>
      <c r="V382" s="57">
        <f t="shared" si="60"/>
        <v>-3.4482758620689648E-2</v>
      </c>
      <c r="W382" s="56" t="str">
        <f t="shared" si="71"/>
        <v>N</v>
      </c>
      <c r="X382" s="56" t="str">
        <f t="shared" si="67"/>
        <v>N</v>
      </c>
      <c r="Y382" s="60">
        <f>ROUNDUP(S382*0.95,2)</f>
        <v>16.260000000000002</v>
      </c>
    </row>
    <row r="383" spans="1:25" x14ac:dyDescent="0.25">
      <c r="A383" s="42" t="s">
        <v>415</v>
      </c>
      <c r="B383" s="43">
        <v>6011597</v>
      </c>
      <c r="C383" s="43">
        <v>145600</v>
      </c>
      <c r="D383" s="43">
        <v>0</v>
      </c>
      <c r="E383" s="44">
        <v>2.8906700000000001</v>
      </c>
      <c r="F383" s="44">
        <f t="shared" si="61"/>
        <v>0.82</v>
      </c>
      <c r="G383" s="44">
        <v>4.1873399999999998</v>
      </c>
      <c r="H383" s="44">
        <f t="shared" si="62"/>
        <v>3.6619999999999999</v>
      </c>
      <c r="I383" s="44">
        <f t="shared" si="63"/>
        <v>3.6779999999999999</v>
      </c>
      <c r="J383" s="44">
        <f t="shared" si="64"/>
        <v>3.4186800000000002</v>
      </c>
      <c r="K383" s="44">
        <v>3.0747800000000001</v>
      </c>
      <c r="L383" s="44">
        <f t="shared" si="65"/>
        <v>3.1435599999999999</v>
      </c>
      <c r="M383" s="45">
        <f t="shared" si="66"/>
        <v>0.91955299087658582</v>
      </c>
      <c r="N383" s="46">
        <f t="shared" si="68"/>
        <v>0.91</v>
      </c>
      <c r="O383" s="47">
        <v>25</v>
      </c>
      <c r="P383" s="48">
        <f>IF(X383="Y",Y383,O383)</f>
        <v>25</v>
      </c>
      <c r="R383" s="47">
        <v>29.75</v>
      </c>
      <c r="S383" s="47">
        <v>29.75</v>
      </c>
      <c r="T383" s="45">
        <f t="shared" si="69"/>
        <v>0</v>
      </c>
      <c r="U383" s="44" t="str">
        <f t="shared" si="70"/>
        <v>N</v>
      </c>
      <c r="V383" s="45">
        <f t="shared" si="60"/>
        <v>-0.15966386554621848</v>
      </c>
      <c r="W383" s="44" t="str">
        <f t="shared" si="71"/>
        <v>Y</v>
      </c>
      <c r="X383" s="44" t="str">
        <f t="shared" si="67"/>
        <v>N</v>
      </c>
      <c r="Y383" s="48">
        <f>ROUNDUP(S383*0.95,2)</f>
        <v>28.270000000000003</v>
      </c>
    </row>
    <row r="384" spans="1:25" x14ac:dyDescent="0.25">
      <c r="A384" s="34" t="s">
        <v>416</v>
      </c>
      <c r="B384" s="41">
        <v>6000244</v>
      </c>
      <c r="C384" s="41">
        <v>145031</v>
      </c>
      <c r="D384" s="41">
        <v>0</v>
      </c>
      <c r="E384" s="49">
        <v>2.8586499999999999</v>
      </c>
      <c r="F384" s="49">
        <f t="shared" si="61"/>
        <v>0.82</v>
      </c>
      <c r="G384" s="49">
        <v>5.15421</v>
      </c>
      <c r="H384" s="49">
        <f t="shared" si="62"/>
        <v>3.6619999999999999</v>
      </c>
      <c r="I384" s="49">
        <f t="shared" si="63"/>
        <v>3.6779999999999999</v>
      </c>
      <c r="J384" s="49">
        <f t="shared" si="64"/>
        <v>4.2080700000000002</v>
      </c>
      <c r="K384" s="49">
        <v>3.2758500000000002</v>
      </c>
      <c r="L384" s="49">
        <f t="shared" si="65"/>
        <v>3.4622899999999999</v>
      </c>
      <c r="M384" s="50">
        <f t="shared" si="66"/>
        <v>0.82565296378986164</v>
      </c>
      <c r="N384" s="51">
        <f t="shared" si="68"/>
        <v>0.82</v>
      </c>
      <c r="O384" s="52">
        <v>18.059999999999999</v>
      </c>
      <c r="P384" s="53">
        <f>IF(X384="Y",Y384,O384)</f>
        <v>18.059999999999999</v>
      </c>
      <c r="R384" s="52">
        <v>30.94</v>
      </c>
      <c r="S384" s="52">
        <v>30.94</v>
      </c>
      <c r="T384" s="50">
        <f t="shared" si="69"/>
        <v>0</v>
      </c>
      <c r="U384" s="49" t="str">
        <f t="shared" si="70"/>
        <v>N</v>
      </c>
      <c r="V384" s="50">
        <f t="shared" si="60"/>
        <v>-0.41628959276018107</v>
      </c>
      <c r="W384" s="49" t="str">
        <f t="shared" si="71"/>
        <v>Y</v>
      </c>
      <c r="X384" s="49" t="str">
        <f t="shared" si="67"/>
        <v>N</v>
      </c>
      <c r="Y384" s="53">
        <f>ROUNDUP(S384*0.95,2)</f>
        <v>29.400000000000002</v>
      </c>
    </row>
    <row r="385" spans="1:25" x14ac:dyDescent="0.25">
      <c r="A385" s="34" t="s">
        <v>417</v>
      </c>
      <c r="B385" s="41">
        <v>6005722</v>
      </c>
      <c r="C385" s="41">
        <v>145431</v>
      </c>
      <c r="D385" s="41">
        <v>0</v>
      </c>
      <c r="E385" s="49">
        <v>3.03607</v>
      </c>
      <c r="F385" s="49">
        <f t="shared" si="61"/>
        <v>0.82</v>
      </c>
      <c r="G385" s="49">
        <v>4.0057900000000002</v>
      </c>
      <c r="H385" s="49">
        <f t="shared" si="62"/>
        <v>3.6619999999999999</v>
      </c>
      <c r="I385" s="49">
        <f t="shared" si="63"/>
        <v>3.6779999999999999</v>
      </c>
      <c r="J385" s="49">
        <f t="shared" si="64"/>
        <v>3.2704599999999999</v>
      </c>
      <c r="K385" s="49">
        <v>3.1022699999999999</v>
      </c>
      <c r="L385" s="49">
        <f t="shared" si="65"/>
        <v>3.13591</v>
      </c>
      <c r="M385" s="50">
        <f t="shared" si="66"/>
        <v>0.96816235159810071</v>
      </c>
      <c r="N385" s="51">
        <f t="shared" si="68"/>
        <v>0.96</v>
      </c>
      <c r="O385" s="52">
        <v>28.38</v>
      </c>
      <c r="P385" s="53">
        <f>IF(X385="Y",Y385,O385)</f>
        <v>28.38</v>
      </c>
      <c r="R385" s="52">
        <v>37.49</v>
      </c>
      <c r="S385" s="52">
        <v>37.49</v>
      </c>
      <c r="T385" s="50">
        <f t="shared" si="69"/>
        <v>0</v>
      </c>
      <c r="U385" s="49" t="str">
        <f t="shared" si="70"/>
        <v>N</v>
      </c>
      <c r="V385" s="50">
        <f t="shared" si="60"/>
        <v>-0.24299813283542285</v>
      </c>
      <c r="W385" s="49" t="str">
        <f t="shared" si="71"/>
        <v>Y</v>
      </c>
      <c r="X385" s="49" t="str">
        <f t="shared" si="67"/>
        <v>N</v>
      </c>
      <c r="Y385" s="53">
        <f>ROUNDUP(S385*0.95,2)</f>
        <v>35.619999999999997</v>
      </c>
    </row>
    <row r="386" spans="1:25" x14ac:dyDescent="0.25">
      <c r="A386" s="34" t="s">
        <v>418</v>
      </c>
      <c r="B386" s="41">
        <v>6016943</v>
      </c>
      <c r="C386" s="41">
        <v>146184</v>
      </c>
      <c r="D386" s="41">
        <v>0</v>
      </c>
      <c r="E386" s="49">
        <v>3.7873000000000001</v>
      </c>
      <c r="F386" s="49">
        <f t="shared" si="61"/>
        <v>0.82</v>
      </c>
      <c r="G386" s="49">
        <v>3.7635900000000002</v>
      </c>
      <c r="H386" s="49">
        <f t="shared" si="62"/>
        <v>3.6619999999999999</v>
      </c>
      <c r="I386" s="49">
        <f t="shared" si="63"/>
        <v>3.6779999999999999</v>
      </c>
      <c r="J386" s="49">
        <f t="shared" si="64"/>
        <v>3.0727199999999999</v>
      </c>
      <c r="K386" s="49">
        <v>3.3230499999999998</v>
      </c>
      <c r="L386" s="49">
        <f t="shared" si="65"/>
        <v>3.0727199999999999</v>
      </c>
      <c r="M386" s="50">
        <f t="shared" si="66"/>
        <v>1.232556171730584</v>
      </c>
      <c r="N386" s="51">
        <f t="shared" si="68"/>
        <v>1.23</v>
      </c>
      <c r="O386" s="52">
        <v>38.380000000000003</v>
      </c>
      <c r="P386" s="53">
        <f>IF(X386="Y",Y386,O386)</f>
        <v>38.380000000000003</v>
      </c>
      <c r="R386" s="52">
        <v>38.68</v>
      </c>
      <c r="S386" s="52">
        <v>38.68</v>
      </c>
      <c r="T386" s="50">
        <f t="shared" si="69"/>
        <v>0</v>
      </c>
      <c r="U386" s="49" t="str">
        <f t="shared" si="70"/>
        <v>N</v>
      </c>
      <c r="V386" s="50">
        <f t="shared" si="60"/>
        <v>-7.7559462254394298E-3</v>
      </c>
      <c r="W386" s="49" t="str">
        <f t="shared" si="71"/>
        <v>N</v>
      </c>
      <c r="X386" s="49" t="str">
        <f t="shared" si="67"/>
        <v>N</v>
      </c>
      <c r="Y386" s="53">
        <f>ROUNDUP(S386*0.95,2)</f>
        <v>36.75</v>
      </c>
    </row>
    <row r="387" spans="1:25" x14ac:dyDescent="0.25">
      <c r="A387" s="54" t="s">
        <v>419</v>
      </c>
      <c r="B387" s="55">
        <v>6005599</v>
      </c>
      <c r="C387" s="55">
        <v>145380</v>
      </c>
      <c r="D387" s="55">
        <v>0</v>
      </c>
      <c r="E387" s="56">
        <v>3.4607299999999999</v>
      </c>
      <c r="F387" s="56">
        <f t="shared" si="61"/>
        <v>0.82</v>
      </c>
      <c r="G387" s="56">
        <v>3.2540100000000001</v>
      </c>
      <c r="H387" s="56">
        <f t="shared" si="62"/>
        <v>3.6619999999999999</v>
      </c>
      <c r="I387" s="56">
        <f t="shared" si="63"/>
        <v>3.6779999999999999</v>
      </c>
      <c r="J387" s="56">
        <f t="shared" si="64"/>
        <v>2.6566800000000002</v>
      </c>
      <c r="K387" s="56">
        <v>2.9186399999999999</v>
      </c>
      <c r="L387" s="56">
        <f t="shared" si="65"/>
        <v>2.6566800000000002</v>
      </c>
      <c r="M387" s="57">
        <f t="shared" si="66"/>
        <v>1.3026521824231747</v>
      </c>
      <c r="N387" s="58">
        <f t="shared" si="68"/>
        <v>1.3</v>
      </c>
      <c r="O387" s="59">
        <v>38.68</v>
      </c>
      <c r="P387" s="60">
        <f>IF(X387="Y",Y387,O387)</f>
        <v>38.68</v>
      </c>
      <c r="R387" s="59">
        <v>38.68</v>
      </c>
      <c r="S387" s="59">
        <v>38.68</v>
      </c>
      <c r="T387" s="57">
        <f t="shared" si="69"/>
        <v>0</v>
      </c>
      <c r="U387" s="56" t="str">
        <f t="shared" si="70"/>
        <v>N</v>
      </c>
      <c r="V387" s="57">
        <f t="shared" si="60"/>
        <v>0</v>
      </c>
      <c r="W387" s="56" t="str">
        <f t="shared" si="71"/>
        <v>N</v>
      </c>
      <c r="X387" s="56" t="str">
        <f t="shared" si="67"/>
        <v>N</v>
      </c>
      <c r="Y387" s="60">
        <f>ROUNDUP(S387*0.95,2)</f>
        <v>36.75</v>
      </c>
    </row>
    <row r="388" spans="1:25" x14ac:dyDescent="0.25">
      <c r="A388" s="42" t="s">
        <v>420</v>
      </c>
      <c r="B388" s="43">
        <v>6005607</v>
      </c>
      <c r="C388" s="43">
        <v>145739</v>
      </c>
      <c r="D388" s="43">
        <v>0</v>
      </c>
      <c r="E388" s="44">
        <v>4.3839300000000003</v>
      </c>
      <c r="F388" s="44">
        <f t="shared" si="61"/>
        <v>0.82</v>
      </c>
      <c r="G388" s="44">
        <v>4.0850999999999997</v>
      </c>
      <c r="H388" s="44">
        <f t="shared" si="62"/>
        <v>3.6619999999999999</v>
      </c>
      <c r="I388" s="44">
        <f t="shared" si="63"/>
        <v>3.6779999999999999</v>
      </c>
      <c r="J388" s="44">
        <f t="shared" si="64"/>
        <v>3.33521</v>
      </c>
      <c r="K388" s="44">
        <v>3.17496</v>
      </c>
      <c r="L388" s="44">
        <f t="shared" si="65"/>
        <v>3.2070099999999999</v>
      </c>
      <c r="M388" s="45">
        <f t="shared" si="66"/>
        <v>1.3669835766025054</v>
      </c>
      <c r="N388" s="46">
        <f t="shared" si="68"/>
        <v>1.36</v>
      </c>
      <c r="O388" s="47">
        <v>38.68</v>
      </c>
      <c r="P388" s="48">
        <f>IF(X388="Y",Y388,O388)</f>
        <v>38.68</v>
      </c>
      <c r="R388" s="47">
        <v>38.68</v>
      </c>
      <c r="S388" s="47">
        <v>38.68</v>
      </c>
      <c r="T388" s="45">
        <f t="shared" si="69"/>
        <v>0</v>
      </c>
      <c r="U388" s="44" t="str">
        <f t="shared" si="70"/>
        <v>N</v>
      </c>
      <c r="V388" s="45">
        <f t="shared" si="60"/>
        <v>0</v>
      </c>
      <c r="W388" s="44" t="str">
        <f t="shared" si="71"/>
        <v>N</v>
      </c>
      <c r="X388" s="44" t="str">
        <f t="shared" si="67"/>
        <v>N</v>
      </c>
      <c r="Y388" s="48">
        <f>ROUNDUP(S388*0.95,2)</f>
        <v>36.75</v>
      </c>
    </row>
    <row r="389" spans="1:25" x14ac:dyDescent="0.25">
      <c r="A389" s="34" t="s">
        <v>421</v>
      </c>
      <c r="B389" s="41">
        <v>6005615</v>
      </c>
      <c r="C389" s="41">
        <v>145768</v>
      </c>
      <c r="D389" s="41">
        <v>0</v>
      </c>
      <c r="E389" s="49">
        <v>4.63978</v>
      </c>
      <c r="F389" s="49">
        <f t="shared" si="61"/>
        <v>0.82</v>
      </c>
      <c r="G389" s="49">
        <v>3.7248000000000001</v>
      </c>
      <c r="H389" s="49">
        <f t="shared" si="62"/>
        <v>3.6619999999999999</v>
      </c>
      <c r="I389" s="49">
        <f t="shared" si="63"/>
        <v>3.6779999999999999</v>
      </c>
      <c r="J389" s="49">
        <f t="shared" si="64"/>
        <v>3.0410499999999998</v>
      </c>
      <c r="K389" s="49">
        <v>3.24085</v>
      </c>
      <c r="L389" s="49">
        <f t="shared" si="65"/>
        <v>3.0410499999999998</v>
      </c>
      <c r="M389" s="50">
        <f t="shared" si="66"/>
        <v>1.525716446622055</v>
      </c>
      <c r="N389" s="51">
        <f t="shared" si="68"/>
        <v>1.52</v>
      </c>
      <c r="O389" s="52">
        <v>38.68</v>
      </c>
      <c r="P389" s="53">
        <f>IF(X389="Y",Y389,O389)</f>
        <v>38.68</v>
      </c>
      <c r="R389" s="52">
        <v>38.68</v>
      </c>
      <c r="S389" s="52">
        <v>38.68</v>
      </c>
      <c r="T389" s="50">
        <f t="shared" si="69"/>
        <v>0</v>
      </c>
      <c r="U389" s="49" t="str">
        <f t="shared" si="70"/>
        <v>N</v>
      </c>
      <c r="V389" s="50">
        <f t="shared" si="60"/>
        <v>0</v>
      </c>
      <c r="W389" s="49" t="str">
        <f t="shared" si="71"/>
        <v>N</v>
      </c>
      <c r="X389" s="49" t="str">
        <f t="shared" si="67"/>
        <v>N</v>
      </c>
      <c r="Y389" s="53">
        <f>ROUNDUP(S389*0.95,2)</f>
        <v>36.75</v>
      </c>
    </row>
    <row r="390" spans="1:25" x14ac:dyDescent="0.25">
      <c r="A390" s="34" t="s">
        <v>422</v>
      </c>
      <c r="B390" s="41">
        <v>6009013</v>
      </c>
      <c r="C390" s="41">
        <v>146191</v>
      </c>
      <c r="D390" s="41">
        <v>0</v>
      </c>
      <c r="E390" s="49">
        <v>2.4195000000000002</v>
      </c>
      <c r="F390" s="49">
        <f t="shared" si="61"/>
        <v>0.82</v>
      </c>
      <c r="G390" s="49">
        <v>5.9133899999999997</v>
      </c>
      <c r="H390" s="49">
        <f t="shared" si="62"/>
        <v>3.6619999999999999</v>
      </c>
      <c r="I390" s="49">
        <f t="shared" si="63"/>
        <v>3.6779999999999999</v>
      </c>
      <c r="J390" s="49">
        <f t="shared" si="64"/>
        <v>4.82789</v>
      </c>
      <c r="K390" s="49">
        <v>3.56264</v>
      </c>
      <c r="L390" s="49">
        <f t="shared" si="65"/>
        <v>3.81569</v>
      </c>
      <c r="M390" s="50">
        <f t="shared" si="66"/>
        <v>0.63409239220167257</v>
      </c>
      <c r="N390" s="51">
        <f t="shared" si="68"/>
        <v>0.63</v>
      </c>
      <c r="O390" s="52">
        <v>0</v>
      </c>
      <c r="P390" s="53">
        <f>IF(X390="Y",Y390,O390)</f>
        <v>0</v>
      </c>
      <c r="R390" s="52">
        <v>0</v>
      </c>
      <c r="S390" s="52">
        <v>0</v>
      </c>
      <c r="T390" s="50">
        <f t="shared" si="69"/>
        <v>0</v>
      </c>
      <c r="U390" s="49" t="str">
        <f t="shared" si="70"/>
        <v>N</v>
      </c>
      <c r="V390" s="50">
        <f t="shared" si="60"/>
        <v>0</v>
      </c>
      <c r="W390" s="49" t="str">
        <f t="shared" si="71"/>
        <v>N</v>
      </c>
      <c r="X390" s="49" t="str">
        <f t="shared" si="67"/>
        <v>N</v>
      </c>
      <c r="Y390" s="53">
        <f>ROUNDUP(S390*0.95,2)</f>
        <v>0</v>
      </c>
    </row>
    <row r="391" spans="1:25" x14ac:dyDescent="0.25">
      <c r="A391" s="34" t="s">
        <v>423</v>
      </c>
      <c r="B391" s="41">
        <v>6016885</v>
      </c>
      <c r="C391" s="41">
        <v>146171</v>
      </c>
      <c r="D391" s="41">
        <v>0</v>
      </c>
      <c r="E391" s="49">
        <v>3.8425099999999999</v>
      </c>
      <c r="F391" s="49">
        <f t="shared" si="61"/>
        <v>0.82</v>
      </c>
      <c r="G391" s="49">
        <v>4.5184199999999999</v>
      </c>
      <c r="H391" s="49">
        <f t="shared" si="62"/>
        <v>3.6619999999999999</v>
      </c>
      <c r="I391" s="49">
        <f t="shared" si="63"/>
        <v>3.6779999999999999</v>
      </c>
      <c r="J391" s="49">
        <f t="shared" si="64"/>
        <v>3.68899</v>
      </c>
      <c r="K391" s="49">
        <v>3.1249899999999999</v>
      </c>
      <c r="L391" s="49">
        <f t="shared" si="65"/>
        <v>3.2377899999999999</v>
      </c>
      <c r="M391" s="50">
        <f t="shared" si="66"/>
        <v>1.186769370465657</v>
      </c>
      <c r="N391" s="51">
        <f t="shared" si="68"/>
        <v>1.18</v>
      </c>
      <c r="O391" s="52">
        <v>37.630000000000003</v>
      </c>
      <c r="P391" s="53">
        <f>IF(X391="Y",Y391,O391)</f>
        <v>37.630000000000003</v>
      </c>
      <c r="R391" s="52">
        <v>38.68</v>
      </c>
      <c r="S391" s="52">
        <v>38.68</v>
      </c>
      <c r="T391" s="50">
        <f t="shared" si="69"/>
        <v>0</v>
      </c>
      <c r="U391" s="49" t="str">
        <f t="shared" si="70"/>
        <v>N</v>
      </c>
      <c r="V391" s="50">
        <f t="shared" si="60"/>
        <v>-2.7145811789038188E-2</v>
      </c>
      <c r="W391" s="49" t="str">
        <f t="shared" si="71"/>
        <v>N</v>
      </c>
      <c r="X391" s="49" t="str">
        <f t="shared" si="67"/>
        <v>N</v>
      </c>
      <c r="Y391" s="53">
        <f>ROUNDUP(S391*0.95,2)</f>
        <v>36.75</v>
      </c>
    </row>
    <row r="392" spans="1:25" x14ac:dyDescent="0.25">
      <c r="A392" s="54" t="s">
        <v>424</v>
      </c>
      <c r="B392" s="55">
        <v>6015879</v>
      </c>
      <c r="C392" s="55">
        <v>146076</v>
      </c>
      <c r="D392" s="55">
        <v>0</v>
      </c>
      <c r="E392" s="56">
        <v>3.81711</v>
      </c>
      <c r="F392" s="56">
        <f t="shared" si="61"/>
        <v>0.82</v>
      </c>
      <c r="G392" s="56">
        <v>3.9496699999999998</v>
      </c>
      <c r="H392" s="56">
        <f t="shared" si="62"/>
        <v>3.6619999999999999</v>
      </c>
      <c r="I392" s="56">
        <f t="shared" si="63"/>
        <v>3.6779999999999999</v>
      </c>
      <c r="J392" s="56">
        <f t="shared" si="64"/>
        <v>3.22464</v>
      </c>
      <c r="K392" s="56">
        <v>2.9460099999999998</v>
      </c>
      <c r="L392" s="56">
        <f t="shared" si="65"/>
        <v>3.0017399999999999</v>
      </c>
      <c r="M392" s="57">
        <f t="shared" si="66"/>
        <v>1.2716324531771572</v>
      </c>
      <c r="N392" s="58">
        <f t="shared" si="68"/>
        <v>1.27</v>
      </c>
      <c r="O392" s="59">
        <v>38.68</v>
      </c>
      <c r="P392" s="60">
        <f>IF(X392="Y",Y392,O392)</f>
        <v>38.68</v>
      </c>
      <c r="R392" s="59">
        <v>38.68</v>
      </c>
      <c r="S392" s="59">
        <v>38.68</v>
      </c>
      <c r="T392" s="57">
        <f t="shared" si="69"/>
        <v>0</v>
      </c>
      <c r="U392" s="56" t="str">
        <f t="shared" si="70"/>
        <v>N</v>
      </c>
      <c r="V392" s="57">
        <f t="shared" ref="V392:V455" si="72">IF(S392=0,0,(O392-S392)/S392)</f>
        <v>0</v>
      </c>
      <c r="W392" s="56" t="str">
        <f t="shared" si="71"/>
        <v>N</v>
      </c>
      <c r="X392" s="56" t="str">
        <f t="shared" si="67"/>
        <v>N</v>
      </c>
      <c r="Y392" s="60">
        <f>ROUNDUP(S392*0.95,2)</f>
        <v>36.75</v>
      </c>
    </row>
    <row r="393" spans="1:25" x14ac:dyDescent="0.25">
      <c r="A393" s="42" t="s">
        <v>425</v>
      </c>
      <c r="B393" s="43">
        <v>6016133</v>
      </c>
      <c r="C393" s="43">
        <v>146102</v>
      </c>
      <c r="D393" s="43">
        <v>0</v>
      </c>
      <c r="E393" s="44">
        <v>4.1305300000000003</v>
      </c>
      <c r="F393" s="44">
        <f t="shared" ref="F393:F456" si="73">$F$5</f>
        <v>0.82</v>
      </c>
      <c r="G393" s="44">
        <v>3.4865599999999999</v>
      </c>
      <c r="H393" s="44">
        <f t="shared" ref="H393:H456" si="74">$H$5</f>
        <v>3.6619999999999999</v>
      </c>
      <c r="I393" s="44">
        <f t="shared" ref="I393:I456" si="75">$I$5</f>
        <v>3.6779999999999999</v>
      </c>
      <c r="J393" s="44">
        <f t="shared" ref="J393:J456" si="76">ROUND(F393*G393*(H393/I393),5)</f>
        <v>2.8465400000000001</v>
      </c>
      <c r="K393" s="44">
        <v>3.0413199999999998</v>
      </c>
      <c r="L393" s="44">
        <f t="shared" ref="L393:L456" si="77">IF($J393=0,$K393,IF($K393=0,$J393,IF($J393&lt;$K393,$J393,ROUND(($J393*$L$5)+($K393*$L$4),5))))</f>
        <v>2.8465400000000001</v>
      </c>
      <c r="M393" s="45">
        <f t="shared" ref="M393:M456" si="78">IFERROR(E393/L393,0)</f>
        <v>1.4510704223372937</v>
      </c>
      <c r="N393" s="46">
        <f t="shared" si="68"/>
        <v>1.45</v>
      </c>
      <c r="O393" s="47">
        <v>38.68</v>
      </c>
      <c r="P393" s="48">
        <f>IF(X393="Y",Y393,O393)</f>
        <v>38.68</v>
      </c>
      <c r="R393" s="47">
        <v>38.68</v>
      </c>
      <c r="S393" s="47">
        <v>38.68</v>
      </c>
      <c r="T393" s="45">
        <f t="shared" si="69"/>
        <v>0</v>
      </c>
      <c r="U393" s="44" t="str">
        <f t="shared" si="70"/>
        <v>N</v>
      </c>
      <c r="V393" s="45">
        <f t="shared" si="72"/>
        <v>0</v>
      </c>
      <c r="W393" s="44" t="str">
        <f t="shared" si="71"/>
        <v>N</v>
      </c>
      <c r="X393" s="44" t="str">
        <f t="shared" ref="X393:X456" si="79">IF(AND(U393="Y",W393="Y"),"Y","N")</f>
        <v>N</v>
      </c>
      <c r="Y393" s="48">
        <f>ROUNDUP(S393*0.95,2)</f>
        <v>36.75</v>
      </c>
    </row>
    <row r="394" spans="1:25" x14ac:dyDescent="0.25">
      <c r="A394" s="34" t="s">
        <v>426</v>
      </c>
      <c r="B394" s="41">
        <v>6013189</v>
      </c>
      <c r="C394" s="41">
        <v>145728</v>
      </c>
      <c r="D394" s="41">
        <v>0</v>
      </c>
      <c r="E394" s="49">
        <v>4.2075399999999998</v>
      </c>
      <c r="F394" s="49">
        <f t="shared" si="73"/>
        <v>0.82</v>
      </c>
      <c r="G394" s="49">
        <v>4.2115799999999997</v>
      </c>
      <c r="H394" s="49">
        <f t="shared" si="74"/>
        <v>3.6619999999999999</v>
      </c>
      <c r="I394" s="49">
        <f t="shared" si="75"/>
        <v>3.6779999999999999</v>
      </c>
      <c r="J394" s="49">
        <f t="shared" si="76"/>
        <v>3.4384700000000001</v>
      </c>
      <c r="K394" s="49">
        <v>3.1251500000000001</v>
      </c>
      <c r="L394" s="49">
        <f t="shared" si="77"/>
        <v>3.1878099999999998</v>
      </c>
      <c r="M394" s="50">
        <f t="shared" si="78"/>
        <v>1.3198841838127116</v>
      </c>
      <c r="N394" s="51">
        <f t="shared" ref="N394:N457" si="80">ROUNDDOWN(M394,2)</f>
        <v>1.31</v>
      </c>
      <c r="O394" s="52">
        <v>38.68</v>
      </c>
      <c r="P394" s="53">
        <f>IF(X394="Y",Y394,O394)</f>
        <v>38.68</v>
      </c>
      <c r="R394" s="52">
        <v>38.68</v>
      </c>
      <c r="S394" s="52">
        <v>38.68</v>
      </c>
      <c r="T394" s="50">
        <f t="shared" ref="T394:T457" si="81">IFERROR((S394-R394)/R394,0)</f>
        <v>0</v>
      </c>
      <c r="U394" s="49" t="str">
        <f t="shared" ref="U394:U457" si="82">IF(T394&lt;-0.05,"Y","N")</f>
        <v>N</v>
      </c>
      <c r="V394" s="50">
        <f t="shared" si="72"/>
        <v>0</v>
      </c>
      <c r="W394" s="49" t="str">
        <f t="shared" ref="W394:W457" si="83">IF(V394&lt;-0.05,"Y","N")</f>
        <v>N</v>
      </c>
      <c r="X394" s="49" t="str">
        <f t="shared" si="79"/>
        <v>N</v>
      </c>
      <c r="Y394" s="53">
        <f>ROUNDUP(S394*0.95,2)</f>
        <v>36.75</v>
      </c>
    </row>
    <row r="395" spans="1:25" x14ac:dyDescent="0.25">
      <c r="A395" s="34" t="s">
        <v>427</v>
      </c>
      <c r="B395" s="41">
        <v>6016190</v>
      </c>
      <c r="C395" s="41">
        <v>146108</v>
      </c>
      <c r="D395" s="41">
        <v>0</v>
      </c>
      <c r="E395" s="49">
        <v>4.0738399999999997</v>
      </c>
      <c r="F395" s="49">
        <f t="shared" si="73"/>
        <v>0.82</v>
      </c>
      <c r="G395" s="49">
        <v>3.9838300000000002</v>
      </c>
      <c r="H395" s="49">
        <f t="shared" si="74"/>
        <v>3.6619999999999999</v>
      </c>
      <c r="I395" s="49">
        <f t="shared" si="75"/>
        <v>3.6779999999999999</v>
      </c>
      <c r="J395" s="49">
        <f t="shared" si="76"/>
        <v>3.2525300000000001</v>
      </c>
      <c r="K395" s="49">
        <v>3.31399</v>
      </c>
      <c r="L395" s="49">
        <f t="shared" si="77"/>
        <v>3.2525300000000001</v>
      </c>
      <c r="M395" s="50">
        <f t="shared" si="78"/>
        <v>1.2525141966407687</v>
      </c>
      <c r="N395" s="51">
        <f t="shared" si="80"/>
        <v>1.25</v>
      </c>
      <c r="O395" s="52">
        <v>38.68</v>
      </c>
      <c r="P395" s="53">
        <f>IF(X395="Y",Y395,O395)</f>
        <v>38.68</v>
      </c>
      <c r="R395" s="52">
        <v>38.68</v>
      </c>
      <c r="S395" s="52">
        <v>38.68</v>
      </c>
      <c r="T395" s="50">
        <f t="shared" si="81"/>
        <v>0</v>
      </c>
      <c r="U395" s="49" t="str">
        <f t="shared" si="82"/>
        <v>N</v>
      </c>
      <c r="V395" s="50">
        <f t="shared" si="72"/>
        <v>0</v>
      </c>
      <c r="W395" s="49" t="str">
        <f t="shared" si="83"/>
        <v>N</v>
      </c>
      <c r="X395" s="49" t="str">
        <f t="shared" si="79"/>
        <v>N</v>
      </c>
      <c r="Y395" s="53">
        <f>ROUNDUP(S395*0.95,2)</f>
        <v>36.75</v>
      </c>
    </row>
    <row r="396" spans="1:25" x14ac:dyDescent="0.25">
      <c r="A396" s="34" t="s">
        <v>428</v>
      </c>
      <c r="B396" s="41">
        <v>6015887</v>
      </c>
      <c r="C396" s="41">
        <v>146091</v>
      </c>
      <c r="D396" s="41">
        <v>0</v>
      </c>
      <c r="E396" s="49">
        <v>4.0393299999999996</v>
      </c>
      <c r="F396" s="49">
        <f t="shared" si="73"/>
        <v>0.82</v>
      </c>
      <c r="G396" s="49">
        <v>4.0325300000000004</v>
      </c>
      <c r="H396" s="49">
        <f t="shared" si="74"/>
        <v>3.6619999999999999</v>
      </c>
      <c r="I396" s="49">
        <f t="shared" si="75"/>
        <v>3.6779999999999999</v>
      </c>
      <c r="J396" s="49">
        <f t="shared" si="76"/>
        <v>3.2922899999999999</v>
      </c>
      <c r="K396" s="49">
        <v>3.2893699999999999</v>
      </c>
      <c r="L396" s="49">
        <f t="shared" si="77"/>
        <v>3.2899500000000002</v>
      </c>
      <c r="M396" s="50">
        <f t="shared" si="78"/>
        <v>1.2277785376677455</v>
      </c>
      <c r="N396" s="51">
        <f t="shared" si="80"/>
        <v>1.22</v>
      </c>
      <c r="O396" s="52">
        <v>38.229999999999997</v>
      </c>
      <c r="P396" s="53">
        <f>IF(X396="Y",Y396,O396)</f>
        <v>38.229999999999997</v>
      </c>
      <c r="R396" s="52">
        <v>38.28</v>
      </c>
      <c r="S396" s="52">
        <v>38.28</v>
      </c>
      <c r="T396" s="50">
        <f t="shared" si="81"/>
        <v>0</v>
      </c>
      <c r="U396" s="49" t="str">
        <f t="shared" si="82"/>
        <v>N</v>
      </c>
      <c r="V396" s="50">
        <f t="shared" si="72"/>
        <v>-1.3061650992686588E-3</v>
      </c>
      <c r="W396" s="49" t="str">
        <f t="shared" si="83"/>
        <v>N</v>
      </c>
      <c r="X396" s="49" t="str">
        <f t="shared" si="79"/>
        <v>N</v>
      </c>
      <c r="Y396" s="53">
        <f>ROUNDUP(S396*0.95,2)</f>
        <v>36.369999999999997</v>
      </c>
    </row>
    <row r="397" spans="1:25" x14ac:dyDescent="0.25">
      <c r="A397" s="54" t="s">
        <v>429</v>
      </c>
      <c r="B397" s="55">
        <v>6015861</v>
      </c>
      <c r="C397" s="55">
        <v>146083</v>
      </c>
      <c r="D397" s="55">
        <v>0</v>
      </c>
      <c r="E397" s="56">
        <v>3.81975</v>
      </c>
      <c r="F397" s="56">
        <f t="shared" si="73"/>
        <v>0.82</v>
      </c>
      <c r="G397" s="56">
        <v>4.2821300000000004</v>
      </c>
      <c r="H397" s="56">
        <f t="shared" si="74"/>
        <v>3.6619999999999999</v>
      </c>
      <c r="I397" s="56">
        <f t="shared" si="75"/>
        <v>3.6779999999999999</v>
      </c>
      <c r="J397" s="56">
        <f t="shared" si="76"/>
        <v>3.49607</v>
      </c>
      <c r="K397" s="56">
        <v>3.31948</v>
      </c>
      <c r="L397" s="56">
        <f t="shared" si="77"/>
        <v>3.3548</v>
      </c>
      <c r="M397" s="57">
        <f t="shared" si="78"/>
        <v>1.1385924645284369</v>
      </c>
      <c r="N397" s="58">
        <f t="shared" si="80"/>
        <v>1.1299999999999999</v>
      </c>
      <c r="O397" s="59">
        <v>36.89</v>
      </c>
      <c r="P397" s="60">
        <f>IF(X397="Y",Y397,O397)</f>
        <v>36.89</v>
      </c>
      <c r="R397" s="59">
        <v>37.49</v>
      </c>
      <c r="S397" s="59">
        <v>37.49</v>
      </c>
      <c r="T397" s="57">
        <f t="shared" si="81"/>
        <v>0</v>
      </c>
      <c r="U397" s="56" t="str">
        <f t="shared" si="82"/>
        <v>N</v>
      </c>
      <c r="V397" s="57">
        <f t="shared" si="72"/>
        <v>-1.6004267804747969E-2</v>
      </c>
      <c r="W397" s="56" t="str">
        <f t="shared" si="83"/>
        <v>N</v>
      </c>
      <c r="X397" s="56" t="str">
        <f t="shared" si="79"/>
        <v>N</v>
      </c>
      <c r="Y397" s="60">
        <f>ROUNDUP(S397*0.95,2)</f>
        <v>35.619999999999997</v>
      </c>
    </row>
    <row r="398" spans="1:25" x14ac:dyDescent="0.25">
      <c r="A398" s="42" t="s">
        <v>430</v>
      </c>
      <c r="B398" s="43">
        <v>6016976</v>
      </c>
      <c r="C398" s="43">
        <v>146193</v>
      </c>
      <c r="D398" s="43">
        <v>0</v>
      </c>
      <c r="E398" s="44">
        <v>3.89425</v>
      </c>
      <c r="F398" s="44">
        <f t="shared" si="73"/>
        <v>0.82</v>
      </c>
      <c r="G398" s="44">
        <v>4.1769499999999997</v>
      </c>
      <c r="H398" s="44">
        <f t="shared" si="74"/>
        <v>3.6619999999999999</v>
      </c>
      <c r="I398" s="44">
        <f t="shared" si="75"/>
        <v>3.6779999999999999</v>
      </c>
      <c r="J398" s="44">
        <f t="shared" si="76"/>
        <v>3.4102000000000001</v>
      </c>
      <c r="K398" s="44">
        <v>2.9874200000000002</v>
      </c>
      <c r="L398" s="44">
        <f t="shared" si="77"/>
        <v>3.0719799999999999</v>
      </c>
      <c r="M398" s="45">
        <f t="shared" si="78"/>
        <v>1.2676677582536344</v>
      </c>
      <c r="N398" s="46">
        <f t="shared" si="80"/>
        <v>1.26</v>
      </c>
      <c r="O398" s="47">
        <v>38.68</v>
      </c>
      <c r="P398" s="48">
        <f>IF(X398="Y",Y398,O398)</f>
        <v>38.68</v>
      </c>
      <c r="R398" s="47">
        <v>37.89</v>
      </c>
      <c r="S398" s="47">
        <v>37.89</v>
      </c>
      <c r="T398" s="45">
        <f t="shared" si="81"/>
        <v>0</v>
      </c>
      <c r="U398" s="44" t="str">
        <f t="shared" si="82"/>
        <v>N</v>
      </c>
      <c r="V398" s="45">
        <f t="shared" si="72"/>
        <v>2.0849828450778547E-2</v>
      </c>
      <c r="W398" s="44" t="str">
        <f t="shared" si="83"/>
        <v>N</v>
      </c>
      <c r="X398" s="44" t="str">
        <f t="shared" si="79"/>
        <v>N</v>
      </c>
      <c r="Y398" s="48">
        <f>ROUNDUP(S398*0.95,2)</f>
        <v>36</v>
      </c>
    </row>
    <row r="399" spans="1:25" x14ac:dyDescent="0.25">
      <c r="A399" s="34" t="s">
        <v>431</v>
      </c>
      <c r="B399" s="41">
        <v>6012686</v>
      </c>
      <c r="C399" s="41">
        <v>145689</v>
      </c>
      <c r="D399" s="41">
        <v>0</v>
      </c>
      <c r="E399" s="49">
        <v>3.23699</v>
      </c>
      <c r="F399" s="49">
        <f t="shared" si="73"/>
        <v>0.82</v>
      </c>
      <c r="G399" s="49">
        <v>5.2971700000000004</v>
      </c>
      <c r="H399" s="49">
        <f t="shared" si="74"/>
        <v>3.6619999999999999</v>
      </c>
      <c r="I399" s="49">
        <f t="shared" si="75"/>
        <v>3.6779999999999999</v>
      </c>
      <c r="J399" s="49">
        <f t="shared" si="76"/>
        <v>4.3247799999999996</v>
      </c>
      <c r="K399" s="49">
        <v>3.2110099999999999</v>
      </c>
      <c r="L399" s="49">
        <f t="shared" si="77"/>
        <v>3.4337599999999999</v>
      </c>
      <c r="M399" s="50">
        <f t="shared" si="78"/>
        <v>0.94269547085410743</v>
      </c>
      <c r="N399" s="51">
        <f t="shared" si="80"/>
        <v>0.94</v>
      </c>
      <c r="O399" s="52">
        <v>27.07</v>
      </c>
      <c r="P399" s="53">
        <f>IF(X399="Y",Y399,O399)</f>
        <v>27.07</v>
      </c>
      <c r="R399" s="52">
        <v>28.26</v>
      </c>
      <c r="S399" s="52">
        <v>28.26</v>
      </c>
      <c r="T399" s="50">
        <f t="shared" si="81"/>
        <v>0</v>
      </c>
      <c r="U399" s="49" t="str">
        <f t="shared" si="82"/>
        <v>N</v>
      </c>
      <c r="V399" s="50">
        <f t="shared" si="72"/>
        <v>-4.2108987968860624E-2</v>
      </c>
      <c r="W399" s="49" t="str">
        <f t="shared" si="83"/>
        <v>N</v>
      </c>
      <c r="X399" s="49" t="str">
        <f t="shared" si="79"/>
        <v>N</v>
      </c>
      <c r="Y399" s="53">
        <f>ROUNDUP(S399*0.95,2)</f>
        <v>26.85</v>
      </c>
    </row>
    <row r="400" spans="1:25" x14ac:dyDescent="0.25">
      <c r="A400" s="34" t="s">
        <v>432</v>
      </c>
      <c r="B400" s="41">
        <v>6006332</v>
      </c>
      <c r="C400" s="41">
        <v>145246</v>
      </c>
      <c r="D400" s="41">
        <v>0</v>
      </c>
      <c r="E400" s="49">
        <v>3.3865799999999999</v>
      </c>
      <c r="F400" s="49">
        <f t="shared" si="73"/>
        <v>0.82</v>
      </c>
      <c r="G400" s="49">
        <v>4.8352399999999998</v>
      </c>
      <c r="H400" s="49">
        <f t="shared" si="74"/>
        <v>3.6619999999999999</v>
      </c>
      <c r="I400" s="49">
        <f t="shared" si="75"/>
        <v>3.6779999999999999</v>
      </c>
      <c r="J400" s="49">
        <f t="shared" si="76"/>
        <v>3.9476499999999999</v>
      </c>
      <c r="K400" s="49">
        <v>3.28173</v>
      </c>
      <c r="L400" s="49">
        <f t="shared" si="77"/>
        <v>3.4149099999999999</v>
      </c>
      <c r="M400" s="50">
        <f t="shared" si="78"/>
        <v>0.99170402733893426</v>
      </c>
      <c r="N400" s="51">
        <f t="shared" si="80"/>
        <v>0.99</v>
      </c>
      <c r="O400" s="52">
        <v>30.33</v>
      </c>
      <c r="P400" s="53">
        <f>IF(X400="Y",Y400,O400)</f>
        <v>30.33</v>
      </c>
      <c r="R400" s="52">
        <v>32.130000000000003</v>
      </c>
      <c r="S400" s="52">
        <v>32.130000000000003</v>
      </c>
      <c r="T400" s="50">
        <f t="shared" si="81"/>
        <v>0</v>
      </c>
      <c r="U400" s="49" t="str">
        <f t="shared" si="82"/>
        <v>N</v>
      </c>
      <c r="V400" s="50">
        <f t="shared" si="72"/>
        <v>-5.6022408963585561E-2</v>
      </c>
      <c r="W400" s="49" t="str">
        <f t="shared" si="83"/>
        <v>Y</v>
      </c>
      <c r="X400" s="49" t="str">
        <f t="shared" si="79"/>
        <v>N</v>
      </c>
      <c r="Y400" s="53">
        <f>ROUNDUP(S400*0.95,2)</f>
        <v>30.53</v>
      </c>
    </row>
    <row r="401" spans="1:25" x14ac:dyDescent="0.25">
      <c r="A401" s="54" t="s">
        <v>433</v>
      </c>
      <c r="B401" s="55">
        <v>6012611</v>
      </c>
      <c r="C401" s="55">
        <v>145684</v>
      </c>
      <c r="D401" s="55">
        <v>0</v>
      </c>
      <c r="E401" s="56">
        <v>3.5858099999999999</v>
      </c>
      <c r="F401" s="56">
        <f t="shared" si="73"/>
        <v>0.82</v>
      </c>
      <c r="G401" s="56">
        <v>5.22011</v>
      </c>
      <c r="H401" s="56">
        <f t="shared" si="74"/>
        <v>3.6619999999999999</v>
      </c>
      <c r="I401" s="56">
        <f t="shared" si="75"/>
        <v>3.6779999999999999</v>
      </c>
      <c r="J401" s="56">
        <f t="shared" si="76"/>
        <v>4.26187</v>
      </c>
      <c r="K401" s="56">
        <v>3.5627300000000002</v>
      </c>
      <c r="L401" s="56">
        <f t="shared" si="77"/>
        <v>3.7025600000000001</v>
      </c>
      <c r="M401" s="57">
        <f t="shared" si="78"/>
        <v>0.96846776284516656</v>
      </c>
      <c r="N401" s="58">
        <f t="shared" si="80"/>
        <v>0.96</v>
      </c>
      <c r="O401" s="59">
        <v>28.38</v>
      </c>
      <c r="P401" s="60">
        <f>IF(X401="Y",Y401,O401)</f>
        <v>28.38</v>
      </c>
      <c r="R401" s="59">
        <v>32.729999999999997</v>
      </c>
      <c r="S401" s="59">
        <v>32.729999999999997</v>
      </c>
      <c r="T401" s="57">
        <f t="shared" si="81"/>
        <v>0</v>
      </c>
      <c r="U401" s="56" t="str">
        <f t="shared" si="82"/>
        <v>N</v>
      </c>
      <c r="V401" s="57">
        <f t="shared" si="72"/>
        <v>-0.13290559120073323</v>
      </c>
      <c r="W401" s="56" t="str">
        <f t="shared" si="83"/>
        <v>Y</v>
      </c>
      <c r="X401" s="56" t="str">
        <f t="shared" si="79"/>
        <v>N</v>
      </c>
      <c r="Y401" s="60">
        <f>ROUNDUP(S401*0.95,2)</f>
        <v>31.1</v>
      </c>
    </row>
    <row r="402" spans="1:25" x14ac:dyDescent="0.25">
      <c r="A402" s="42" t="s">
        <v>434</v>
      </c>
      <c r="B402" s="43">
        <v>6010482</v>
      </c>
      <c r="C402" s="43">
        <v>145593</v>
      </c>
      <c r="D402" s="43">
        <v>0</v>
      </c>
      <c r="E402" s="44">
        <v>3.9387699999999999</v>
      </c>
      <c r="F402" s="44">
        <f t="shared" si="73"/>
        <v>0.82</v>
      </c>
      <c r="G402" s="44">
        <v>5.3515699999999997</v>
      </c>
      <c r="H402" s="44">
        <f t="shared" si="74"/>
        <v>3.6619999999999999</v>
      </c>
      <c r="I402" s="44">
        <f t="shared" si="75"/>
        <v>3.6779999999999999</v>
      </c>
      <c r="J402" s="44">
        <f t="shared" si="76"/>
        <v>4.3692000000000002</v>
      </c>
      <c r="K402" s="44">
        <v>3.4343900000000001</v>
      </c>
      <c r="L402" s="44">
        <f t="shared" si="77"/>
        <v>3.6213500000000001</v>
      </c>
      <c r="M402" s="45">
        <f t="shared" si="78"/>
        <v>1.0876523948251342</v>
      </c>
      <c r="N402" s="46">
        <f t="shared" si="80"/>
        <v>1.08</v>
      </c>
      <c r="O402" s="47">
        <v>35.35</v>
      </c>
      <c r="P402" s="48">
        <f>IF(X402="Y",Y402,O402)</f>
        <v>35.35</v>
      </c>
      <c r="R402" s="47">
        <v>37.49</v>
      </c>
      <c r="S402" s="47">
        <v>37.49</v>
      </c>
      <c r="T402" s="45">
        <f t="shared" si="81"/>
        <v>0</v>
      </c>
      <c r="U402" s="44" t="str">
        <f t="shared" si="82"/>
        <v>N</v>
      </c>
      <c r="V402" s="45">
        <f t="shared" si="72"/>
        <v>-5.7081888503600971E-2</v>
      </c>
      <c r="W402" s="44" t="str">
        <f t="shared" si="83"/>
        <v>Y</v>
      </c>
      <c r="X402" s="44" t="str">
        <f t="shared" si="79"/>
        <v>N</v>
      </c>
      <c r="Y402" s="48">
        <f>ROUNDUP(S402*0.95,2)</f>
        <v>35.619999999999997</v>
      </c>
    </row>
    <row r="403" spans="1:25" x14ac:dyDescent="0.25">
      <c r="A403" s="34" t="s">
        <v>435</v>
      </c>
      <c r="B403" s="41">
        <v>6000236</v>
      </c>
      <c r="C403" s="41">
        <v>145363</v>
      </c>
      <c r="D403" s="41">
        <v>0</v>
      </c>
      <c r="E403" s="49">
        <v>3.4612599999999998</v>
      </c>
      <c r="F403" s="49">
        <f t="shared" si="73"/>
        <v>0.82</v>
      </c>
      <c r="G403" s="49">
        <v>4.7989800000000002</v>
      </c>
      <c r="H403" s="49">
        <f t="shared" si="74"/>
        <v>3.6619999999999999</v>
      </c>
      <c r="I403" s="49">
        <f t="shared" si="75"/>
        <v>3.6779999999999999</v>
      </c>
      <c r="J403" s="49">
        <f t="shared" si="76"/>
        <v>3.91804</v>
      </c>
      <c r="K403" s="49">
        <v>3.3893300000000002</v>
      </c>
      <c r="L403" s="49">
        <f t="shared" si="77"/>
        <v>3.4950700000000001</v>
      </c>
      <c r="M403" s="50">
        <f t="shared" si="78"/>
        <v>0.99032637400681522</v>
      </c>
      <c r="N403" s="51">
        <f t="shared" si="80"/>
        <v>0.99</v>
      </c>
      <c r="O403" s="52">
        <v>30.33</v>
      </c>
      <c r="P403" s="53">
        <f>IF(X403="Y",Y403,O403)</f>
        <v>30.33</v>
      </c>
      <c r="R403" s="52">
        <v>34.51</v>
      </c>
      <c r="S403" s="52">
        <v>34.51</v>
      </c>
      <c r="T403" s="50">
        <f t="shared" si="81"/>
        <v>0</v>
      </c>
      <c r="U403" s="49" t="str">
        <f t="shared" si="82"/>
        <v>N</v>
      </c>
      <c r="V403" s="50">
        <f t="shared" si="72"/>
        <v>-0.12112431179368299</v>
      </c>
      <c r="W403" s="49" t="str">
        <f t="shared" si="83"/>
        <v>Y</v>
      </c>
      <c r="X403" s="49" t="str">
        <f t="shared" si="79"/>
        <v>N</v>
      </c>
      <c r="Y403" s="53">
        <f>ROUNDUP(S403*0.95,2)</f>
        <v>32.79</v>
      </c>
    </row>
    <row r="404" spans="1:25" x14ac:dyDescent="0.25">
      <c r="A404" s="34" t="s">
        <v>436</v>
      </c>
      <c r="B404" s="41">
        <v>6000343</v>
      </c>
      <c r="C404" s="41">
        <v>145087</v>
      </c>
      <c r="D404" s="41">
        <v>0</v>
      </c>
      <c r="E404" s="49">
        <v>3.8607999999999998</v>
      </c>
      <c r="F404" s="49">
        <f t="shared" si="73"/>
        <v>0.82</v>
      </c>
      <c r="G404" s="49">
        <v>5.1294599999999999</v>
      </c>
      <c r="H404" s="49">
        <f t="shared" si="74"/>
        <v>3.6619999999999999</v>
      </c>
      <c r="I404" s="49">
        <f t="shared" si="75"/>
        <v>3.6779999999999999</v>
      </c>
      <c r="J404" s="49">
        <f t="shared" si="76"/>
        <v>4.1878599999999997</v>
      </c>
      <c r="K404" s="49">
        <v>3.6714699999999998</v>
      </c>
      <c r="L404" s="49">
        <f t="shared" si="77"/>
        <v>3.77475</v>
      </c>
      <c r="M404" s="50">
        <f t="shared" si="78"/>
        <v>1.022796211669647</v>
      </c>
      <c r="N404" s="51">
        <f t="shared" si="80"/>
        <v>1.02</v>
      </c>
      <c r="O404" s="52">
        <v>32.07</v>
      </c>
      <c r="P404" s="53">
        <f>IF(X404="Y",Y404,O404)</f>
        <v>32.07</v>
      </c>
      <c r="R404" s="52">
        <v>33.32</v>
      </c>
      <c r="S404" s="52">
        <v>33.32</v>
      </c>
      <c r="T404" s="50">
        <f t="shared" si="81"/>
        <v>0</v>
      </c>
      <c r="U404" s="49" t="str">
        <f t="shared" si="82"/>
        <v>N</v>
      </c>
      <c r="V404" s="50">
        <f t="shared" si="72"/>
        <v>-3.7515006002400958E-2</v>
      </c>
      <c r="W404" s="49" t="str">
        <f t="shared" si="83"/>
        <v>N</v>
      </c>
      <c r="X404" s="49" t="str">
        <f t="shared" si="79"/>
        <v>N</v>
      </c>
      <c r="Y404" s="53">
        <f>ROUNDUP(S404*0.95,2)</f>
        <v>31.66</v>
      </c>
    </row>
    <row r="405" spans="1:25" x14ac:dyDescent="0.25">
      <c r="A405" s="34" t="s">
        <v>437</v>
      </c>
      <c r="B405" s="41">
        <v>6010912</v>
      </c>
      <c r="C405" s="41">
        <v>145607</v>
      </c>
      <c r="D405" s="41">
        <v>0</v>
      </c>
      <c r="E405" s="49">
        <v>3.89046</v>
      </c>
      <c r="F405" s="49">
        <f t="shared" si="73"/>
        <v>0.82</v>
      </c>
      <c r="G405" s="49">
        <v>4.3822400000000004</v>
      </c>
      <c r="H405" s="49">
        <f t="shared" si="74"/>
        <v>3.6619999999999999</v>
      </c>
      <c r="I405" s="49">
        <f t="shared" si="75"/>
        <v>3.6779999999999999</v>
      </c>
      <c r="J405" s="49">
        <f t="shared" si="76"/>
        <v>3.5777999999999999</v>
      </c>
      <c r="K405" s="49">
        <v>3.2631899999999998</v>
      </c>
      <c r="L405" s="49">
        <f t="shared" si="77"/>
        <v>3.3261099999999999</v>
      </c>
      <c r="M405" s="50">
        <f t="shared" si="78"/>
        <v>1.1696726806990749</v>
      </c>
      <c r="N405" s="51">
        <f t="shared" si="80"/>
        <v>1.1599999999999999</v>
      </c>
      <c r="O405" s="52">
        <v>37.340000000000003</v>
      </c>
      <c r="P405" s="53">
        <f>IF(X405="Y",Y405,O405)</f>
        <v>37.340000000000003</v>
      </c>
      <c r="R405" s="52">
        <v>38.08</v>
      </c>
      <c r="S405" s="52">
        <v>38.08</v>
      </c>
      <c r="T405" s="50">
        <f t="shared" si="81"/>
        <v>0</v>
      </c>
      <c r="U405" s="49" t="str">
        <f t="shared" si="82"/>
        <v>N</v>
      </c>
      <c r="V405" s="50">
        <f t="shared" si="72"/>
        <v>-1.9432773109243563E-2</v>
      </c>
      <c r="W405" s="49" t="str">
        <f t="shared" si="83"/>
        <v>N</v>
      </c>
      <c r="X405" s="49" t="str">
        <f t="shared" si="79"/>
        <v>N</v>
      </c>
      <c r="Y405" s="53">
        <f>ROUNDUP(S405*0.95,2)</f>
        <v>36.18</v>
      </c>
    </row>
    <row r="406" spans="1:25" x14ac:dyDescent="0.25">
      <c r="A406" s="54" t="s">
        <v>438</v>
      </c>
      <c r="B406" s="55">
        <v>6014534</v>
      </c>
      <c r="C406" s="55">
        <v>145893</v>
      </c>
      <c r="D406" s="55">
        <v>0</v>
      </c>
      <c r="E406" s="56">
        <v>3.33297</v>
      </c>
      <c r="F406" s="56">
        <f t="shared" si="73"/>
        <v>0.82</v>
      </c>
      <c r="G406" s="56">
        <v>5.8177899999999996</v>
      </c>
      <c r="H406" s="56">
        <f t="shared" si="74"/>
        <v>3.6619999999999999</v>
      </c>
      <c r="I406" s="56">
        <f t="shared" si="75"/>
        <v>3.6779999999999999</v>
      </c>
      <c r="J406" s="56">
        <f t="shared" si="76"/>
        <v>4.7498300000000002</v>
      </c>
      <c r="K406" s="56">
        <v>3.28444</v>
      </c>
      <c r="L406" s="56">
        <f t="shared" si="77"/>
        <v>3.5775199999999998</v>
      </c>
      <c r="M406" s="57">
        <f t="shared" si="78"/>
        <v>0.93164259039781749</v>
      </c>
      <c r="N406" s="58">
        <f t="shared" si="80"/>
        <v>0.93</v>
      </c>
      <c r="O406" s="59">
        <v>26.42</v>
      </c>
      <c r="P406" s="60">
        <f>IF(X406="Y",Y406,O406)</f>
        <v>26.42</v>
      </c>
      <c r="R406" s="59">
        <v>28.26</v>
      </c>
      <c r="S406" s="59">
        <v>28.26</v>
      </c>
      <c r="T406" s="57">
        <f t="shared" si="81"/>
        <v>0</v>
      </c>
      <c r="U406" s="56" t="str">
        <f t="shared" si="82"/>
        <v>N</v>
      </c>
      <c r="V406" s="57">
        <f t="shared" si="72"/>
        <v>-6.5109695682944085E-2</v>
      </c>
      <c r="W406" s="56" t="str">
        <f t="shared" si="83"/>
        <v>Y</v>
      </c>
      <c r="X406" s="56" t="str">
        <f t="shared" si="79"/>
        <v>N</v>
      </c>
      <c r="Y406" s="60">
        <f>ROUNDUP(S406*0.95,2)</f>
        <v>26.85</v>
      </c>
    </row>
    <row r="407" spans="1:25" x14ac:dyDescent="0.25">
      <c r="A407" s="42" t="s">
        <v>439</v>
      </c>
      <c r="B407" s="43">
        <v>6005706</v>
      </c>
      <c r="C407" s="43">
        <v>145990</v>
      </c>
      <c r="D407" s="43">
        <v>0</v>
      </c>
      <c r="E407" s="44">
        <v>3.02163</v>
      </c>
      <c r="F407" s="44">
        <f t="shared" si="73"/>
        <v>0.82</v>
      </c>
      <c r="G407" s="44">
        <v>4.0328999999999997</v>
      </c>
      <c r="H407" s="44">
        <f t="shared" si="74"/>
        <v>3.6619999999999999</v>
      </c>
      <c r="I407" s="44">
        <f t="shared" si="75"/>
        <v>3.6779999999999999</v>
      </c>
      <c r="J407" s="44">
        <f t="shared" si="76"/>
        <v>3.2925900000000001</v>
      </c>
      <c r="K407" s="44">
        <v>3.3412700000000002</v>
      </c>
      <c r="L407" s="44">
        <f t="shared" si="77"/>
        <v>3.2925900000000001</v>
      </c>
      <c r="M407" s="45">
        <f t="shared" si="78"/>
        <v>0.9177061219283299</v>
      </c>
      <c r="N407" s="46">
        <f t="shared" si="80"/>
        <v>0.91</v>
      </c>
      <c r="O407" s="47">
        <v>25</v>
      </c>
      <c r="P407" s="48">
        <f>IF(X407="Y",Y407,O407)</f>
        <v>25</v>
      </c>
      <c r="R407" s="47">
        <v>26.78</v>
      </c>
      <c r="S407" s="47">
        <v>26.78</v>
      </c>
      <c r="T407" s="45">
        <f t="shared" si="81"/>
        <v>0</v>
      </c>
      <c r="U407" s="44" t="str">
        <f t="shared" si="82"/>
        <v>N</v>
      </c>
      <c r="V407" s="45">
        <f t="shared" si="72"/>
        <v>-6.646751306945485E-2</v>
      </c>
      <c r="W407" s="44" t="str">
        <f t="shared" si="83"/>
        <v>Y</v>
      </c>
      <c r="X407" s="44" t="str">
        <f t="shared" si="79"/>
        <v>N</v>
      </c>
      <c r="Y407" s="48">
        <f>ROUNDUP(S407*0.95,2)</f>
        <v>25.450000000000003</v>
      </c>
    </row>
    <row r="408" spans="1:25" x14ac:dyDescent="0.25">
      <c r="A408" s="34" t="s">
        <v>440</v>
      </c>
      <c r="B408" s="41">
        <v>6005748</v>
      </c>
      <c r="C408" s="41">
        <v>145518</v>
      </c>
      <c r="D408" s="41">
        <v>0</v>
      </c>
      <c r="E408" s="49">
        <v>3.2854700000000001</v>
      </c>
      <c r="F408" s="49">
        <f t="shared" si="73"/>
        <v>0.82</v>
      </c>
      <c r="G408" s="49">
        <v>3.6361699999999999</v>
      </c>
      <c r="H408" s="49">
        <f t="shared" si="74"/>
        <v>3.6619999999999999</v>
      </c>
      <c r="I408" s="49">
        <f t="shared" si="75"/>
        <v>3.6779999999999999</v>
      </c>
      <c r="J408" s="49">
        <f t="shared" si="76"/>
        <v>2.9686900000000001</v>
      </c>
      <c r="K408" s="49">
        <v>3.0446800000000001</v>
      </c>
      <c r="L408" s="49">
        <f t="shared" si="77"/>
        <v>2.9686900000000001</v>
      </c>
      <c r="M408" s="50">
        <f t="shared" si="78"/>
        <v>1.1067069987098688</v>
      </c>
      <c r="N408" s="51">
        <f t="shared" si="80"/>
        <v>1.1000000000000001</v>
      </c>
      <c r="O408" s="52">
        <v>36.44</v>
      </c>
      <c r="P408" s="53">
        <f>IF(X408="Y",Y408,O408)</f>
        <v>36.44</v>
      </c>
      <c r="R408" s="52">
        <v>27.52</v>
      </c>
      <c r="S408" s="52">
        <v>27.52</v>
      </c>
      <c r="T408" s="50">
        <f t="shared" si="81"/>
        <v>0</v>
      </c>
      <c r="U408" s="49" t="str">
        <f t="shared" si="82"/>
        <v>N</v>
      </c>
      <c r="V408" s="50">
        <f t="shared" si="72"/>
        <v>0.32412790697674415</v>
      </c>
      <c r="W408" s="49" t="str">
        <f t="shared" si="83"/>
        <v>N</v>
      </c>
      <c r="X408" s="49" t="str">
        <f t="shared" si="79"/>
        <v>N</v>
      </c>
      <c r="Y408" s="53">
        <f>ROUNDUP(S408*0.95,2)</f>
        <v>26.150000000000002</v>
      </c>
    </row>
    <row r="409" spans="1:25" x14ac:dyDescent="0.25">
      <c r="A409" s="34" t="s">
        <v>441</v>
      </c>
      <c r="B409" s="41">
        <v>6005797</v>
      </c>
      <c r="C409" s="41">
        <v>145446</v>
      </c>
      <c r="D409" s="41">
        <v>0</v>
      </c>
      <c r="E409" s="49">
        <v>2.5746699999999998</v>
      </c>
      <c r="F409" s="49">
        <f t="shared" si="73"/>
        <v>0.82</v>
      </c>
      <c r="G409" s="49">
        <v>3.8426200000000001</v>
      </c>
      <c r="H409" s="49">
        <f t="shared" si="74"/>
        <v>3.6619999999999999</v>
      </c>
      <c r="I409" s="49">
        <f t="shared" si="75"/>
        <v>3.6779999999999999</v>
      </c>
      <c r="J409" s="49">
        <f t="shared" si="76"/>
        <v>3.1372399999999998</v>
      </c>
      <c r="K409" s="49">
        <v>3.1322299999999998</v>
      </c>
      <c r="L409" s="49">
        <f t="shared" si="77"/>
        <v>3.1332300000000002</v>
      </c>
      <c r="M409" s="50">
        <f t="shared" si="78"/>
        <v>0.8217302911053449</v>
      </c>
      <c r="N409" s="51">
        <f t="shared" si="80"/>
        <v>0.82</v>
      </c>
      <c r="O409" s="52">
        <v>18.059999999999999</v>
      </c>
      <c r="P409" s="53">
        <f>IF(X409="Y",Y409,O409)</f>
        <v>18.059999999999999</v>
      </c>
      <c r="R409" s="52">
        <v>23.06</v>
      </c>
      <c r="S409" s="52">
        <v>23.06</v>
      </c>
      <c r="T409" s="50">
        <f t="shared" si="81"/>
        <v>0</v>
      </c>
      <c r="U409" s="49" t="str">
        <f t="shared" si="82"/>
        <v>N</v>
      </c>
      <c r="V409" s="50">
        <f t="shared" si="72"/>
        <v>-0.2168256721595837</v>
      </c>
      <c r="W409" s="49" t="str">
        <f t="shared" si="83"/>
        <v>Y</v>
      </c>
      <c r="X409" s="49" t="str">
        <f t="shared" si="79"/>
        <v>N</v>
      </c>
      <c r="Y409" s="53">
        <f>ROUNDUP(S409*0.95,2)</f>
        <v>21.91</v>
      </c>
    </row>
    <row r="410" spans="1:25" x14ac:dyDescent="0.25">
      <c r="A410" s="34" t="s">
        <v>442</v>
      </c>
      <c r="B410" s="41">
        <v>6001291</v>
      </c>
      <c r="C410" s="41">
        <v>146046</v>
      </c>
      <c r="D410" s="41">
        <v>0</v>
      </c>
      <c r="E410" s="49">
        <v>3.9132400000000001</v>
      </c>
      <c r="F410" s="49">
        <f t="shared" si="73"/>
        <v>0.82</v>
      </c>
      <c r="G410" s="49">
        <v>4.8973399999999998</v>
      </c>
      <c r="H410" s="49">
        <f t="shared" si="74"/>
        <v>3.6619999999999999</v>
      </c>
      <c r="I410" s="49">
        <f t="shared" si="75"/>
        <v>3.6779999999999999</v>
      </c>
      <c r="J410" s="49">
        <f t="shared" si="76"/>
        <v>3.9983499999999998</v>
      </c>
      <c r="K410" s="49">
        <v>3.4710700000000001</v>
      </c>
      <c r="L410" s="49">
        <f t="shared" si="77"/>
        <v>3.57653</v>
      </c>
      <c r="M410" s="50">
        <f t="shared" si="78"/>
        <v>1.0941443242472453</v>
      </c>
      <c r="N410" s="51">
        <f t="shared" si="80"/>
        <v>1.0900000000000001</v>
      </c>
      <c r="O410" s="52">
        <v>35.89</v>
      </c>
      <c r="P410" s="53">
        <f>IF(X410="Y",Y410,O410)</f>
        <v>35.89</v>
      </c>
      <c r="R410" s="52">
        <v>30.94</v>
      </c>
      <c r="S410" s="52">
        <v>30.94</v>
      </c>
      <c r="T410" s="50">
        <f t="shared" si="81"/>
        <v>0</v>
      </c>
      <c r="U410" s="49" t="str">
        <f t="shared" si="82"/>
        <v>N</v>
      </c>
      <c r="V410" s="50">
        <f t="shared" si="72"/>
        <v>0.15998707175177759</v>
      </c>
      <c r="W410" s="49" t="str">
        <f t="shared" si="83"/>
        <v>N</v>
      </c>
      <c r="X410" s="49" t="str">
        <f t="shared" si="79"/>
        <v>N</v>
      </c>
      <c r="Y410" s="53">
        <f>ROUNDUP(S410*0.95,2)</f>
        <v>29.400000000000002</v>
      </c>
    </row>
    <row r="411" spans="1:25" x14ac:dyDescent="0.25">
      <c r="A411" s="54" t="s">
        <v>443</v>
      </c>
      <c r="B411" s="55">
        <v>6011688</v>
      </c>
      <c r="C411" s="55">
        <v>145616</v>
      </c>
      <c r="D411" s="55">
        <v>0</v>
      </c>
      <c r="E411" s="56">
        <v>3.04027</v>
      </c>
      <c r="F411" s="56">
        <f t="shared" si="73"/>
        <v>0.82</v>
      </c>
      <c r="G411" s="56">
        <v>4.5366</v>
      </c>
      <c r="H411" s="56">
        <f t="shared" si="74"/>
        <v>3.6619999999999999</v>
      </c>
      <c r="I411" s="56">
        <f t="shared" si="75"/>
        <v>3.6779999999999999</v>
      </c>
      <c r="J411" s="56">
        <f t="shared" si="76"/>
        <v>3.70383</v>
      </c>
      <c r="K411" s="56">
        <v>3.13592</v>
      </c>
      <c r="L411" s="56">
        <f t="shared" si="77"/>
        <v>3.2494999999999998</v>
      </c>
      <c r="M411" s="57">
        <f t="shared" si="78"/>
        <v>0.93561163255885527</v>
      </c>
      <c r="N411" s="58">
        <f t="shared" si="80"/>
        <v>0.93</v>
      </c>
      <c r="O411" s="59">
        <v>26.42</v>
      </c>
      <c r="P411" s="60">
        <f>IF(X411="Y",Y411,O411)</f>
        <v>26.42</v>
      </c>
      <c r="R411" s="59">
        <v>29.75</v>
      </c>
      <c r="S411" s="59">
        <v>29.75</v>
      </c>
      <c r="T411" s="57">
        <f t="shared" si="81"/>
        <v>0</v>
      </c>
      <c r="U411" s="56" t="str">
        <f t="shared" si="82"/>
        <v>N</v>
      </c>
      <c r="V411" s="57">
        <f t="shared" si="72"/>
        <v>-0.11193277310924364</v>
      </c>
      <c r="W411" s="56" t="str">
        <f t="shared" si="83"/>
        <v>Y</v>
      </c>
      <c r="X411" s="56" t="str">
        <f t="shared" si="79"/>
        <v>N</v>
      </c>
      <c r="Y411" s="60">
        <f>ROUNDUP(S411*0.95,2)</f>
        <v>28.270000000000003</v>
      </c>
    </row>
    <row r="412" spans="1:25" x14ac:dyDescent="0.25">
      <c r="A412" s="42" t="s">
        <v>444</v>
      </c>
      <c r="B412" s="43">
        <v>6005888</v>
      </c>
      <c r="C412" s="43">
        <v>145480</v>
      </c>
      <c r="D412" s="43">
        <v>0</v>
      </c>
      <c r="E412" s="44">
        <v>2.9099599999999999</v>
      </c>
      <c r="F412" s="44">
        <f t="shared" si="73"/>
        <v>0.82</v>
      </c>
      <c r="G412" s="44">
        <v>4.2872899999999996</v>
      </c>
      <c r="H412" s="44">
        <f t="shared" si="74"/>
        <v>3.6619999999999999</v>
      </c>
      <c r="I412" s="44">
        <f t="shared" si="75"/>
        <v>3.6779999999999999</v>
      </c>
      <c r="J412" s="44">
        <f t="shared" si="76"/>
        <v>3.5002800000000001</v>
      </c>
      <c r="K412" s="44">
        <v>3.04053</v>
      </c>
      <c r="L412" s="44">
        <f t="shared" si="77"/>
        <v>3.1324800000000002</v>
      </c>
      <c r="M412" s="45">
        <f t="shared" si="78"/>
        <v>0.92896363264889148</v>
      </c>
      <c r="N412" s="46">
        <f t="shared" si="80"/>
        <v>0.92</v>
      </c>
      <c r="O412" s="47">
        <v>25.77</v>
      </c>
      <c r="P412" s="48">
        <f>IF(X412="Y",Y412,O412)</f>
        <v>25.77</v>
      </c>
      <c r="R412" s="47">
        <v>21.57</v>
      </c>
      <c r="S412" s="47">
        <v>21.57</v>
      </c>
      <c r="T412" s="45">
        <f t="shared" si="81"/>
        <v>0</v>
      </c>
      <c r="U412" s="44" t="str">
        <f t="shared" si="82"/>
        <v>N</v>
      </c>
      <c r="V412" s="45">
        <f t="shared" si="72"/>
        <v>0.19471488178025032</v>
      </c>
      <c r="W412" s="44" t="str">
        <f t="shared" si="83"/>
        <v>N</v>
      </c>
      <c r="X412" s="44" t="str">
        <f t="shared" si="79"/>
        <v>N</v>
      </c>
      <c r="Y412" s="48">
        <f>ROUNDUP(S412*0.95,2)</f>
        <v>20.5</v>
      </c>
    </row>
    <row r="413" spans="1:25" x14ac:dyDescent="0.25">
      <c r="A413" s="34" t="s">
        <v>445</v>
      </c>
      <c r="B413" s="41">
        <v>6005896</v>
      </c>
      <c r="C413" s="41">
        <v>145885</v>
      </c>
      <c r="D413" s="41">
        <v>0</v>
      </c>
      <c r="E413" s="49">
        <v>2.94129</v>
      </c>
      <c r="F413" s="49">
        <f t="shared" si="73"/>
        <v>0.82</v>
      </c>
      <c r="G413" s="49">
        <v>4.84659</v>
      </c>
      <c r="H413" s="49">
        <f t="shared" si="74"/>
        <v>3.6619999999999999</v>
      </c>
      <c r="I413" s="49">
        <f t="shared" si="75"/>
        <v>3.6779999999999999</v>
      </c>
      <c r="J413" s="49">
        <f t="shared" si="76"/>
        <v>3.9569200000000002</v>
      </c>
      <c r="K413" s="49">
        <v>3.5648499999999999</v>
      </c>
      <c r="L413" s="49">
        <f t="shared" si="77"/>
        <v>3.6432600000000002</v>
      </c>
      <c r="M413" s="50">
        <f t="shared" si="78"/>
        <v>0.80732366067752503</v>
      </c>
      <c r="N413" s="51">
        <f t="shared" si="80"/>
        <v>0.8</v>
      </c>
      <c r="O413" s="52">
        <v>16.52</v>
      </c>
      <c r="P413" s="53">
        <f>IF(X413="Y",Y413,O413)</f>
        <v>16.52</v>
      </c>
      <c r="R413" s="52">
        <v>17.850000000000001</v>
      </c>
      <c r="S413" s="52">
        <v>17.850000000000001</v>
      </c>
      <c r="T413" s="50">
        <f t="shared" si="81"/>
        <v>0</v>
      </c>
      <c r="U413" s="49" t="str">
        <f t="shared" si="82"/>
        <v>N</v>
      </c>
      <c r="V413" s="50">
        <f t="shared" si="72"/>
        <v>-7.4509803921568724E-2</v>
      </c>
      <c r="W413" s="49" t="str">
        <f t="shared" si="83"/>
        <v>Y</v>
      </c>
      <c r="X413" s="49" t="str">
        <f t="shared" si="79"/>
        <v>N</v>
      </c>
      <c r="Y413" s="53">
        <f>ROUNDUP(S413*0.95,2)</f>
        <v>16.96</v>
      </c>
    </row>
    <row r="414" spans="1:25" x14ac:dyDescent="0.25">
      <c r="A414" s="34" t="s">
        <v>446</v>
      </c>
      <c r="B414" s="41">
        <v>6005417</v>
      </c>
      <c r="C414" s="41">
        <v>145964</v>
      </c>
      <c r="D414" s="41">
        <v>0</v>
      </c>
      <c r="E414" s="49">
        <v>5.6596099999999998</v>
      </c>
      <c r="F414" s="49">
        <f t="shared" si="73"/>
        <v>0.82</v>
      </c>
      <c r="G414" s="49">
        <v>3.74491</v>
      </c>
      <c r="H414" s="49">
        <f t="shared" si="74"/>
        <v>3.6619999999999999</v>
      </c>
      <c r="I414" s="49">
        <f t="shared" si="75"/>
        <v>3.6779999999999999</v>
      </c>
      <c r="J414" s="49">
        <f t="shared" si="76"/>
        <v>3.0574699999999999</v>
      </c>
      <c r="K414" s="49">
        <v>2.9487800000000002</v>
      </c>
      <c r="L414" s="49">
        <f t="shared" si="77"/>
        <v>2.97052</v>
      </c>
      <c r="M414" s="50">
        <f t="shared" si="78"/>
        <v>1.905259011890174</v>
      </c>
      <c r="N414" s="51">
        <f t="shared" si="80"/>
        <v>1.9</v>
      </c>
      <c r="O414" s="52">
        <v>38.68</v>
      </c>
      <c r="P414" s="53">
        <f>IF(X414="Y",Y414,O414)</f>
        <v>38.68</v>
      </c>
      <c r="R414" s="52">
        <v>38.68</v>
      </c>
      <c r="S414" s="52">
        <v>38.68</v>
      </c>
      <c r="T414" s="50">
        <f t="shared" si="81"/>
        <v>0</v>
      </c>
      <c r="U414" s="49" t="str">
        <f t="shared" si="82"/>
        <v>N</v>
      </c>
      <c r="V414" s="50">
        <f t="shared" si="72"/>
        <v>0</v>
      </c>
      <c r="W414" s="49" t="str">
        <f t="shared" si="83"/>
        <v>N</v>
      </c>
      <c r="X414" s="49" t="str">
        <f t="shared" si="79"/>
        <v>N</v>
      </c>
      <c r="Y414" s="53">
        <f>ROUNDUP(S414*0.95,2)</f>
        <v>36.75</v>
      </c>
    </row>
    <row r="415" spans="1:25" x14ac:dyDescent="0.25">
      <c r="A415" s="34" t="s">
        <v>447</v>
      </c>
      <c r="B415" s="41">
        <v>6013120</v>
      </c>
      <c r="C415" s="41">
        <v>145710</v>
      </c>
      <c r="D415" s="41">
        <v>0</v>
      </c>
      <c r="E415" s="49">
        <v>3.3197100000000002</v>
      </c>
      <c r="F415" s="49">
        <f t="shared" si="73"/>
        <v>0.82</v>
      </c>
      <c r="G415" s="49">
        <v>4.8545100000000003</v>
      </c>
      <c r="H415" s="49">
        <f t="shared" si="74"/>
        <v>3.6619999999999999</v>
      </c>
      <c r="I415" s="49">
        <f t="shared" si="75"/>
        <v>3.6779999999999999</v>
      </c>
      <c r="J415" s="49">
        <f t="shared" si="76"/>
        <v>3.9633799999999999</v>
      </c>
      <c r="K415" s="49">
        <v>3.41954</v>
      </c>
      <c r="L415" s="49">
        <f t="shared" si="77"/>
        <v>3.5283099999999998</v>
      </c>
      <c r="M415" s="50">
        <f t="shared" si="78"/>
        <v>0.94087821081480949</v>
      </c>
      <c r="N415" s="51">
        <f t="shared" si="80"/>
        <v>0.94</v>
      </c>
      <c r="O415" s="52">
        <v>27.07</v>
      </c>
      <c r="P415" s="53">
        <f>IF(X415="Y",Y415,O415)</f>
        <v>27.07</v>
      </c>
      <c r="R415" s="52">
        <v>20.83</v>
      </c>
      <c r="S415" s="52">
        <v>20.83</v>
      </c>
      <c r="T415" s="50">
        <f t="shared" si="81"/>
        <v>0</v>
      </c>
      <c r="U415" s="49" t="str">
        <f t="shared" si="82"/>
        <v>N</v>
      </c>
      <c r="V415" s="50">
        <f t="shared" si="72"/>
        <v>0.29956793086893913</v>
      </c>
      <c r="W415" s="49" t="str">
        <f t="shared" si="83"/>
        <v>N</v>
      </c>
      <c r="X415" s="49" t="str">
        <f t="shared" si="79"/>
        <v>N</v>
      </c>
      <c r="Y415" s="53">
        <f>ROUNDUP(S415*0.95,2)</f>
        <v>19.790000000000003</v>
      </c>
    </row>
    <row r="416" spans="1:25" x14ac:dyDescent="0.25">
      <c r="A416" s="54" t="s">
        <v>448</v>
      </c>
      <c r="B416" s="55">
        <v>6014518</v>
      </c>
      <c r="C416" s="55">
        <v>145874</v>
      </c>
      <c r="D416" s="55">
        <v>0</v>
      </c>
      <c r="E416" s="56">
        <v>3.0051199999999998</v>
      </c>
      <c r="F416" s="56">
        <f t="shared" si="73"/>
        <v>0.82</v>
      </c>
      <c r="G416" s="56">
        <v>4.8627500000000001</v>
      </c>
      <c r="H416" s="56">
        <f t="shared" si="74"/>
        <v>3.6619999999999999</v>
      </c>
      <c r="I416" s="56">
        <f t="shared" si="75"/>
        <v>3.6779999999999999</v>
      </c>
      <c r="J416" s="56">
        <f t="shared" si="76"/>
        <v>3.97011</v>
      </c>
      <c r="K416" s="56">
        <v>3.4165199999999998</v>
      </c>
      <c r="L416" s="56">
        <f t="shared" si="77"/>
        <v>3.5272399999999999</v>
      </c>
      <c r="M416" s="57">
        <f t="shared" si="78"/>
        <v>0.85197491523117219</v>
      </c>
      <c r="N416" s="58">
        <f t="shared" si="80"/>
        <v>0.85</v>
      </c>
      <c r="O416" s="59">
        <v>20.37</v>
      </c>
      <c r="P416" s="60">
        <f>IF(X416="Y",Y416,O416)</f>
        <v>20.37</v>
      </c>
      <c r="R416" s="59">
        <v>24.54</v>
      </c>
      <c r="S416" s="59">
        <v>24.54</v>
      </c>
      <c r="T416" s="57">
        <f t="shared" si="81"/>
        <v>0</v>
      </c>
      <c r="U416" s="56" t="str">
        <f t="shared" si="82"/>
        <v>N</v>
      </c>
      <c r="V416" s="57">
        <f t="shared" si="72"/>
        <v>-0.16992665036674809</v>
      </c>
      <c r="W416" s="56" t="str">
        <f t="shared" si="83"/>
        <v>Y</v>
      </c>
      <c r="X416" s="56" t="str">
        <f t="shared" si="79"/>
        <v>N</v>
      </c>
      <c r="Y416" s="60">
        <f>ROUNDUP(S416*0.95,2)</f>
        <v>23.32</v>
      </c>
    </row>
    <row r="417" spans="1:25" x14ac:dyDescent="0.25">
      <c r="A417" s="42" t="s">
        <v>449</v>
      </c>
      <c r="B417" s="43">
        <v>6016281</v>
      </c>
      <c r="C417" s="43">
        <v>146093</v>
      </c>
      <c r="D417" s="43">
        <v>0</v>
      </c>
      <c r="E417" s="44">
        <v>3.69862</v>
      </c>
      <c r="F417" s="44">
        <f t="shared" si="73"/>
        <v>0.82</v>
      </c>
      <c r="G417" s="44">
        <v>5.2883300000000002</v>
      </c>
      <c r="H417" s="44">
        <f t="shared" si="74"/>
        <v>3.6619999999999999</v>
      </c>
      <c r="I417" s="44">
        <f t="shared" si="75"/>
        <v>3.6779999999999999</v>
      </c>
      <c r="J417" s="44">
        <f t="shared" si="76"/>
        <v>4.3175699999999999</v>
      </c>
      <c r="K417" s="44">
        <v>3.7445599999999999</v>
      </c>
      <c r="L417" s="44">
        <f t="shared" si="77"/>
        <v>3.8591600000000001</v>
      </c>
      <c r="M417" s="45">
        <f t="shared" si="78"/>
        <v>0.95840027363467695</v>
      </c>
      <c r="N417" s="46">
        <f t="shared" si="80"/>
        <v>0.95</v>
      </c>
      <c r="O417" s="47">
        <v>27.72</v>
      </c>
      <c r="P417" s="48">
        <f>IF(X417="Y",Y417,O417)</f>
        <v>27.72</v>
      </c>
      <c r="R417" s="47">
        <v>30.94</v>
      </c>
      <c r="S417" s="47">
        <v>30.94</v>
      </c>
      <c r="T417" s="45">
        <f t="shared" si="81"/>
        <v>0</v>
      </c>
      <c r="U417" s="44" t="str">
        <f t="shared" si="82"/>
        <v>N</v>
      </c>
      <c r="V417" s="45">
        <f t="shared" si="72"/>
        <v>-0.10407239819004532</v>
      </c>
      <c r="W417" s="44" t="str">
        <f t="shared" si="83"/>
        <v>Y</v>
      </c>
      <c r="X417" s="44" t="str">
        <f t="shared" si="79"/>
        <v>N</v>
      </c>
      <c r="Y417" s="48">
        <f>ROUNDUP(S417*0.95,2)</f>
        <v>29.400000000000002</v>
      </c>
    </row>
    <row r="418" spans="1:25" x14ac:dyDescent="0.25">
      <c r="A418" s="34" t="s">
        <v>450</v>
      </c>
      <c r="B418" s="41">
        <v>6005987</v>
      </c>
      <c r="C418" s="41">
        <v>146119</v>
      </c>
      <c r="D418" s="41">
        <v>0</v>
      </c>
      <c r="E418" s="49">
        <v>2.87846</v>
      </c>
      <c r="F418" s="49">
        <f t="shared" si="73"/>
        <v>0.82</v>
      </c>
      <c r="G418" s="49">
        <v>4.5194700000000001</v>
      </c>
      <c r="H418" s="49">
        <f t="shared" si="74"/>
        <v>3.6619999999999999</v>
      </c>
      <c r="I418" s="49">
        <f t="shared" si="75"/>
        <v>3.6779999999999999</v>
      </c>
      <c r="J418" s="49">
        <f t="shared" si="76"/>
        <v>3.6898399999999998</v>
      </c>
      <c r="K418" s="49">
        <v>3.3816199999999998</v>
      </c>
      <c r="L418" s="49">
        <f t="shared" si="77"/>
        <v>3.44326</v>
      </c>
      <c r="M418" s="50">
        <f t="shared" si="78"/>
        <v>0.83596940109082674</v>
      </c>
      <c r="N418" s="51">
        <f t="shared" si="80"/>
        <v>0.83</v>
      </c>
      <c r="O418" s="52">
        <v>18.829999999999998</v>
      </c>
      <c r="P418" s="53">
        <f>IF(X418="Y",Y418,O418)</f>
        <v>18.829999999999998</v>
      </c>
      <c r="R418" s="52">
        <v>29.01</v>
      </c>
      <c r="S418" s="52">
        <v>29.01</v>
      </c>
      <c r="T418" s="50">
        <f t="shared" si="81"/>
        <v>0</v>
      </c>
      <c r="U418" s="49" t="str">
        <f t="shared" si="82"/>
        <v>N</v>
      </c>
      <c r="V418" s="50">
        <f t="shared" si="72"/>
        <v>-0.35091347811099632</v>
      </c>
      <c r="W418" s="49" t="str">
        <f t="shared" si="83"/>
        <v>Y</v>
      </c>
      <c r="X418" s="49" t="str">
        <f t="shared" si="79"/>
        <v>N</v>
      </c>
      <c r="Y418" s="53">
        <f>ROUNDUP(S418*0.95,2)</f>
        <v>27.560000000000002</v>
      </c>
    </row>
    <row r="419" spans="1:25" x14ac:dyDescent="0.25">
      <c r="A419" s="34" t="s">
        <v>451</v>
      </c>
      <c r="B419" s="41">
        <v>6006019</v>
      </c>
      <c r="C419" s="41">
        <v>145495</v>
      </c>
      <c r="D419" s="41">
        <v>0</v>
      </c>
      <c r="E419" s="49">
        <v>3.6963499999999998</v>
      </c>
      <c r="F419" s="49">
        <f t="shared" si="73"/>
        <v>0.82</v>
      </c>
      <c r="G419" s="49">
        <v>3.71088</v>
      </c>
      <c r="H419" s="49">
        <f t="shared" si="74"/>
        <v>3.6619999999999999</v>
      </c>
      <c r="I419" s="49">
        <f t="shared" si="75"/>
        <v>3.6779999999999999</v>
      </c>
      <c r="J419" s="49">
        <f t="shared" si="76"/>
        <v>3.0296799999999999</v>
      </c>
      <c r="K419" s="49">
        <v>3.1013299999999999</v>
      </c>
      <c r="L419" s="49">
        <f t="shared" si="77"/>
        <v>3.0296799999999999</v>
      </c>
      <c r="M419" s="50">
        <f t="shared" si="78"/>
        <v>1.220046341527818</v>
      </c>
      <c r="N419" s="51">
        <f t="shared" si="80"/>
        <v>1.22</v>
      </c>
      <c r="O419" s="52">
        <v>38.229999999999997</v>
      </c>
      <c r="P419" s="53">
        <f>IF(X419="Y",Y419,O419)</f>
        <v>38.229999999999997</v>
      </c>
      <c r="R419" s="52">
        <v>37.090000000000003</v>
      </c>
      <c r="S419" s="52">
        <v>37.090000000000003</v>
      </c>
      <c r="T419" s="50">
        <f t="shared" si="81"/>
        <v>0</v>
      </c>
      <c r="U419" s="49" t="str">
        <f t="shared" si="82"/>
        <v>N</v>
      </c>
      <c r="V419" s="50">
        <f t="shared" si="72"/>
        <v>3.0736047452143256E-2</v>
      </c>
      <c r="W419" s="49" t="str">
        <f t="shared" si="83"/>
        <v>N</v>
      </c>
      <c r="X419" s="49" t="str">
        <f t="shared" si="79"/>
        <v>N</v>
      </c>
      <c r="Y419" s="53">
        <f>ROUNDUP(S419*0.95,2)</f>
        <v>35.239999999999995</v>
      </c>
    </row>
    <row r="420" spans="1:25" x14ac:dyDescent="0.25">
      <c r="A420" s="34" t="s">
        <v>452</v>
      </c>
      <c r="B420" s="41">
        <v>6006035</v>
      </c>
      <c r="C420" s="41">
        <v>145102</v>
      </c>
      <c r="D420" s="41">
        <v>0</v>
      </c>
      <c r="E420" s="49">
        <v>5.3864200000000002</v>
      </c>
      <c r="F420" s="49">
        <f t="shared" si="73"/>
        <v>0.82</v>
      </c>
      <c r="G420" s="49">
        <v>4.7857099999999999</v>
      </c>
      <c r="H420" s="49">
        <f t="shared" si="74"/>
        <v>3.6619999999999999</v>
      </c>
      <c r="I420" s="49">
        <f t="shared" si="75"/>
        <v>3.6779999999999999</v>
      </c>
      <c r="J420" s="49">
        <f t="shared" si="76"/>
        <v>3.9072100000000001</v>
      </c>
      <c r="K420" s="49">
        <v>3.4948199999999998</v>
      </c>
      <c r="L420" s="49">
        <f t="shared" si="77"/>
        <v>3.5773000000000001</v>
      </c>
      <c r="M420" s="50">
        <f t="shared" si="78"/>
        <v>1.5057221927151763</v>
      </c>
      <c r="N420" s="51">
        <f t="shared" si="80"/>
        <v>1.5</v>
      </c>
      <c r="O420" s="52">
        <v>38.68</v>
      </c>
      <c r="P420" s="53">
        <f>IF(X420="Y",Y420,O420)</f>
        <v>38.68</v>
      </c>
      <c r="R420" s="52">
        <v>38.68</v>
      </c>
      <c r="S420" s="52">
        <v>38.68</v>
      </c>
      <c r="T420" s="50">
        <f t="shared" si="81"/>
        <v>0</v>
      </c>
      <c r="U420" s="49" t="str">
        <f t="shared" si="82"/>
        <v>N</v>
      </c>
      <c r="V420" s="50">
        <f t="shared" si="72"/>
        <v>0</v>
      </c>
      <c r="W420" s="49" t="str">
        <f t="shared" si="83"/>
        <v>N</v>
      </c>
      <c r="X420" s="49" t="str">
        <f t="shared" si="79"/>
        <v>N</v>
      </c>
      <c r="Y420" s="53">
        <f>ROUNDUP(S420*0.95,2)</f>
        <v>36.75</v>
      </c>
    </row>
    <row r="421" spans="1:25" x14ac:dyDescent="0.25">
      <c r="A421" s="54" t="s">
        <v>453</v>
      </c>
      <c r="B421" s="55">
        <v>6006076</v>
      </c>
      <c r="C421" s="55">
        <v>146138</v>
      </c>
      <c r="D421" s="55">
        <v>6</v>
      </c>
      <c r="E421" s="56">
        <v>0</v>
      </c>
      <c r="F421" s="56">
        <f t="shared" si="73"/>
        <v>0.82</v>
      </c>
      <c r="G421" s="56">
        <v>0</v>
      </c>
      <c r="H421" s="56">
        <f t="shared" si="74"/>
        <v>3.6619999999999999</v>
      </c>
      <c r="I421" s="56">
        <f t="shared" si="75"/>
        <v>3.6779999999999999</v>
      </c>
      <c r="J421" s="56">
        <f t="shared" si="76"/>
        <v>0</v>
      </c>
      <c r="K421" s="56">
        <v>3.1281099999999999</v>
      </c>
      <c r="L421" s="56">
        <f t="shared" si="77"/>
        <v>3.1281099999999999</v>
      </c>
      <c r="M421" s="57">
        <f t="shared" si="78"/>
        <v>0</v>
      </c>
      <c r="N421" s="58">
        <f t="shared" si="80"/>
        <v>0</v>
      </c>
      <c r="O421" s="59">
        <v>0</v>
      </c>
      <c r="P421" s="60">
        <f>IF(X421="Y",Y421,O421)</f>
        <v>0</v>
      </c>
      <c r="R421" s="59">
        <v>34.51</v>
      </c>
      <c r="S421" s="59">
        <v>34.51</v>
      </c>
      <c r="T421" s="57">
        <f t="shared" si="81"/>
        <v>0</v>
      </c>
      <c r="U421" s="56" t="str">
        <f t="shared" si="82"/>
        <v>N</v>
      </c>
      <c r="V421" s="57">
        <f t="shared" si="72"/>
        <v>-1</v>
      </c>
      <c r="W421" s="56" t="str">
        <f t="shared" si="83"/>
        <v>Y</v>
      </c>
      <c r="X421" s="56" t="str">
        <f t="shared" si="79"/>
        <v>N</v>
      </c>
      <c r="Y421" s="60">
        <f>ROUNDUP(S421*0.95,2)</f>
        <v>32.79</v>
      </c>
    </row>
    <row r="422" spans="1:25" x14ac:dyDescent="0.25">
      <c r="A422" s="42" t="s">
        <v>454</v>
      </c>
      <c r="B422" s="43">
        <v>6016737</v>
      </c>
      <c r="C422" s="43">
        <v>146174</v>
      </c>
      <c r="D422" s="43">
        <v>0</v>
      </c>
      <c r="E422" s="44">
        <v>4.8446100000000003</v>
      </c>
      <c r="F422" s="44">
        <f t="shared" si="73"/>
        <v>0.82</v>
      </c>
      <c r="G422" s="44">
        <v>4.3020500000000004</v>
      </c>
      <c r="H422" s="44">
        <f t="shared" si="74"/>
        <v>3.6619999999999999</v>
      </c>
      <c r="I422" s="44">
        <f t="shared" si="75"/>
        <v>3.6779999999999999</v>
      </c>
      <c r="J422" s="44">
        <f t="shared" si="76"/>
        <v>3.51233</v>
      </c>
      <c r="K422" s="44">
        <v>3.3883299999999998</v>
      </c>
      <c r="L422" s="44">
        <f t="shared" si="77"/>
        <v>3.4131300000000002</v>
      </c>
      <c r="M422" s="45">
        <f t="shared" si="78"/>
        <v>1.419403890270807</v>
      </c>
      <c r="N422" s="46">
        <f t="shared" si="80"/>
        <v>1.41</v>
      </c>
      <c r="O422" s="47">
        <v>38.68</v>
      </c>
      <c r="P422" s="48">
        <f>IF(X422="Y",Y422,O422)</f>
        <v>38.68</v>
      </c>
      <c r="R422" s="47">
        <v>38.68</v>
      </c>
      <c r="S422" s="47">
        <v>38.68</v>
      </c>
      <c r="T422" s="45">
        <f t="shared" si="81"/>
        <v>0</v>
      </c>
      <c r="U422" s="44" t="str">
        <f t="shared" si="82"/>
        <v>N</v>
      </c>
      <c r="V422" s="45">
        <f t="shared" si="72"/>
        <v>0</v>
      </c>
      <c r="W422" s="44" t="str">
        <f t="shared" si="83"/>
        <v>N</v>
      </c>
      <c r="X422" s="44" t="str">
        <f t="shared" si="79"/>
        <v>N</v>
      </c>
      <c r="Y422" s="48">
        <f>ROUNDUP(S422*0.95,2)</f>
        <v>36.75</v>
      </c>
    </row>
    <row r="423" spans="1:25" x14ac:dyDescent="0.25">
      <c r="A423" s="34" t="s">
        <v>455</v>
      </c>
      <c r="B423" s="41">
        <v>6015697</v>
      </c>
      <c r="C423" s="41">
        <v>146014</v>
      </c>
      <c r="D423" s="41">
        <v>0</v>
      </c>
      <c r="E423" s="49">
        <v>6.0604800000000001</v>
      </c>
      <c r="F423" s="49">
        <f t="shared" si="73"/>
        <v>0.82</v>
      </c>
      <c r="G423" s="49">
        <v>4.1258999999999997</v>
      </c>
      <c r="H423" s="49">
        <f t="shared" si="74"/>
        <v>3.6619999999999999</v>
      </c>
      <c r="I423" s="49">
        <f t="shared" si="75"/>
        <v>3.6779999999999999</v>
      </c>
      <c r="J423" s="49">
        <f t="shared" si="76"/>
        <v>3.3685200000000002</v>
      </c>
      <c r="K423" s="49">
        <v>3.07836</v>
      </c>
      <c r="L423" s="49">
        <f t="shared" si="77"/>
        <v>3.13639</v>
      </c>
      <c r="M423" s="50">
        <f t="shared" si="78"/>
        <v>1.9323107139099411</v>
      </c>
      <c r="N423" s="51">
        <f t="shared" si="80"/>
        <v>1.93</v>
      </c>
      <c r="O423" s="52">
        <v>38.68</v>
      </c>
      <c r="P423" s="53">
        <f>IF(X423="Y",Y423,O423)</f>
        <v>38.68</v>
      </c>
      <c r="R423" s="52">
        <v>38.68</v>
      </c>
      <c r="S423" s="52">
        <v>38.68</v>
      </c>
      <c r="T423" s="50">
        <f t="shared" si="81"/>
        <v>0</v>
      </c>
      <c r="U423" s="49" t="str">
        <f t="shared" si="82"/>
        <v>N</v>
      </c>
      <c r="V423" s="50">
        <f t="shared" si="72"/>
        <v>0</v>
      </c>
      <c r="W423" s="49" t="str">
        <f t="shared" si="83"/>
        <v>N</v>
      </c>
      <c r="X423" s="49" t="str">
        <f t="shared" si="79"/>
        <v>N</v>
      </c>
      <c r="Y423" s="53">
        <f>ROUNDUP(S423*0.95,2)</f>
        <v>36.75</v>
      </c>
    </row>
    <row r="424" spans="1:25" x14ac:dyDescent="0.25">
      <c r="A424" s="34" t="s">
        <v>456</v>
      </c>
      <c r="B424" s="41">
        <v>6010391</v>
      </c>
      <c r="C424" s="41">
        <v>145620</v>
      </c>
      <c r="D424" s="41">
        <v>0</v>
      </c>
      <c r="E424" s="49">
        <v>3.7339799999999999</v>
      </c>
      <c r="F424" s="49">
        <f t="shared" si="73"/>
        <v>0.82</v>
      </c>
      <c r="G424" s="49">
        <v>3.5764900000000002</v>
      </c>
      <c r="H424" s="49">
        <f t="shared" si="74"/>
        <v>3.6619999999999999</v>
      </c>
      <c r="I424" s="49">
        <f t="shared" si="75"/>
        <v>3.6779999999999999</v>
      </c>
      <c r="J424" s="49">
        <f t="shared" si="76"/>
        <v>2.9199600000000001</v>
      </c>
      <c r="K424" s="49">
        <v>2.96319</v>
      </c>
      <c r="L424" s="49">
        <f t="shared" si="77"/>
        <v>2.9199600000000001</v>
      </c>
      <c r="M424" s="50">
        <f t="shared" si="78"/>
        <v>1.2787777914765954</v>
      </c>
      <c r="N424" s="51">
        <f t="shared" si="80"/>
        <v>1.27</v>
      </c>
      <c r="O424" s="52">
        <v>38.68</v>
      </c>
      <c r="P424" s="53">
        <f>IF(X424="Y",Y424,O424)</f>
        <v>38.68</v>
      </c>
      <c r="R424" s="52">
        <v>37.49</v>
      </c>
      <c r="S424" s="52">
        <v>37.49</v>
      </c>
      <c r="T424" s="50">
        <f t="shared" si="81"/>
        <v>0</v>
      </c>
      <c r="U424" s="49" t="str">
        <f t="shared" si="82"/>
        <v>N</v>
      </c>
      <c r="V424" s="50">
        <f t="shared" si="72"/>
        <v>3.1741797812750001E-2</v>
      </c>
      <c r="W424" s="49" t="str">
        <f t="shared" si="83"/>
        <v>N</v>
      </c>
      <c r="X424" s="49" t="str">
        <f t="shared" si="79"/>
        <v>N</v>
      </c>
      <c r="Y424" s="53">
        <f>ROUNDUP(S424*0.95,2)</f>
        <v>35.619999999999997</v>
      </c>
    </row>
    <row r="425" spans="1:25" x14ac:dyDescent="0.25">
      <c r="A425" s="34" t="s">
        <v>457</v>
      </c>
      <c r="B425" s="41">
        <v>6015812</v>
      </c>
      <c r="C425" s="41">
        <v>146142</v>
      </c>
      <c r="D425" s="41">
        <v>0</v>
      </c>
      <c r="E425" s="49">
        <v>4.8543900000000004</v>
      </c>
      <c r="F425" s="49">
        <f t="shared" si="73"/>
        <v>0.82</v>
      </c>
      <c r="G425" s="49">
        <v>3.4775700000000001</v>
      </c>
      <c r="H425" s="49">
        <f t="shared" si="74"/>
        <v>3.6619999999999999</v>
      </c>
      <c r="I425" s="49">
        <f t="shared" si="75"/>
        <v>3.6779999999999999</v>
      </c>
      <c r="J425" s="49">
        <f t="shared" si="76"/>
        <v>2.8391999999999999</v>
      </c>
      <c r="K425" s="49">
        <v>3.2534000000000001</v>
      </c>
      <c r="L425" s="49">
        <f t="shared" si="77"/>
        <v>2.8391999999999999</v>
      </c>
      <c r="M425" s="50">
        <f t="shared" si="78"/>
        <v>1.7097738799661879</v>
      </c>
      <c r="N425" s="51">
        <f t="shared" si="80"/>
        <v>1.7</v>
      </c>
      <c r="O425" s="52">
        <v>38.68</v>
      </c>
      <c r="P425" s="53">
        <f>IF(X425="Y",Y425,O425)</f>
        <v>38.68</v>
      </c>
      <c r="R425" s="52">
        <v>38.68</v>
      </c>
      <c r="S425" s="52">
        <v>38.68</v>
      </c>
      <c r="T425" s="50">
        <f t="shared" si="81"/>
        <v>0</v>
      </c>
      <c r="U425" s="49" t="str">
        <f t="shared" si="82"/>
        <v>N</v>
      </c>
      <c r="V425" s="50">
        <f t="shared" si="72"/>
        <v>0</v>
      </c>
      <c r="W425" s="49" t="str">
        <f t="shared" si="83"/>
        <v>N</v>
      </c>
      <c r="X425" s="49" t="str">
        <f t="shared" si="79"/>
        <v>N</v>
      </c>
      <c r="Y425" s="53">
        <f>ROUNDUP(S425*0.95,2)</f>
        <v>36.75</v>
      </c>
    </row>
    <row r="426" spans="1:25" x14ac:dyDescent="0.25">
      <c r="A426" s="54" t="s">
        <v>458</v>
      </c>
      <c r="B426" s="55">
        <v>6006118</v>
      </c>
      <c r="C426" s="55">
        <v>145813</v>
      </c>
      <c r="D426" s="55">
        <v>0</v>
      </c>
      <c r="E426" s="56">
        <v>2.91303</v>
      </c>
      <c r="F426" s="56">
        <f t="shared" si="73"/>
        <v>0.82</v>
      </c>
      <c r="G426" s="56">
        <v>4.1289899999999999</v>
      </c>
      <c r="H426" s="56">
        <f t="shared" si="74"/>
        <v>3.6619999999999999</v>
      </c>
      <c r="I426" s="56">
        <f t="shared" si="75"/>
        <v>3.6779999999999999</v>
      </c>
      <c r="J426" s="56">
        <f t="shared" si="76"/>
        <v>3.3710399999999998</v>
      </c>
      <c r="K426" s="56">
        <v>2.9797400000000001</v>
      </c>
      <c r="L426" s="56">
        <f t="shared" si="77"/>
        <v>3.0579999999999998</v>
      </c>
      <c r="M426" s="57">
        <f t="shared" si="78"/>
        <v>0.95259319816873778</v>
      </c>
      <c r="N426" s="58">
        <f t="shared" si="80"/>
        <v>0.95</v>
      </c>
      <c r="O426" s="59">
        <v>27.72</v>
      </c>
      <c r="P426" s="60">
        <f>IF(X426="Y",Y426,O426)</f>
        <v>27.72</v>
      </c>
      <c r="R426" s="59">
        <v>25.29</v>
      </c>
      <c r="S426" s="59">
        <v>25.29</v>
      </c>
      <c r="T426" s="57">
        <f t="shared" si="81"/>
        <v>0</v>
      </c>
      <c r="U426" s="56" t="str">
        <f t="shared" si="82"/>
        <v>N</v>
      </c>
      <c r="V426" s="57">
        <f t="shared" si="72"/>
        <v>9.6085409252669035E-2</v>
      </c>
      <c r="W426" s="56" t="str">
        <f t="shared" si="83"/>
        <v>N</v>
      </c>
      <c r="X426" s="56" t="str">
        <f t="shared" si="79"/>
        <v>N</v>
      </c>
      <c r="Y426" s="60">
        <f>ROUNDUP(S426*0.95,2)</f>
        <v>24.03</v>
      </c>
    </row>
    <row r="427" spans="1:25" x14ac:dyDescent="0.25">
      <c r="A427" s="42" t="s">
        <v>459</v>
      </c>
      <c r="B427" s="43">
        <v>6002208</v>
      </c>
      <c r="C427" s="43">
        <v>145409</v>
      </c>
      <c r="D427" s="43">
        <v>0</v>
      </c>
      <c r="E427" s="44">
        <v>4.2994000000000003</v>
      </c>
      <c r="F427" s="44">
        <f t="shared" si="73"/>
        <v>0.82</v>
      </c>
      <c r="G427" s="44">
        <v>3.7498</v>
      </c>
      <c r="H427" s="44">
        <f t="shared" si="74"/>
        <v>3.6619999999999999</v>
      </c>
      <c r="I427" s="44">
        <f t="shared" si="75"/>
        <v>3.6779999999999999</v>
      </c>
      <c r="J427" s="44">
        <f t="shared" si="76"/>
        <v>3.0614599999999998</v>
      </c>
      <c r="K427" s="44">
        <v>3.1255099999999998</v>
      </c>
      <c r="L427" s="44">
        <f t="shared" si="77"/>
        <v>3.0614599999999998</v>
      </c>
      <c r="M427" s="45">
        <f t="shared" si="78"/>
        <v>1.4043626243687655</v>
      </c>
      <c r="N427" s="46">
        <f t="shared" si="80"/>
        <v>1.4</v>
      </c>
      <c r="O427" s="47">
        <v>38.68</v>
      </c>
      <c r="P427" s="48">
        <f>IF(X427="Y",Y427,O427)</f>
        <v>38.68</v>
      </c>
      <c r="R427" s="47">
        <v>38.68</v>
      </c>
      <c r="S427" s="47">
        <v>38.68</v>
      </c>
      <c r="T427" s="45">
        <f t="shared" si="81"/>
        <v>0</v>
      </c>
      <c r="U427" s="44" t="str">
        <f t="shared" si="82"/>
        <v>N</v>
      </c>
      <c r="V427" s="45">
        <f t="shared" si="72"/>
        <v>0</v>
      </c>
      <c r="W427" s="44" t="str">
        <f t="shared" si="83"/>
        <v>N</v>
      </c>
      <c r="X427" s="44" t="str">
        <f t="shared" si="79"/>
        <v>N</v>
      </c>
      <c r="Y427" s="48">
        <f>ROUNDUP(S427*0.95,2)</f>
        <v>36.75</v>
      </c>
    </row>
    <row r="428" spans="1:25" x14ac:dyDescent="0.25">
      <c r="A428" s="34" t="s">
        <v>460</v>
      </c>
      <c r="B428" s="41">
        <v>6003826</v>
      </c>
      <c r="C428" s="41">
        <v>145778</v>
      </c>
      <c r="D428" s="41">
        <v>0</v>
      </c>
      <c r="E428" s="49">
        <v>1.3844000000000001</v>
      </c>
      <c r="F428" s="49">
        <f t="shared" si="73"/>
        <v>0.82</v>
      </c>
      <c r="G428" s="49">
        <v>4.4492000000000003</v>
      </c>
      <c r="H428" s="49">
        <f t="shared" si="74"/>
        <v>3.6619999999999999</v>
      </c>
      <c r="I428" s="49">
        <f t="shared" si="75"/>
        <v>3.6779999999999999</v>
      </c>
      <c r="J428" s="49">
        <f t="shared" si="76"/>
        <v>3.6324700000000001</v>
      </c>
      <c r="K428" s="49">
        <v>3.3805900000000002</v>
      </c>
      <c r="L428" s="49">
        <f t="shared" si="77"/>
        <v>3.4309699999999999</v>
      </c>
      <c r="M428" s="50">
        <f t="shared" si="78"/>
        <v>0.40350105072326486</v>
      </c>
      <c r="N428" s="51">
        <f t="shared" si="80"/>
        <v>0.4</v>
      </c>
      <c r="O428" s="52">
        <v>0</v>
      </c>
      <c r="P428" s="53">
        <f>IF(X428="Y",Y428,O428)</f>
        <v>0</v>
      </c>
      <c r="R428" s="52">
        <v>0</v>
      </c>
      <c r="S428" s="52">
        <v>0</v>
      </c>
      <c r="T428" s="50">
        <f t="shared" si="81"/>
        <v>0</v>
      </c>
      <c r="U428" s="49" t="str">
        <f t="shared" si="82"/>
        <v>N</v>
      </c>
      <c r="V428" s="50">
        <f t="shared" si="72"/>
        <v>0</v>
      </c>
      <c r="W428" s="49" t="str">
        <f t="shared" si="83"/>
        <v>N</v>
      </c>
      <c r="X428" s="49" t="str">
        <f t="shared" si="79"/>
        <v>N</v>
      </c>
      <c r="Y428" s="53">
        <f>ROUNDUP(S428*0.95,2)</f>
        <v>0</v>
      </c>
    </row>
    <row r="429" spans="1:25" x14ac:dyDescent="0.25">
      <c r="A429" s="34" t="s">
        <v>461</v>
      </c>
      <c r="B429" s="41">
        <v>6014294</v>
      </c>
      <c r="C429" s="41">
        <v>145843</v>
      </c>
      <c r="D429" s="41">
        <v>0</v>
      </c>
      <c r="E429" s="49">
        <v>3.7446299999999999</v>
      </c>
      <c r="F429" s="49">
        <f t="shared" si="73"/>
        <v>0.82</v>
      </c>
      <c r="G429" s="49">
        <v>3.8581599999999998</v>
      </c>
      <c r="H429" s="49">
        <f t="shared" si="74"/>
        <v>3.6619999999999999</v>
      </c>
      <c r="I429" s="49">
        <f t="shared" si="75"/>
        <v>3.6779999999999999</v>
      </c>
      <c r="J429" s="49">
        <f t="shared" si="76"/>
        <v>3.1499299999999999</v>
      </c>
      <c r="K429" s="49">
        <v>3.2053400000000001</v>
      </c>
      <c r="L429" s="49">
        <f t="shared" si="77"/>
        <v>3.1499299999999999</v>
      </c>
      <c r="M429" s="50">
        <f t="shared" si="78"/>
        <v>1.1887978463013464</v>
      </c>
      <c r="N429" s="51">
        <f t="shared" si="80"/>
        <v>1.18</v>
      </c>
      <c r="O429" s="52">
        <v>37.630000000000003</v>
      </c>
      <c r="P429" s="53">
        <f>IF(X429="Y",Y429,O429)</f>
        <v>37.630000000000003</v>
      </c>
      <c r="R429" s="52">
        <v>38.68</v>
      </c>
      <c r="S429" s="52">
        <v>38.68</v>
      </c>
      <c r="T429" s="50">
        <f t="shared" si="81"/>
        <v>0</v>
      </c>
      <c r="U429" s="49" t="str">
        <f t="shared" si="82"/>
        <v>N</v>
      </c>
      <c r="V429" s="50">
        <f t="shared" si="72"/>
        <v>-2.7145811789038188E-2</v>
      </c>
      <c r="W429" s="49" t="str">
        <f t="shared" si="83"/>
        <v>N</v>
      </c>
      <c r="X429" s="49" t="str">
        <f t="shared" si="79"/>
        <v>N</v>
      </c>
      <c r="Y429" s="53">
        <f>ROUNDUP(S429*0.95,2)</f>
        <v>36.75</v>
      </c>
    </row>
    <row r="430" spans="1:25" x14ac:dyDescent="0.25">
      <c r="A430" s="34" t="s">
        <v>462</v>
      </c>
      <c r="B430" s="41">
        <v>6006258</v>
      </c>
      <c r="C430" s="41">
        <v>145713</v>
      </c>
      <c r="D430" s="41">
        <v>0</v>
      </c>
      <c r="E430" s="49">
        <v>2.9935399999999999</v>
      </c>
      <c r="F430" s="49">
        <f t="shared" si="73"/>
        <v>0.82</v>
      </c>
      <c r="G430" s="49">
        <v>4.8954599999999999</v>
      </c>
      <c r="H430" s="49">
        <f t="shared" si="74"/>
        <v>3.6619999999999999</v>
      </c>
      <c r="I430" s="49">
        <f t="shared" si="75"/>
        <v>3.6779999999999999</v>
      </c>
      <c r="J430" s="49">
        <f t="shared" si="76"/>
        <v>3.99681</v>
      </c>
      <c r="K430" s="49">
        <v>3.6778400000000002</v>
      </c>
      <c r="L430" s="49">
        <f t="shared" si="77"/>
        <v>3.7416299999999998</v>
      </c>
      <c r="M430" s="50">
        <f t="shared" si="78"/>
        <v>0.80006307411475752</v>
      </c>
      <c r="N430" s="51">
        <f t="shared" si="80"/>
        <v>0.8</v>
      </c>
      <c r="O430" s="52">
        <v>16.52</v>
      </c>
      <c r="P430" s="53">
        <f>IF(X430="Y",Y430,O430)</f>
        <v>16.52</v>
      </c>
      <c r="R430" s="52">
        <v>13.12</v>
      </c>
      <c r="S430" s="52">
        <v>13.12</v>
      </c>
      <c r="T430" s="50">
        <f t="shared" si="81"/>
        <v>0</v>
      </c>
      <c r="U430" s="49" t="str">
        <f t="shared" si="82"/>
        <v>N</v>
      </c>
      <c r="V430" s="50">
        <f t="shared" si="72"/>
        <v>0.2591463414634147</v>
      </c>
      <c r="W430" s="49" t="str">
        <f t="shared" si="83"/>
        <v>N</v>
      </c>
      <c r="X430" s="49" t="str">
        <f t="shared" si="79"/>
        <v>N</v>
      </c>
      <c r="Y430" s="53">
        <f>ROUNDUP(S430*0.95,2)</f>
        <v>12.47</v>
      </c>
    </row>
    <row r="431" spans="1:25" x14ac:dyDescent="0.25">
      <c r="A431" s="54" t="s">
        <v>463</v>
      </c>
      <c r="B431" s="55">
        <v>6006266</v>
      </c>
      <c r="C431" s="55">
        <v>146057</v>
      </c>
      <c r="D431" s="55">
        <v>0</v>
      </c>
      <c r="E431" s="56">
        <v>2.9954399999999999</v>
      </c>
      <c r="F431" s="56">
        <f t="shared" si="73"/>
        <v>0.82</v>
      </c>
      <c r="G431" s="56">
        <v>3.03288</v>
      </c>
      <c r="H431" s="56">
        <f t="shared" si="74"/>
        <v>3.6619999999999999</v>
      </c>
      <c r="I431" s="56">
        <f t="shared" si="75"/>
        <v>3.6779999999999999</v>
      </c>
      <c r="J431" s="56">
        <f t="shared" si="76"/>
        <v>2.47614</v>
      </c>
      <c r="K431" s="56">
        <v>2.9380000000000002</v>
      </c>
      <c r="L431" s="56">
        <f t="shared" si="77"/>
        <v>2.47614</v>
      </c>
      <c r="M431" s="57">
        <f t="shared" si="78"/>
        <v>1.2097215827861105</v>
      </c>
      <c r="N431" s="58">
        <f t="shared" si="80"/>
        <v>1.2</v>
      </c>
      <c r="O431" s="59">
        <v>37.93</v>
      </c>
      <c r="P431" s="60">
        <f>IF(X431="Y",Y431,O431)</f>
        <v>37.93</v>
      </c>
      <c r="R431" s="59">
        <v>26.78</v>
      </c>
      <c r="S431" s="59">
        <v>26.78</v>
      </c>
      <c r="T431" s="57">
        <f t="shared" si="81"/>
        <v>0</v>
      </c>
      <c r="U431" s="56" t="str">
        <f t="shared" si="82"/>
        <v>N</v>
      </c>
      <c r="V431" s="57">
        <f t="shared" si="72"/>
        <v>0.41635548917102311</v>
      </c>
      <c r="W431" s="56" t="str">
        <f t="shared" si="83"/>
        <v>N</v>
      </c>
      <c r="X431" s="56" t="str">
        <f t="shared" si="79"/>
        <v>N</v>
      </c>
      <c r="Y431" s="60">
        <f>ROUNDUP(S431*0.95,2)</f>
        <v>25.450000000000003</v>
      </c>
    </row>
    <row r="432" spans="1:25" x14ac:dyDescent="0.25">
      <c r="A432" s="42" t="s">
        <v>464</v>
      </c>
      <c r="B432" s="43">
        <v>6004444</v>
      </c>
      <c r="C432" s="43">
        <v>145483</v>
      </c>
      <c r="D432" s="43">
        <v>0</v>
      </c>
      <c r="E432" s="44">
        <v>2.9036900000000001</v>
      </c>
      <c r="F432" s="44">
        <f t="shared" si="73"/>
        <v>0.82</v>
      </c>
      <c r="G432" s="44">
        <v>3.7822800000000001</v>
      </c>
      <c r="H432" s="44">
        <f t="shared" si="74"/>
        <v>3.6619999999999999</v>
      </c>
      <c r="I432" s="44">
        <f t="shared" si="75"/>
        <v>3.6779999999999999</v>
      </c>
      <c r="J432" s="44">
        <f t="shared" si="76"/>
        <v>3.0879799999999999</v>
      </c>
      <c r="K432" s="44">
        <v>3.5188799999999998</v>
      </c>
      <c r="L432" s="44">
        <f t="shared" si="77"/>
        <v>3.0879799999999999</v>
      </c>
      <c r="M432" s="45">
        <f t="shared" si="78"/>
        <v>0.94032020932778071</v>
      </c>
      <c r="N432" s="46">
        <f t="shared" si="80"/>
        <v>0.94</v>
      </c>
      <c r="O432" s="47">
        <v>27.07</v>
      </c>
      <c r="P432" s="48">
        <f>IF(X432="Y",Y432,O432)</f>
        <v>27.07</v>
      </c>
      <c r="R432" s="47">
        <v>15.62</v>
      </c>
      <c r="S432" s="47">
        <v>15.62</v>
      </c>
      <c r="T432" s="45">
        <f t="shared" si="81"/>
        <v>0</v>
      </c>
      <c r="U432" s="44" t="str">
        <f t="shared" si="82"/>
        <v>N</v>
      </c>
      <c r="V432" s="45">
        <f t="shared" si="72"/>
        <v>0.73303457106274017</v>
      </c>
      <c r="W432" s="44" t="str">
        <f t="shared" si="83"/>
        <v>N</v>
      </c>
      <c r="X432" s="44" t="str">
        <f t="shared" si="79"/>
        <v>N</v>
      </c>
      <c r="Y432" s="48">
        <f>ROUNDUP(S432*0.95,2)</f>
        <v>14.84</v>
      </c>
    </row>
    <row r="433" spans="1:25" x14ac:dyDescent="0.25">
      <c r="A433" s="34" t="s">
        <v>465</v>
      </c>
      <c r="B433" s="41">
        <v>6013171</v>
      </c>
      <c r="C433" s="41">
        <v>145748</v>
      </c>
      <c r="D433" s="41">
        <v>0</v>
      </c>
      <c r="E433" s="49">
        <v>4.1376299999999997</v>
      </c>
      <c r="F433" s="49">
        <f t="shared" si="73"/>
        <v>0.82</v>
      </c>
      <c r="G433" s="49">
        <v>3.7756400000000001</v>
      </c>
      <c r="H433" s="49">
        <f t="shared" si="74"/>
        <v>3.6619999999999999</v>
      </c>
      <c r="I433" s="49">
        <f t="shared" si="75"/>
        <v>3.6779999999999999</v>
      </c>
      <c r="J433" s="49">
        <f t="shared" si="76"/>
        <v>3.08256</v>
      </c>
      <c r="K433" s="49">
        <v>0</v>
      </c>
      <c r="L433" s="49">
        <f t="shared" si="77"/>
        <v>3.08256</v>
      </c>
      <c r="M433" s="50">
        <f t="shared" si="78"/>
        <v>1.3422707100591715</v>
      </c>
      <c r="N433" s="51">
        <f t="shared" si="80"/>
        <v>1.34</v>
      </c>
      <c r="O433" s="52">
        <v>38.68</v>
      </c>
      <c r="P433" s="53">
        <f>IF(X433="Y",Y433,O433)</f>
        <v>38.68</v>
      </c>
      <c r="R433" s="52">
        <v>0</v>
      </c>
      <c r="S433" s="52">
        <v>0</v>
      </c>
      <c r="T433" s="50">
        <f t="shared" si="81"/>
        <v>0</v>
      </c>
      <c r="U433" s="49" t="str">
        <f t="shared" si="82"/>
        <v>N</v>
      </c>
      <c r="V433" s="50">
        <f t="shared" si="72"/>
        <v>0</v>
      </c>
      <c r="W433" s="49" t="str">
        <f t="shared" si="83"/>
        <v>N</v>
      </c>
      <c r="X433" s="49" t="str">
        <f t="shared" si="79"/>
        <v>N</v>
      </c>
      <c r="Y433" s="53">
        <f>ROUNDUP(S433*0.95,2)</f>
        <v>0</v>
      </c>
    </row>
    <row r="434" spans="1:25" x14ac:dyDescent="0.25">
      <c r="A434" s="34" t="s">
        <v>466</v>
      </c>
      <c r="B434" s="41">
        <v>6005698</v>
      </c>
      <c r="C434" s="41">
        <v>146007</v>
      </c>
      <c r="D434" s="41">
        <v>6</v>
      </c>
      <c r="E434" s="49">
        <v>0</v>
      </c>
      <c r="F434" s="49">
        <f t="shared" si="73"/>
        <v>0.82</v>
      </c>
      <c r="G434" s="49">
        <v>0</v>
      </c>
      <c r="H434" s="49">
        <f t="shared" si="74"/>
        <v>3.6619999999999999</v>
      </c>
      <c r="I434" s="49">
        <f t="shared" si="75"/>
        <v>3.6779999999999999</v>
      </c>
      <c r="J434" s="49">
        <f t="shared" si="76"/>
        <v>0</v>
      </c>
      <c r="K434" s="49">
        <v>0</v>
      </c>
      <c r="L434" s="49">
        <f t="shared" si="77"/>
        <v>0</v>
      </c>
      <c r="M434" s="50">
        <f t="shared" si="78"/>
        <v>0</v>
      </c>
      <c r="N434" s="51">
        <f t="shared" si="80"/>
        <v>0</v>
      </c>
      <c r="O434" s="52">
        <v>0</v>
      </c>
      <c r="P434" s="53">
        <f>IF(X434="Y",Y434,O434)</f>
        <v>0</v>
      </c>
      <c r="R434" s="52">
        <v>0</v>
      </c>
      <c r="S434" s="52">
        <v>0</v>
      </c>
      <c r="T434" s="50">
        <f t="shared" si="81"/>
        <v>0</v>
      </c>
      <c r="U434" s="49" t="str">
        <f t="shared" si="82"/>
        <v>N</v>
      </c>
      <c r="V434" s="50">
        <f t="shared" si="72"/>
        <v>0</v>
      </c>
      <c r="W434" s="49" t="str">
        <f t="shared" si="83"/>
        <v>N</v>
      </c>
      <c r="X434" s="49" t="str">
        <f t="shared" si="79"/>
        <v>N</v>
      </c>
      <c r="Y434" s="53">
        <f>ROUNDUP(S434*0.95,2)</f>
        <v>0</v>
      </c>
    </row>
    <row r="435" spans="1:25" x14ac:dyDescent="0.25">
      <c r="A435" s="34" t="s">
        <v>467</v>
      </c>
      <c r="B435" s="41">
        <v>6005177</v>
      </c>
      <c r="C435" s="41">
        <v>145244</v>
      </c>
      <c r="D435" s="41">
        <v>0</v>
      </c>
      <c r="E435" s="49">
        <v>2.4354100000000001</v>
      </c>
      <c r="F435" s="49">
        <f t="shared" si="73"/>
        <v>0.82</v>
      </c>
      <c r="G435" s="49">
        <v>5.1095100000000002</v>
      </c>
      <c r="H435" s="49">
        <f t="shared" si="74"/>
        <v>3.6619999999999999</v>
      </c>
      <c r="I435" s="49">
        <f t="shared" si="75"/>
        <v>3.6779999999999999</v>
      </c>
      <c r="J435" s="49">
        <f t="shared" si="76"/>
        <v>4.17157</v>
      </c>
      <c r="K435" s="49">
        <v>3.6229</v>
      </c>
      <c r="L435" s="49">
        <f t="shared" si="77"/>
        <v>3.7326299999999999</v>
      </c>
      <c r="M435" s="50">
        <f t="shared" si="78"/>
        <v>0.65246488400939828</v>
      </c>
      <c r="N435" s="51">
        <f t="shared" si="80"/>
        <v>0.65</v>
      </c>
      <c r="O435" s="52">
        <v>0</v>
      </c>
      <c r="P435" s="53">
        <f>IF(X435="Y",Y435,O435)</f>
        <v>0</v>
      </c>
      <c r="R435" s="52">
        <v>0</v>
      </c>
      <c r="S435" s="52">
        <v>0</v>
      </c>
      <c r="T435" s="50">
        <f t="shared" si="81"/>
        <v>0</v>
      </c>
      <c r="U435" s="49" t="str">
        <f t="shared" si="82"/>
        <v>N</v>
      </c>
      <c r="V435" s="50">
        <f t="shared" si="72"/>
        <v>0</v>
      </c>
      <c r="W435" s="49" t="str">
        <f t="shared" si="83"/>
        <v>N</v>
      </c>
      <c r="X435" s="49" t="str">
        <f t="shared" si="79"/>
        <v>N</v>
      </c>
      <c r="Y435" s="53">
        <f>ROUNDUP(S435*0.95,2)</f>
        <v>0</v>
      </c>
    </row>
    <row r="436" spans="1:25" x14ac:dyDescent="0.25">
      <c r="A436" s="54" t="s">
        <v>468</v>
      </c>
      <c r="B436" s="55">
        <v>6012322</v>
      </c>
      <c r="C436" s="55">
        <v>146162</v>
      </c>
      <c r="D436" s="55">
        <v>0</v>
      </c>
      <c r="E436" s="56">
        <v>3.7251599999999998</v>
      </c>
      <c r="F436" s="56">
        <f t="shared" si="73"/>
        <v>0.82</v>
      </c>
      <c r="G436" s="56">
        <v>5.0136099999999999</v>
      </c>
      <c r="H436" s="56">
        <f t="shared" si="74"/>
        <v>3.6619999999999999</v>
      </c>
      <c r="I436" s="56">
        <f t="shared" si="75"/>
        <v>3.6779999999999999</v>
      </c>
      <c r="J436" s="56">
        <f t="shared" si="76"/>
        <v>4.09328</v>
      </c>
      <c r="K436" s="56">
        <v>3.1557200000000001</v>
      </c>
      <c r="L436" s="56">
        <f t="shared" si="77"/>
        <v>3.3432300000000001</v>
      </c>
      <c r="M436" s="57">
        <f t="shared" si="78"/>
        <v>1.1142398219685752</v>
      </c>
      <c r="N436" s="58">
        <f t="shared" si="80"/>
        <v>1.1100000000000001</v>
      </c>
      <c r="O436" s="59">
        <v>36.590000000000003</v>
      </c>
      <c r="P436" s="60">
        <f>IF(X436="Y",Y436,O436)</f>
        <v>36.590000000000003</v>
      </c>
      <c r="R436" s="59">
        <v>32.729999999999997</v>
      </c>
      <c r="S436" s="59">
        <v>32.729999999999997</v>
      </c>
      <c r="T436" s="57">
        <f t="shared" si="81"/>
        <v>0</v>
      </c>
      <c r="U436" s="56" t="str">
        <f t="shared" si="82"/>
        <v>N</v>
      </c>
      <c r="V436" s="57">
        <f t="shared" si="72"/>
        <v>0.11793461655973135</v>
      </c>
      <c r="W436" s="56" t="str">
        <f t="shared" si="83"/>
        <v>N</v>
      </c>
      <c r="X436" s="56" t="str">
        <f t="shared" si="79"/>
        <v>N</v>
      </c>
      <c r="Y436" s="60">
        <f>ROUNDUP(S436*0.95,2)</f>
        <v>31.1</v>
      </c>
    </row>
    <row r="437" spans="1:25" x14ac:dyDescent="0.25">
      <c r="A437" s="42" t="s">
        <v>469</v>
      </c>
      <c r="B437" s="43">
        <v>6012512</v>
      </c>
      <c r="C437" s="43">
        <v>145685</v>
      </c>
      <c r="D437" s="43">
        <v>0</v>
      </c>
      <c r="E437" s="44">
        <v>2.9001700000000001</v>
      </c>
      <c r="F437" s="44">
        <f t="shared" si="73"/>
        <v>0.82</v>
      </c>
      <c r="G437" s="44">
        <v>4.1305899999999998</v>
      </c>
      <c r="H437" s="44">
        <f t="shared" si="74"/>
        <v>3.6619999999999999</v>
      </c>
      <c r="I437" s="44">
        <f t="shared" si="75"/>
        <v>3.6779999999999999</v>
      </c>
      <c r="J437" s="44">
        <f t="shared" si="76"/>
        <v>3.37235</v>
      </c>
      <c r="K437" s="44">
        <v>3.2971300000000001</v>
      </c>
      <c r="L437" s="44">
        <f t="shared" si="77"/>
        <v>3.3121700000000001</v>
      </c>
      <c r="M437" s="45">
        <f t="shared" si="78"/>
        <v>0.87561024947390986</v>
      </c>
      <c r="N437" s="46">
        <f t="shared" si="80"/>
        <v>0.87</v>
      </c>
      <c r="O437" s="47">
        <v>21.92</v>
      </c>
      <c r="P437" s="48">
        <f>IF(X437="Y",Y437,O437)</f>
        <v>21.92</v>
      </c>
      <c r="R437" s="47">
        <v>22.61</v>
      </c>
      <c r="S437" s="47">
        <v>22.61</v>
      </c>
      <c r="T437" s="45">
        <f t="shared" si="81"/>
        <v>0</v>
      </c>
      <c r="U437" s="44" t="str">
        <f t="shared" si="82"/>
        <v>N</v>
      </c>
      <c r="V437" s="45">
        <f t="shared" si="72"/>
        <v>-3.0517470145953018E-2</v>
      </c>
      <c r="W437" s="44" t="str">
        <f t="shared" si="83"/>
        <v>N</v>
      </c>
      <c r="X437" s="44" t="str">
        <f t="shared" si="79"/>
        <v>N</v>
      </c>
      <c r="Y437" s="48">
        <f>ROUNDUP(S437*0.95,2)</f>
        <v>21.48</v>
      </c>
    </row>
    <row r="438" spans="1:25" x14ac:dyDescent="0.25">
      <c r="A438" s="34" t="s">
        <v>470</v>
      </c>
      <c r="B438" s="41">
        <v>6001531</v>
      </c>
      <c r="C438" s="41" t="s">
        <v>471</v>
      </c>
      <c r="D438" s="41">
        <v>0</v>
      </c>
      <c r="E438" s="49">
        <v>3.1423299999999998</v>
      </c>
      <c r="F438" s="49">
        <f t="shared" si="73"/>
        <v>0.82</v>
      </c>
      <c r="G438" s="49">
        <v>3.2127500000000002</v>
      </c>
      <c r="H438" s="49">
        <f t="shared" si="74"/>
        <v>3.6619999999999999</v>
      </c>
      <c r="I438" s="49">
        <f t="shared" si="75"/>
        <v>3.6779999999999999</v>
      </c>
      <c r="J438" s="49">
        <f t="shared" si="76"/>
        <v>2.6229900000000002</v>
      </c>
      <c r="K438" s="49">
        <v>2.9910299999999999</v>
      </c>
      <c r="L438" s="49">
        <f t="shared" si="77"/>
        <v>2.6229900000000002</v>
      </c>
      <c r="M438" s="50">
        <f t="shared" si="78"/>
        <v>1.1979954174434517</v>
      </c>
      <c r="N438" s="51">
        <f t="shared" si="80"/>
        <v>1.19</v>
      </c>
      <c r="O438" s="52">
        <v>37.78</v>
      </c>
      <c r="P438" s="53">
        <f>IF(X438="Y",Y438,O438)</f>
        <v>37.78</v>
      </c>
      <c r="R438" s="52">
        <v>37.69</v>
      </c>
      <c r="S438" s="52">
        <v>37.69</v>
      </c>
      <c r="T438" s="50">
        <f t="shared" si="81"/>
        <v>0</v>
      </c>
      <c r="U438" s="49" t="str">
        <f t="shared" si="82"/>
        <v>N</v>
      </c>
      <c r="V438" s="50">
        <f t="shared" si="72"/>
        <v>2.3879013000796872E-3</v>
      </c>
      <c r="W438" s="49" t="str">
        <f t="shared" si="83"/>
        <v>N</v>
      </c>
      <c r="X438" s="49" t="str">
        <f t="shared" si="79"/>
        <v>N</v>
      </c>
      <c r="Y438" s="53">
        <f>ROUNDUP(S438*0.95,2)</f>
        <v>35.809999999999995</v>
      </c>
    </row>
    <row r="439" spans="1:25" x14ac:dyDescent="0.25">
      <c r="A439" s="34" t="s">
        <v>472</v>
      </c>
      <c r="B439" s="41">
        <v>6006498</v>
      </c>
      <c r="C439" s="41">
        <v>146021</v>
      </c>
      <c r="D439" s="41">
        <v>0</v>
      </c>
      <c r="E439" s="49">
        <v>3.3086500000000001</v>
      </c>
      <c r="F439" s="49">
        <f t="shared" si="73"/>
        <v>0.82</v>
      </c>
      <c r="G439" s="49">
        <v>4.5415799999999997</v>
      </c>
      <c r="H439" s="49">
        <f t="shared" si="74"/>
        <v>3.6619999999999999</v>
      </c>
      <c r="I439" s="49">
        <f t="shared" si="75"/>
        <v>3.6779999999999999</v>
      </c>
      <c r="J439" s="49">
        <f t="shared" si="76"/>
        <v>3.7079</v>
      </c>
      <c r="K439" s="49">
        <v>3.2204999999999999</v>
      </c>
      <c r="L439" s="49">
        <f t="shared" si="77"/>
        <v>3.3179799999999999</v>
      </c>
      <c r="M439" s="50">
        <f t="shared" si="78"/>
        <v>0.99718804814977791</v>
      </c>
      <c r="N439" s="51">
        <f t="shared" si="80"/>
        <v>0.99</v>
      </c>
      <c r="O439" s="52">
        <v>30.33</v>
      </c>
      <c r="P439" s="53">
        <f>IF(X439="Y",Y439,O439)</f>
        <v>30.33</v>
      </c>
      <c r="R439" s="52">
        <v>32.729999999999997</v>
      </c>
      <c r="S439" s="52">
        <v>32.729999999999997</v>
      </c>
      <c r="T439" s="50">
        <f t="shared" si="81"/>
        <v>0</v>
      </c>
      <c r="U439" s="49" t="str">
        <f t="shared" si="82"/>
        <v>N</v>
      </c>
      <c r="V439" s="50">
        <f t="shared" si="72"/>
        <v>-7.3327222731439004E-2</v>
      </c>
      <c r="W439" s="49" t="str">
        <f t="shared" si="83"/>
        <v>Y</v>
      </c>
      <c r="X439" s="49" t="str">
        <f t="shared" si="79"/>
        <v>N</v>
      </c>
      <c r="Y439" s="53">
        <f>ROUNDUP(S439*0.95,2)</f>
        <v>31.1</v>
      </c>
    </row>
    <row r="440" spans="1:25" x14ac:dyDescent="0.25">
      <c r="A440" s="34" t="s">
        <v>473</v>
      </c>
      <c r="B440" s="41">
        <v>6006506</v>
      </c>
      <c r="C440" s="41">
        <v>146180</v>
      </c>
      <c r="D440" s="41">
        <v>0</v>
      </c>
      <c r="E440" s="49">
        <v>3.4940799999999999</v>
      </c>
      <c r="F440" s="49">
        <f t="shared" si="73"/>
        <v>0.82</v>
      </c>
      <c r="G440" s="49">
        <v>4.3434799999999996</v>
      </c>
      <c r="H440" s="49">
        <f t="shared" si="74"/>
        <v>3.6619999999999999</v>
      </c>
      <c r="I440" s="49">
        <f t="shared" si="75"/>
        <v>3.6779999999999999</v>
      </c>
      <c r="J440" s="49">
        <f t="shared" si="76"/>
        <v>3.54616</v>
      </c>
      <c r="K440" s="49">
        <v>3.0382099999999999</v>
      </c>
      <c r="L440" s="49">
        <f t="shared" si="77"/>
        <v>3.1398000000000001</v>
      </c>
      <c r="M440" s="50">
        <f t="shared" si="78"/>
        <v>1.1128352124339129</v>
      </c>
      <c r="N440" s="51">
        <f t="shared" si="80"/>
        <v>1.1100000000000001</v>
      </c>
      <c r="O440" s="52">
        <v>36.590000000000003</v>
      </c>
      <c r="P440" s="53">
        <f>IF(X440="Y",Y440,O440)</f>
        <v>36.590000000000003</v>
      </c>
      <c r="R440" s="52">
        <v>35.700000000000003</v>
      </c>
      <c r="S440" s="52">
        <v>35.700000000000003</v>
      </c>
      <c r="T440" s="50">
        <f t="shared" si="81"/>
        <v>0</v>
      </c>
      <c r="U440" s="49" t="str">
        <f t="shared" si="82"/>
        <v>N</v>
      </c>
      <c r="V440" s="50">
        <f t="shared" si="72"/>
        <v>2.4929971988795534E-2</v>
      </c>
      <c r="W440" s="49" t="str">
        <f t="shared" si="83"/>
        <v>N</v>
      </c>
      <c r="X440" s="49" t="str">
        <f t="shared" si="79"/>
        <v>N</v>
      </c>
      <c r="Y440" s="53">
        <f>ROUNDUP(S440*0.95,2)</f>
        <v>33.919999999999995</v>
      </c>
    </row>
    <row r="441" spans="1:25" x14ac:dyDescent="0.25">
      <c r="A441" s="54" t="s">
        <v>474</v>
      </c>
      <c r="B441" s="55">
        <v>6002091</v>
      </c>
      <c r="C441" s="55">
        <v>145631</v>
      </c>
      <c r="D441" s="55">
        <v>0</v>
      </c>
      <c r="E441" s="56">
        <v>3.4952999999999999</v>
      </c>
      <c r="F441" s="56">
        <f t="shared" si="73"/>
        <v>0.82</v>
      </c>
      <c r="G441" s="56">
        <v>3.5753599999999999</v>
      </c>
      <c r="H441" s="56">
        <f t="shared" si="74"/>
        <v>3.6619999999999999</v>
      </c>
      <c r="I441" s="56">
        <f t="shared" si="75"/>
        <v>3.6779999999999999</v>
      </c>
      <c r="J441" s="56">
        <f t="shared" si="76"/>
        <v>2.9190399999999999</v>
      </c>
      <c r="K441" s="56">
        <v>3.1091700000000002</v>
      </c>
      <c r="L441" s="56">
        <f t="shared" si="77"/>
        <v>2.9190399999999999</v>
      </c>
      <c r="M441" s="57">
        <f t="shared" si="78"/>
        <v>1.1974142183731638</v>
      </c>
      <c r="N441" s="58">
        <f t="shared" si="80"/>
        <v>1.19</v>
      </c>
      <c r="O441" s="59">
        <v>37.78</v>
      </c>
      <c r="P441" s="60">
        <f>IF(X441="Y",Y441,O441)</f>
        <v>37.78</v>
      </c>
      <c r="R441" s="59">
        <v>35.9</v>
      </c>
      <c r="S441" s="59">
        <v>35.9</v>
      </c>
      <c r="T441" s="57">
        <f t="shared" si="81"/>
        <v>0</v>
      </c>
      <c r="U441" s="56" t="str">
        <f t="shared" si="82"/>
        <v>N</v>
      </c>
      <c r="V441" s="57">
        <f t="shared" si="72"/>
        <v>5.2367688022284198E-2</v>
      </c>
      <c r="W441" s="56" t="str">
        <f t="shared" si="83"/>
        <v>N</v>
      </c>
      <c r="X441" s="56" t="str">
        <f t="shared" si="79"/>
        <v>N</v>
      </c>
      <c r="Y441" s="60">
        <f>ROUNDUP(S441*0.95,2)</f>
        <v>34.11</v>
      </c>
    </row>
    <row r="442" spans="1:25" x14ac:dyDescent="0.25">
      <c r="A442" s="42" t="s">
        <v>475</v>
      </c>
      <c r="B442" s="43">
        <v>6006548</v>
      </c>
      <c r="C442" s="43">
        <v>145807</v>
      </c>
      <c r="D442" s="43">
        <v>0</v>
      </c>
      <c r="E442" s="44">
        <v>2.3772500000000001</v>
      </c>
      <c r="F442" s="44">
        <f t="shared" si="73"/>
        <v>0.82</v>
      </c>
      <c r="G442" s="44">
        <v>3.3095699999999999</v>
      </c>
      <c r="H442" s="44">
        <f t="shared" si="74"/>
        <v>3.6619999999999999</v>
      </c>
      <c r="I442" s="44">
        <f t="shared" si="75"/>
        <v>3.6779999999999999</v>
      </c>
      <c r="J442" s="44">
        <f t="shared" si="76"/>
        <v>2.7020400000000002</v>
      </c>
      <c r="K442" s="44">
        <v>3.2774399999999999</v>
      </c>
      <c r="L442" s="44">
        <f t="shared" si="77"/>
        <v>2.7020400000000002</v>
      </c>
      <c r="M442" s="45">
        <f t="shared" si="78"/>
        <v>0.87979822652514394</v>
      </c>
      <c r="N442" s="46">
        <f t="shared" si="80"/>
        <v>0.87</v>
      </c>
      <c r="O442" s="47">
        <v>21.92</v>
      </c>
      <c r="P442" s="48">
        <f>IF(X442="Y",Y442,O442)</f>
        <v>21.92</v>
      </c>
      <c r="R442" s="47">
        <v>11.94</v>
      </c>
      <c r="S442" s="47">
        <v>11.94</v>
      </c>
      <c r="T442" s="45">
        <f t="shared" si="81"/>
        <v>0</v>
      </c>
      <c r="U442" s="44" t="str">
        <f t="shared" si="82"/>
        <v>N</v>
      </c>
      <c r="V442" s="45">
        <f t="shared" si="72"/>
        <v>0.8358458961474039</v>
      </c>
      <c r="W442" s="44" t="str">
        <f t="shared" si="83"/>
        <v>N</v>
      </c>
      <c r="X442" s="44" t="str">
        <f t="shared" si="79"/>
        <v>N</v>
      </c>
      <c r="Y442" s="48">
        <f>ROUNDUP(S442*0.95,2)</f>
        <v>11.35</v>
      </c>
    </row>
    <row r="443" spans="1:25" x14ac:dyDescent="0.25">
      <c r="A443" s="34" t="s">
        <v>476</v>
      </c>
      <c r="B443" s="41">
        <v>6003644</v>
      </c>
      <c r="C443" s="41">
        <v>145696</v>
      </c>
      <c r="D443" s="41">
        <v>0</v>
      </c>
      <c r="E443" s="49">
        <v>2.5175999999999998</v>
      </c>
      <c r="F443" s="49">
        <f t="shared" si="73"/>
        <v>0.82</v>
      </c>
      <c r="G443" s="49">
        <v>4.6859900000000003</v>
      </c>
      <c r="H443" s="49">
        <f t="shared" si="74"/>
        <v>3.6619999999999999</v>
      </c>
      <c r="I443" s="49">
        <f t="shared" si="75"/>
        <v>3.6779999999999999</v>
      </c>
      <c r="J443" s="49">
        <f t="shared" si="76"/>
        <v>3.8258000000000001</v>
      </c>
      <c r="K443" s="49">
        <v>3.4163100000000002</v>
      </c>
      <c r="L443" s="49">
        <f t="shared" si="77"/>
        <v>3.4982099999999998</v>
      </c>
      <c r="M443" s="50">
        <f t="shared" si="78"/>
        <v>0.7196823518313652</v>
      </c>
      <c r="N443" s="51">
        <f t="shared" si="80"/>
        <v>0.71</v>
      </c>
      <c r="O443" s="52">
        <v>9.75</v>
      </c>
      <c r="P443" s="53">
        <f>IF(X443="Y",Y443,O443)</f>
        <v>9.75</v>
      </c>
      <c r="R443" s="52">
        <v>10.76</v>
      </c>
      <c r="S443" s="52">
        <v>10.76</v>
      </c>
      <c r="T443" s="50">
        <f t="shared" si="81"/>
        <v>0</v>
      </c>
      <c r="U443" s="49" t="str">
        <f t="shared" si="82"/>
        <v>N</v>
      </c>
      <c r="V443" s="50">
        <f t="shared" si="72"/>
        <v>-9.3866171003717455E-2</v>
      </c>
      <c r="W443" s="49" t="str">
        <f t="shared" si="83"/>
        <v>Y</v>
      </c>
      <c r="X443" s="49" t="str">
        <f t="shared" si="79"/>
        <v>N</v>
      </c>
      <c r="Y443" s="53">
        <f>ROUNDUP(S443*0.95,2)</f>
        <v>10.23</v>
      </c>
    </row>
    <row r="444" spans="1:25" x14ac:dyDescent="0.25">
      <c r="A444" s="34" t="s">
        <v>477</v>
      </c>
      <c r="B444" s="41">
        <v>6006555</v>
      </c>
      <c r="C444" s="41">
        <v>145478</v>
      </c>
      <c r="D444" s="41">
        <v>0</v>
      </c>
      <c r="E444" s="49">
        <v>3.0851500000000001</v>
      </c>
      <c r="F444" s="49">
        <f t="shared" si="73"/>
        <v>0.82</v>
      </c>
      <c r="G444" s="49">
        <v>4.2063699999999997</v>
      </c>
      <c r="H444" s="49">
        <f t="shared" si="74"/>
        <v>3.6619999999999999</v>
      </c>
      <c r="I444" s="49">
        <f t="shared" si="75"/>
        <v>3.6779999999999999</v>
      </c>
      <c r="J444" s="49">
        <f t="shared" si="76"/>
        <v>3.4342199999999998</v>
      </c>
      <c r="K444" s="49">
        <v>3.0172099999999999</v>
      </c>
      <c r="L444" s="49">
        <f t="shared" si="77"/>
        <v>3.1006100000000001</v>
      </c>
      <c r="M444" s="50">
        <f t="shared" si="78"/>
        <v>0.99501388436468952</v>
      </c>
      <c r="N444" s="51">
        <f t="shared" si="80"/>
        <v>0.99</v>
      </c>
      <c r="O444" s="52">
        <v>30.33</v>
      </c>
      <c r="P444" s="53">
        <f>IF(X444="Y",Y444,O444)</f>
        <v>30.33</v>
      </c>
      <c r="R444" s="52">
        <v>34.299999999999997</v>
      </c>
      <c r="S444" s="52">
        <v>34.299999999999997</v>
      </c>
      <c r="T444" s="50">
        <f t="shared" si="81"/>
        <v>0</v>
      </c>
      <c r="U444" s="49" t="str">
        <f t="shared" si="82"/>
        <v>N</v>
      </c>
      <c r="V444" s="50">
        <f t="shared" si="72"/>
        <v>-0.11574344023323613</v>
      </c>
      <c r="W444" s="49" t="str">
        <f t="shared" si="83"/>
        <v>Y</v>
      </c>
      <c r="X444" s="49" t="str">
        <f t="shared" si="79"/>
        <v>N</v>
      </c>
      <c r="Y444" s="53">
        <f>ROUNDUP(S444*0.95,2)</f>
        <v>32.589999999999996</v>
      </c>
    </row>
    <row r="445" spans="1:25" x14ac:dyDescent="0.25">
      <c r="A445" s="34" t="s">
        <v>478</v>
      </c>
      <c r="B445" s="41">
        <v>6006571</v>
      </c>
      <c r="C445" s="41">
        <v>145329</v>
      </c>
      <c r="D445" s="41">
        <v>0</v>
      </c>
      <c r="E445" s="49">
        <v>2.91892</v>
      </c>
      <c r="F445" s="49">
        <f t="shared" si="73"/>
        <v>0.82</v>
      </c>
      <c r="G445" s="49">
        <v>4.9325900000000003</v>
      </c>
      <c r="H445" s="49">
        <f t="shared" si="74"/>
        <v>3.6619999999999999</v>
      </c>
      <c r="I445" s="49">
        <f t="shared" si="75"/>
        <v>3.6779999999999999</v>
      </c>
      <c r="J445" s="49">
        <f t="shared" si="76"/>
        <v>4.0271299999999997</v>
      </c>
      <c r="K445" s="49">
        <v>3.6216900000000001</v>
      </c>
      <c r="L445" s="49">
        <f t="shared" si="77"/>
        <v>3.7027800000000002</v>
      </c>
      <c r="M445" s="50">
        <f t="shared" si="78"/>
        <v>0.78830500326781494</v>
      </c>
      <c r="N445" s="51">
        <f t="shared" si="80"/>
        <v>0.78</v>
      </c>
      <c r="O445" s="52">
        <v>15.02</v>
      </c>
      <c r="P445" s="53">
        <f>IF(X445="Y",Y445,O445)</f>
        <v>15.02</v>
      </c>
      <c r="R445" s="52">
        <v>0</v>
      </c>
      <c r="S445" s="52">
        <v>0</v>
      </c>
      <c r="T445" s="50">
        <f t="shared" si="81"/>
        <v>0</v>
      </c>
      <c r="U445" s="49" t="str">
        <f t="shared" si="82"/>
        <v>N</v>
      </c>
      <c r="V445" s="50">
        <f t="shared" si="72"/>
        <v>0</v>
      </c>
      <c r="W445" s="49" t="str">
        <f t="shared" si="83"/>
        <v>N</v>
      </c>
      <c r="X445" s="49" t="str">
        <f t="shared" si="79"/>
        <v>N</v>
      </c>
      <c r="Y445" s="53">
        <f>ROUNDUP(S445*0.95,2)</f>
        <v>0</v>
      </c>
    </row>
    <row r="446" spans="1:25" x14ac:dyDescent="0.25">
      <c r="A446" s="54" t="s">
        <v>479</v>
      </c>
      <c r="B446" s="55">
        <v>6006605</v>
      </c>
      <c r="C446" s="55" t="s">
        <v>480</v>
      </c>
      <c r="D446" s="55">
        <v>0</v>
      </c>
      <c r="E446" s="56">
        <v>1.7183999999999999</v>
      </c>
      <c r="F446" s="56">
        <f t="shared" si="73"/>
        <v>0.82</v>
      </c>
      <c r="G446" s="56">
        <v>2.86144</v>
      </c>
      <c r="H446" s="56">
        <f t="shared" si="74"/>
        <v>3.6619999999999999</v>
      </c>
      <c r="I446" s="56">
        <f t="shared" si="75"/>
        <v>3.6779999999999999</v>
      </c>
      <c r="J446" s="56">
        <f t="shared" si="76"/>
        <v>2.3361700000000001</v>
      </c>
      <c r="K446" s="56">
        <v>2.5972900000000001</v>
      </c>
      <c r="L446" s="56">
        <f t="shared" si="77"/>
        <v>2.3361700000000001</v>
      </c>
      <c r="M446" s="57">
        <f t="shared" si="78"/>
        <v>0.73556290852121198</v>
      </c>
      <c r="N446" s="58">
        <f t="shared" si="80"/>
        <v>0.73</v>
      </c>
      <c r="O446" s="59">
        <v>11.26</v>
      </c>
      <c r="P446" s="60">
        <f>IF(X446="Y",Y446,O446)</f>
        <v>11.26</v>
      </c>
      <c r="R446" s="59">
        <v>0</v>
      </c>
      <c r="S446" s="59">
        <v>0</v>
      </c>
      <c r="T446" s="57">
        <f t="shared" si="81"/>
        <v>0</v>
      </c>
      <c r="U446" s="56" t="str">
        <f t="shared" si="82"/>
        <v>N</v>
      </c>
      <c r="V446" s="57">
        <f t="shared" si="72"/>
        <v>0</v>
      </c>
      <c r="W446" s="56" t="str">
        <f t="shared" si="83"/>
        <v>N</v>
      </c>
      <c r="X446" s="56" t="str">
        <f t="shared" si="79"/>
        <v>N</v>
      </c>
      <c r="Y446" s="60">
        <f>ROUNDUP(S446*0.95,2)</f>
        <v>0</v>
      </c>
    </row>
    <row r="447" spans="1:25" x14ac:dyDescent="0.25">
      <c r="A447" s="42" t="s">
        <v>481</v>
      </c>
      <c r="B447" s="43">
        <v>6000210</v>
      </c>
      <c r="C447" s="43">
        <v>145243</v>
      </c>
      <c r="D447" s="43">
        <v>0</v>
      </c>
      <c r="E447" s="44">
        <v>3.21156</v>
      </c>
      <c r="F447" s="44">
        <f t="shared" si="73"/>
        <v>0.82</v>
      </c>
      <c r="G447" s="44">
        <v>4.4175300000000002</v>
      </c>
      <c r="H447" s="44">
        <f t="shared" si="74"/>
        <v>3.6619999999999999</v>
      </c>
      <c r="I447" s="44">
        <f t="shared" si="75"/>
        <v>3.6779999999999999</v>
      </c>
      <c r="J447" s="44">
        <f t="shared" si="76"/>
        <v>3.6066199999999999</v>
      </c>
      <c r="K447" s="44">
        <v>3.3640599999999998</v>
      </c>
      <c r="L447" s="44">
        <f t="shared" si="77"/>
        <v>3.4125700000000001</v>
      </c>
      <c r="M447" s="45">
        <f t="shared" si="78"/>
        <v>0.94109717895896638</v>
      </c>
      <c r="N447" s="46">
        <f t="shared" si="80"/>
        <v>0.94</v>
      </c>
      <c r="O447" s="47">
        <v>27.07</v>
      </c>
      <c r="P447" s="48">
        <f>IF(X447="Y",Y447,O447)</f>
        <v>27.07</v>
      </c>
      <c r="R447" s="47">
        <v>29.75</v>
      </c>
      <c r="S447" s="47">
        <v>29.75</v>
      </c>
      <c r="T447" s="45">
        <f t="shared" si="81"/>
        <v>0</v>
      </c>
      <c r="U447" s="44" t="str">
        <f t="shared" si="82"/>
        <v>N</v>
      </c>
      <c r="V447" s="45">
        <f t="shared" si="72"/>
        <v>-9.0084033613445372E-2</v>
      </c>
      <c r="W447" s="44" t="str">
        <f t="shared" si="83"/>
        <v>Y</v>
      </c>
      <c r="X447" s="44" t="str">
        <f t="shared" si="79"/>
        <v>N</v>
      </c>
      <c r="Y447" s="48">
        <f>ROUNDUP(S447*0.95,2)</f>
        <v>28.270000000000003</v>
      </c>
    </row>
    <row r="448" spans="1:25" x14ac:dyDescent="0.25">
      <c r="A448" s="34" t="s">
        <v>482</v>
      </c>
      <c r="B448" s="41">
        <v>6006670</v>
      </c>
      <c r="C448" s="41">
        <v>145312</v>
      </c>
      <c r="D448" s="41">
        <v>0</v>
      </c>
      <c r="E448" s="49">
        <v>2.7827099999999998</v>
      </c>
      <c r="F448" s="49">
        <f t="shared" si="73"/>
        <v>0.82</v>
      </c>
      <c r="G448" s="49">
        <v>4.2423599999999997</v>
      </c>
      <c r="H448" s="49">
        <f t="shared" si="74"/>
        <v>3.6619999999999999</v>
      </c>
      <c r="I448" s="49">
        <f t="shared" si="75"/>
        <v>3.6779999999999999</v>
      </c>
      <c r="J448" s="49">
        <f t="shared" si="76"/>
        <v>3.4636</v>
      </c>
      <c r="K448" s="49">
        <v>3.2452999999999999</v>
      </c>
      <c r="L448" s="49">
        <f t="shared" si="77"/>
        <v>3.2889599999999999</v>
      </c>
      <c r="M448" s="50">
        <f t="shared" si="78"/>
        <v>0.84607596322241674</v>
      </c>
      <c r="N448" s="51">
        <f t="shared" si="80"/>
        <v>0.84</v>
      </c>
      <c r="O448" s="52">
        <v>19.600000000000001</v>
      </c>
      <c r="P448" s="53">
        <f>IF(X448="Y",Y448,O448)</f>
        <v>19.600000000000001</v>
      </c>
      <c r="R448" s="52">
        <v>17.11</v>
      </c>
      <c r="S448" s="52">
        <v>17.11</v>
      </c>
      <c r="T448" s="50">
        <f t="shared" si="81"/>
        <v>0</v>
      </c>
      <c r="U448" s="49" t="str">
        <f t="shared" si="82"/>
        <v>N</v>
      </c>
      <c r="V448" s="50">
        <f t="shared" si="72"/>
        <v>0.14552893045002935</v>
      </c>
      <c r="W448" s="49" t="str">
        <f t="shared" si="83"/>
        <v>N</v>
      </c>
      <c r="X448" s="49" t="str">
        <f t="shared" si="79"/>
        <v>N</v>
      </c>
      <c r="Y448" s="53">
        <f>ROUNDUP(S448*0.95,2)</f>
        <v>16.260000000000002</v>
      </c>
    </row>
    <row r="449" spans="1:25" x14ac:dyDescent="0.25">
      <c r="A449" s="34" t="s">
        <v>483</v>
      </c>
      <c r="B449" s="41">
        <v>6006696</v>
      </c>
      <c r="C449" s="41">
        <v>145974</v>
      </c>
      <c r="D449" s="41">
        <v>0</v>
      </c>
      <c r="E449" s="49">
        <v>3.9955599999999998</v>
      </c>
      <c r="F449" s="49">
        <f t="shared" si="73"/>
        <v>0.82</v>
      </c>
      <c r="G449" s="49">
        <v>3.8191000000000002</v>
      </c>
      <c r="H449" s="49">
        <f t="shared" si="74"/>
        <v>3.6619999999999999</v>
      </c>
      <c r="I449" s="49">
        <f t="shared" si="75"/>
        <v>3.6779999999999999</v>
      </c>
      <c r="J449" s="49">
        <f t="shared" si="76"/>
        <v>3.1180400000000001</v>
      </c>
      <c r="K449" s="49">
        <v>3.11232</v>
      </c>
      <c r="L449" s="49">
        <f t="shared" si="77"/>
        <v>3.1134599999999999</v>
      </c>
      <c r="M449" s="50">
        <f t="shared" si="78"/>
        <v>1.2833182375877641</v>
      </c>
      <c r="N449" s="51">
        <f t="shared" si="80"/>
        <v>1.28</v>
      </c>
      <c r="O449" s="52">
        <v>38.68</v>
      </c>
      <c r="P449" s="53">
        <f>IF(X449="Y",Y449,O449)</f>
        <v>38.68</v>
      </c>
      <c r="R449" s="52">
        <v>36.89</v>
      </c>
      <c r="S449" s="52">
        <v>36.89</v>
      </c>
      <c r="T449" s="50">
        <f t="shared" si="81"/>
        <v>0</v>
      </c>
      <c r="U449" s="49" t="str">
        <f t="shared" si="82"/>
        <v>N</v>
      </c>
      <c r="V449" s="50">
        <f t="shared" si="72"/>
        <v>4.852263486039575E-2</v>
      </c>
      <c r="W449" s="49" t="str">
        <f t="shared" si="83"/>
        <v>N</v>
      </c>
      <c r="X449" s="49" t="str">
        <f t="shared" si="79"/>
        <v>N</v>
      </c>
      <c r="Y449" s="53">
        <f>ROUNDUP(S449*0.95,2)</f>
        <v>35.049999999999997</v>
      </c>
    </row>
    <row r="450" spans="1:25" x14ac:dyDescent="0.25">
      <c r="A450" s="34" t="s">
        <v>484</v>
      </c>
      <c r="B450" s="41">
        <v>6006720</v>
      </c>
      <c r="C450" s="41">
        <v>145458</v>
      </c>
      <c r="D450" s="41">
        <v>0</v>
      </c>
      <c r="E450" s="49">
        <v>4.6715799999999996</v>
      </c>
      <c r="F450" s="49">
        <f t="shared" si="73"/>
        <v>0.82</v>
      </c>
      <c r="G450" s="49">
        <v>4.3135500000000002</v>
      </c>
      <c r="H450" s="49">
        <f t="shared" si="74"/>
        <v>3.6619999999999999</v>
      </c>
      <c r="I450" s="49">
        <f t="shared" si="75"/>
        <v>3.6779999999999999</v>
      </c>
      <c r="J450" s="49">
        <f t="shared" si="76"/>
        <v>3.5217200000000002</v>
      </c>
      <c r="K450" s="49">
        <v>3.31365</v>
      </c>
      <c r="L450" s="49">
        <f t="shared" si="77"/>
        <v>3.3552599999999999</v>
      </c>
      <c r="M450" s="50">
        <f t="shared" si="78"/>
        <v>1.3923153496301328</v>
      </c>
      <c r="N450" s="51">
        <f t="shared" si="80"/>
        <v>1.39</v>
      </c>
      <c r="O450" s="52">
        <v>38.68</v>
      </c>
      <c r="P450" s="53">
        <f>IF(X450="Y",Y450,O450)</f>
        <v>38.68</v>
      </c>
      <c r="R450" s="52">
        <v>0</v>
      </c>
      <c r="S450" s="52">
        <v>0</v>
      </c>
      <c r="T450" s="50">
        <f t="shared" si="81"/>
        <v>0</v>
      </c>
      <c r="U450" s="49" t="str">
        <f t="shared" si="82"/>
        <v>N</v>
      </c>
      <c r="V450" s="50">
        <f t="shared" si="72"/>
        <v>0</v>
      </c>
      <c r="W450" s="49" t="str">
        <f t="shared" si="83"/>
        <v>N</v>
      </c>
      <c r="X450" s="49" t="str">
        <f t="shared" si="79"/>
        <v>N</v>
      </c>
      <c r="Y450" s="53">
        <f>ROUNDUP(S450*0.95,2)</f>
        <v>0</v>
      </c>
    </row>
    <row r="451" spans="1:25" x14ac:dyDescent="0.25">
      <c r="A451" s="54" t="s">
        <v>485</v>
      </c>
      <c r="B451" s="55">
        <v>6006779</v>
      </c>
      <c r="C451" s="55">
        <v>145942</v>
      </c>
      <c r="D451" s="55">
        <v>0</v>
      </c>
      <c r="E451" s="56">
        <v>3.2297899999999999</v>
      </c>
      <c r="F451" s="56">
        <f t="shared" si="73"/>
        <v>0.82</v>
      </c>
      <c r="G451" s="56">
        <v>5.24953</v>
      </c>
      <c r="H451" s="56">
        <f t="shared" si="74"/>
        <v>3.6619999999999999</v>
      </c>
      <c r="I451" s="56">
        <f t="shared" si="75"/>
        <v>3.6779999999999999</v>
      </c>
      <c r="J451" s="56">
        <f t="shared" si="76"/>
        <v>4.2858900000000002</v>
      </c>
      <c r="K451" s="56">
        <v>3.8345799999999999</v>
      </c>
      <c r="L451" s="56">
        <f t="shared" si="77"/>
        <v>3.9248400000000001</v>
      </c>
      <c r="M451" s="57">
        <f t="shared" si="78"/>
        <v>0.82290997849593861</v>
      </c>
      <c r="N451" s="58">
        <f t="shared" si="80"/>
        <v>0.82</v>
      </c>
      <c r="O451" s="59">
        <v>18.059999999999999</v>
      </c>
      <c r="P451" s="60">
        <f>IF(X451="Y",Y451,O451)</f>
        <v>18.059999999999999</v>
      </c>
      <c r="R451" s="59">
        <v>22.31</v>
      </c>
      <c r="S451" s="59">
        <v>22.31</v>
      </c>
      <c r="T451" s="57">
        <f t="shared" si="81"/>
        <v>0</v>
      </c>
      <c r="U451" s="56" t="str">
        <f t="shared" si="82"/>
        <v>N</v>
      </c>
      <c r="V451" s="57">
        <f t="shared" si="72"/>
        <v>-0.19049753473778575</v>
      </c>
      <c r="W451" s="56" t="str">
        <f t="shared" si="83"/>
        <v>Y</v>
      </c>
      <c r="X451" s="56" t="str">
        <f t="shared" si="79"/>
        <v>N</v>
      </c>
      <c r="Y451" s="60">
        <f>ROUNDUP(S451*0.95,2)</f>
        <v>21.200000000000003</v>
      </c>
    </row>
    <row r="452" spans="1:25" x14ac:dyDescent="0.25">
      <c r="A452" s="42" t="s">
        <v>486</v>
      </c>
      <c r="B452" s="43">
        <v>6006795</v>
      </c>
      <c r="C452" s="43">
        <v>145714</v>
      </c>
      <c r="D452" s="43">
        <v>0</v>
      </c>
      <c r="E452" s="44">
        <v>2.28016</v>
      </c>
      <c r="F452" s="44">
        <f t="shared" si="73"/>
        <v>0.82</v>
      </c>
      <c r="G452" s="44">
        <v>4.4981999999999998</v>
      </c>
      <c r="H452" s="44">
        <f t="shared" si="74"/>
        <v>3.6619999999999999</v>
      </c>
      <c r="I452" s="44">
        <f t="shared" si="75"/>
        <v>3.6779999999999999</v>
      </c>
      <c r="J452" s="44">
        <f t="shared" si="76"/>
        <v>3.6724800000000002</v>
      </c>
      <c r="K452" s="44">
        <v>2.8604799999999999</v>
      </c>
      <c r="L452" s="44">
        <f t="shared" si="77"/>
        <v>3.0228799999999998</v>
      </c>
      <c r="M452" s="45">
        <f t="shared" si="78"/>
        <v>0.7543005345895305</v>
      </c>
      <c r="N452" s="46">
        <f t="shared" si="80"/>
        <v>0.75</v>
      </c>
      <c r="O452" s="47">
        <v>12.76</v>
      </c>
      <c r="P452" s="48">
        <f>IF(X452="Y",Y452,O452)</f>
        <v>12.76</v>
      </c>
      <c r="R452" s="47">
        <v>18.600000000000001</v>
      </c>
      <c r="S452" s="47">
        <v>18.600000000000001</v>
      </c>
      <c r="T452" s="45">
        <f t="shared" si="81"/>
        <v>0</v>
      </c>
      <c r="U452" s="44" t="str">
        <f t="shared" si="82"/>
        <v>N</v>
      </c>
      <c r="V452" s="45">
        <f t="shared" si="72"/>
        <v>-0.31397849462365596</v>
      </c>
      <c r="W452" s="44" t="str">
        <f t="shared" si="83"/>
        <v>Y</v>
      </c>
      <c r="X452" s="44" t="str">
        <f t="shared" si="79"/>
        <v>N</v>
      </c>
      <c r="Y452" s="48">
        <f>ROUNDUP(S452*0.95,2)</f>
        <v>17.670000000000002</v>
      </c>
    </row>
    <row r="453" spans="1:25" x14ac:dyDescent="0.25">
      <c r="A453" s="34" t="s">
        <v>487</v>
      </c>
      <c r="B453" s="41">
        <v>6006829</v>
      </c>
      <c r="C453" s="41">
        <v>145996</v>
      </c>
      <c r="D453" s="41">
        <v>0</v>
      </c>
      <c r="E453" s="49">
        <v>2.9268200000000002</v>
      </c>
      <c r="F453" s="49">
        <f t="shared" si="73"/>
        <v>0.82</v>
      </c>
      <c r="G453" s="49">
        <v>5.27196</v>
      </c>
      <c r="H453" s="49">
        <f t="shared" si="74"/>
        <v>3.6619999999999999</v>
      </c>
      <c r="I453" s="49">
        <f t="shared" si="75"/>
        <v>3.6779999999999999</v>
      </c>
      <c r="J453" s="49">
        <f t="shared" si="76"/>
        <v>4.3041999999999998</v>
      </c>
      <c r="K453" s="49">
        <v>3.2374499999999999</v>
      </c>
      <c r="L453" s="49">
        <f t="shared" si="77"/>
        <v>3.4508000000000001</v>
      </c>
      <c r="M453" s="50">
        <f t="shared" si="78"/>
        <v>0.84815694911324913</v>
      </c>
      <c r="N453" s="51">
        <f t="shared" si="80"/>
        <v>0.84</v>
      </c>
      <c r="O453" s="52">
        <v>19.600000000000001</v>
      </c>
      <c r="P453" s="53">
        <f>IF(X453="Y",Y453,O453)</f>
        <v>19.600000000000001</v>
      </c>
      <c r="R453" s="52">
        <v>20.83</v>
      </c>
      <c r="S453" s="52">
        <v>20.83</v>
      </c>
      <c r="T453" s="50">
        <f t="shared" si="81"/>
        <v>0</v>
      </c>
      <c r="U453" s="49" t="str">
        <f t="shared" si="82"/>
        <v>N</v>
      </c>
      <c r="V453" s="50">
        <f t="shared" si="72"/>
        <v>-5.904944791166572E-2</v>
      </c>
      <c r="W453" s="49" t="str">
        <f t="shared" si="83"/>
        <v>Y</v>
      </c>
      <c r="X453" s="49" t="str">
        <f t="shared" si="79"/>
        <v>N</v>
      </c>
      <c r="Y453" s="53">
        <f>ROUNDUP(S453*0.95,2)</f>
        <v>19.790000000000003</v>
      </c>
    </row>
    <row r="454" spans="1:25" x14ac:dyDescent="0.25">
      <c r="A454" s="34" t="s">
        <v>488</v>
      </c>
      <c r="B454" s="41">
        <v>6003487</v>
      </c>
      <c r="C454" s="41">
        <v>145376</v>
      </c>
      <c r="D454" s="41">
        <v>0</v>
      </c>
      <c r="E454" s="49">
        <v>3.2135199999999999</v>
      </c>
      <c r="F454" s="49">
        <f t="shared" si="73"/>
        <v>0.82</v>
      </c>
      <c r="G454" s="49">
        <v>3.6605799999999999</v>
      </c>
      <c r="H454" s="49">
        <f t="shared" si="74"/>
        <v>3.6619999999999999</v>
      </c>
      <c r="I454" s="49">
        <f t="shared" si="75"/>
        <v>3.6779999999999999</v>
      </c>
      <c r="J454" s="49">
        <f t="shared" si="76"/>
        <v>2.9886200000000001</v>
      </c>
      <c r="K454" s="49">
        <v>2.88618</v>
      </c>
      <c r="L454" s="49">
        <f t="shared" si="77"/>
        <v>2.9066700000000001</v>
      </c>
      <c r="M454" s="50">
        <f t="shared" si="78"/>
        <v>1.1055675394867666</v>
      </c>
      <c r="N454" s="51">
        <f t="shared" si="80"/>
        <v>1.1000000000000001</v>
      </c>
      <c r="O454" s="52">
        <v>36.44</v>
      </c>
      <c r="P454" s="53">
        <f>IF(X454="Y",Y454,O454)</f>
        <v>36.44</v>
      </c>
      <c r="R454" s="52">
        <v>36.69</v>
      </c>
      <c r="S454" s="52">
        <v>36.69</v>
      </c>
      <c r="T454" s="50">
        <f t="shared" si="81"/>
        <v>0</v>
      </c>
      <c r="U454" s="49" t="str">
        <f t="shared" si="82"/>
        <v>N</v>
      </c>
      <c r="V454" s="50">
        <f t="shared" si="72"/>
        <v>-6.8138457345325708E-3</v>
      </c>
      <c r="W454" s="49" t="str">
        <f t="shared" si="83"/>
        <v>N</v>
      </c>
      <c r="X454" s="49" t="str">
        <f t="shared" si="79"/>
        <v>N</v>
      </c>
      <c r="Y454" s="53">
        <f>ROUNDUP(S454*0.95,2)</f>
        <v>34.86</v>
      </c>
    </row>
    <row r="455" spans="1:25" x14ac:dyDescent="0.25">
      <c r="A455" s="34" t="s">
        <v>489</v>
      </c>
      <c r="B455" s="41">
        <v>6006860</v>
      </c>
      <c r="C455" s="41">
        <v>145772</v>
      </c>
      <c r="D455" s="41">
        <v>0</v>
      </c>
      <c r="E455" s="49">
        <v>3.4902899999999999</v>
      </c>
      <c r="F455" s="49">
        <f t="shared" si="73"/>
        <v>0.82</v>
      </c>
      <c r="G455" s="49">
        <v>3.7483900000000001</v>
      </c>
      <c r="H455" s="49">
        <f t="shared" si="74"/>
        <v>3.6619999999999999</v>
      </c>
      <c r="I455" s="49">
        <f t="shared" si="75"/>
        <v>3.6779999999999999</v>
      </c>
      <c r="J455" s="49">
        <f t="shared" si="76"/>
        <v>3.0603099999999999</v>
      </c>
      <c r="K455" s="49">
        <v>3.1859000000000002</v>
      </c>
      <c r="L455" s="49">
        <f t="shared" si="77"/>
        <v>3.0603099999999999</v>
      </c>
      <c r="M455" s="50">
        <f t="shared" si="78"/>
        <v>1.1405021059957978</v>
      </c>
      <c r="N455" s="51">
        <f t="shared" si="80"/>
        <v>1.1399999999999999</v>
      </c>
      <c r="O455" s="52">
        <v>37.04</v>
      </c>
      <c r="P455" s="53">
        <f>IF(X455="Y",Y455,O455)</f>
        <v>37.04</v>
      </c>
      <c r="R455" s="52">
        <v>36.89</v>
      </c>
      <c r="S455" s="52">
        <v>36.89</v>
      </c>
      <c r="T455" s="50">
        <f t="shared" si="81"/>
        <v>0</v>
      </c>
      <c r="U455" s="49" t="str">
        <f t="shared" si="82"/>
        <v>N</v>
      </c>
      <c r="V455" s="50">
        <f t="shared" si="72"/>
        <v>4.0661425860666458E-3</v>
      </c>
      <c r="W455" s="49" t="str">
        <f t="shared" si="83"/>
        <v>N</v>
      </c>
      <c r="X455" s="49" t="str">
        <f t="shared" si="79"/>
        <v>N</v>
      </c>
      <c r="Y455" s="53">
        <f>ROUNDUP(S455*0.95,2)</f>
        <v>35.049999999999997</v>
      </c>
    </row>
    <row r="456" spans="1:25" x14ac:dyDescent="0.25">
      <c r="A456" s="54" t="s">
        <v>490</v>
      </c>
      <c r="B456" s="55">
        <v>6006878</v>
      </c>
      <c r="C456" s="55">
        <v>145649</v>
      </c>
      <c r="D456" s="55">
        <v>0</v>
      </c>
      <c r="E456" s="56">
        <v>3.3513099999999998</v>
      </c>
      <c r="F456" s="56">
        <f t="shared" si="73"/>
        <v>0.82</v>
      </c>
      <c r="G456" s="56">
        <v>4.3650799999999998</v>
      </c>
      <c r="H456" s="56">
        <f t="shared" si="74"/>
        <v>3.6619999999999999</v>
      </c>
      <c r="I456" s="56">
        <f t="shared" si="75"/>
        <v>3.6779999999999999</v>
      </c>
      <c r="J456" s="56">
        <f t="shared" si="76"/>
        <v>3.56379</v>
      </c>
      <c r="K456" s="56">
        <v>3.1782400000000002</v>
      </c>
      <c r="L456" s="56">
        <f t="shared" si="77"/>
        <v>3.25535</v>
      </c>
      <c r="M456" s="57">
        <f t="shared" si="78"/>
        <v>1.0294776291335801</v>
      </c>
      <c r="N456" s="58">
        <f t="shared" si="80"/>
        <v>1.02</v>
      </c>
      <c r="O456" s="59">
        <v>32.07</v>
      </c>
      <c r="P456" s="60">
        <f>IF(X456="Y",Y456,O456)</f>
        <v>32.07</v>
      </c>
      <c r="R456" s="59">
        <v>29.01</v>
      </c>
      <c r="S456" s="59">
        <v>29.01</v>
      </c>
      <c r="T456" s="57">
        <f t="shared" si="81"/>
        <v>0</v>
      </c>
      <c r="U456" s="56" t="str">
        <f t="shared" si="82"/>
        <v>N</v>
      </c>
      <c r="V456" s="57">
        <f t="shared" ref="V456:V519" si="84">IF(S456=0,0,(O456-S456)/S456)</f>
        <v>0.1054808686659772</v>
      </c>
      <c r="W456" s="56" t="str">
        <f t="shared" si="83"/>
        <v>N</v>
      </c>
      <c r="X456" s="56" t="str">
        <f t="shared" si="79"/>
        <v>N</v>
      </c>
      <c r="Y456" s="60">
        <f>ROUNDUP(S456*0.95,2)</f>
        <v>27.560000000000002</v>
      </c>
    </row>
    <row r="457" spans="1:25" x14ac:dyDescent="0.25">
      <c r="A457" s="42" t="s">
        <v>491</v>
      </c>
      <c r="B457" s="43">
        <v>6009989</v>
      </c>
      <c r="C457" s="43">
        <v>145476</v>
      </c>
      <c r="D457" s="43">
        <v>0</v>
      </c>
      <c r="E457" s="44">
        <v>3.5619299999999998</v>
      </c>
      <c r="F457" s="44">
        <f t="shared" ref="F457:F520" si="85">$F$5</f>
        <v>0.82</v>
      </c>
      <c r="G457" s="44">
        <v>4.23515</v>
      </c>
      <c r="H457" s="44">
        <f t="shared" ref="H457:H520" si="86">$H$5</f>
        <v>3.6619999999999999</v>
      </c>
      <c r="I457" s="44">
        <f t="shared" ref="I457:I520" si="87">$I$5</f>
        <v>3.6779999999999999</v>
      </c>
      <c r="J457" s="44">
        <f t="shared" ref="J457:J520" si="88">ROUND(F457*G457*(H457/I457),5)</f>
        <v>3.4577200000000001</v>
      </c>
      <c r="K457" s="44">
        <v>3.1122100000000001</v>
      </c>
      <c r="L457" s="44">
        <f t="shared" ref="L457:L520" si="89">IF($J457=0,$K457,IF($K457=0,$J457,IF($J457&lt;$K457,$J457,ROUND(($J457*$L$5)+($K457*$L$4),5))))</f>
        <v>3.1813099999999999</v>
      </c>
      <c r="M457" s="45">
        <f t="shared" ref="M457:M520" si="90">IFERROR(E457/L457,0)</f>
        <v>1.1196425371937975</v>
      </c>
      <c r="N457" s="46">
        <f t="shared" si="80"/>
        <v>1.1100000000000001</v>
      </c>
      <c r="O457" s="47">
        <v>36.590000000000003</v>
      </c>
      <c r="P457" s="48">
        <f>IF(X457="Y",Y457,O457)</f>
        <v>36.590000000000003</v>
      </c>
      <c r="R457" s="47">
        <v>36.299999999999997</v>
      </c>
      <c r="S457" s="47">
        <v>36.299999999999997</v>
      </c>
      <c r="T457" s="45">
        <f t="shared" si="81"/>
        <v>0</v>
      </c>
      <c r="U457" s="44" t="str">
        <f t="shared" si="82"/>
        <v>N</v>
      </c>
      <c r="V457" s="45">
        <f t="shared" si="84"/>
        <v>7.9889807162536169E-3</v>
      </c>
      <c r="W457" s="44" t="str">
        <f t="shared" si="83"/>
        <v>N</v>
      </c>
      <c r="X457" s="44" t="str">
        <f t="shared" ref="X457:X520" si="91">IF(AND(U457="Y",W457="Y"),"Y","N")</f>
        <v>N</v>
      </c>
      <c r="Y457" s="48">
        <f>ROUNDUP(S457*0.95,2)</f>
        <v>34.489999999999995</v>
      </c>
    </row>
    <row r="458" spans="1:25" x14ac:dyDescent="0.25">
      <c r="A458" s="34" t="s">
        <v>492</v>
      </c>
      <c r="B458" s="41">
        <v>6006985</v>
      </c>
      <c r="C458" s="41">
        <v>145426</v>
      </c>
      <c r="D458" s="41">
        <v>0</v>
      </c>
      <c r="E458" s="49">
        <v>3.4922399999999998</v>
      </c>
      <c r="F458" s="49">
        <f t="shared" si="85"/>
        <v>0.82</v>
      </c>
      <c r="G458" s="49">
        <v>4.5752699999999997</v>
      </c>
      <c r="H458" s="49">
        <f t="shared" si="86"/>
        <v>3.6619999999999999</v>
      </c>
      <c r="I458" s="49">
        <f t="shared" si="87"/>
        <v>3.6779999999999999</v>
      </c>
      <c r="J458" s="49">
        <f t="shared" si="88"/>
        <v>3.7353999999999998</v>
      </c>
      <c r="K458" s="49">
        <v>3.36185</v>
      </c>
      <c r="L458" s="49">
        <f t="shared" si="89"/>
        <v>3.4365600000000001</v>
      </c>
      <c r="M458" s="50">
        <f t="shared" si="90"/>
        <v>1.0162022487603881</v>
      </c>
      <c r="N458" s="51">
        <f t="shared" ref="N458:N521" si="92">ROUNDDOWN(M458,2)</f>
        <v>1.01</v>
      </c>
      <c r="O458" s="52">
        <v>31.53</v>
      </c>
      <c r="P458" s="53">
        <f>IF(X458="Y",Y458,O458)</f>
        <v>31.53</v>
      </c>
      <c r="R458" s="52">
        <v>32.729999999999997</v>
      </c>
      <c r="S458" s="52">
        <v>32.729999999999997</v>
      </c>
      <c r="T458" s="50">
        <f t="shared" ref="T458:T521" si="93">IFERROR((S458-R458)/R458,0)</f>
        <v>0</v>
      </c>
      <c r="U458" s="49" t="str">
        <f t="shared" ref="U458:U521" si="94">IF(T458&lt;-0.05,"Y","N")</f>
        <v>N</v>
      </c>
      <c r="V458" s="50">
        <f t="shared" si="84"/>
        <v>-3.6663611365719398E-2</v>
      </c>
      <c r="W458" s="49" t="str">
        <f t="shared" ref="W458:W521" si="95">IF(V458&lt;-0.05,"Y","N")</f>
        <v>N</v>
      </c>
      <c r="X458" s="49" t="str">
        <f t="shared" si="91"/>
        <v>N</v>
      </c>
      <c r="Y458" s="53">
        <f>ROUNDUP(S458*0.95,2)</f>
        <v>31.1</v>
      </c>
    </row>
    <row r="459" spans="1:25" x14ac:dyDescent="0.25">
      <c r="A459" s="34" t="s">
        <v>493</v>
      </c>
      <c r="B459" s="41">
        <v>6007041</v>
      </c>
      <c r="C459" s="41">
        <v>145751</v>
      </c>
      <c r="D459" s="41">
        <v>0</v>
      </c>
      <c r="E459" s="49">
        <v>3.3029899999999999</v>
      </c>
      <c r="F459" s="49">
        <f t="shared" si="85"/>
        <v>0.82</v>
      </c>
      <c r="G459" s="49">
        <v>4.5585300000000002</v>
      </c>
      <c r="H459" s="49">
        <f t="shared" si="86"/>
        <v>3.6619999999999999</v>
      </c>
      <c r="I459" s="49">
        <f t="shared" si="87"/>
        <v>3.6779999999999999</v>
      </c>
      <c r="J459" s="49">
        <f t="shared" si="88"/>
        <v>3.72173</v>
      </c>
      <c r="K459" s="49">
        <v>3.5473400000000002</v>
      </c>
      <c r="L459" s="49">
        <f t="shared" si="89"/>
        <v>3.58222</v>
      </c>
      <c r="M459" s="50">
        <f t="shared" si="90"/>
        <v>0.92205113030467134</v>
      </c>
      <c r="N459" s="51">
        <f t="shared" si="92"/>
        <v>0.92</v>
      </c>
      <c r="O459" s="52">
        <v>25.77</v>
      </c>
      <c r="P459" s="53">
        <f>IF(X459="Y",Y459,O459)</f>
        <v>25.77</v>
      </c>
      <c r="R459" s="52">
        <v>26.78</v>
      </c>
      <c r="S459" s="52">
        <v>26.78</v>
      </c>
      <c r="T459" s="50">
        <f t="shared" si="93"/>
        <v>0</v>
      </c>
      <c r="U459" s="49" t="str">
        <f t="shared" si="94"/>
        <v>N</v>
      </c>
      <c r="V459" s="50">
        <f t="shared" si="84"/>
        <v>-3.771471247199408E-2</v>
      </c>
      <c r="W459" s="49" t="str">
        <f t="shared" si="95"/>
        <v>N</v>
      </c>
      <c r="X459" s="49" t="str">
        <f t="shared" si="91"/>
        <v>N</v>
      </c>
      <c r="Y459" s="53">
        <f>ROUNDUP(S459*0.95,2)</f>
        <v>25.450000000000003</v>
      </c>
    </row>
    <row r="460" spans="1:25" x14ac:dyDescent="0.25">
      <c r="A460" s="34" t="s">
        <v>494</v>
      </c>
      <c r="B460" s="41">
        <v>6002109</v>
      </c>
      <c r="C460" s="41">
        <v>145584</v>
      </c>
      <c r="D460" s="41">
        <v>0</v>
      </c>
      <c r="E460" s="49">
        <v>2.2544</v>
      </c>
      <c r="F460" s="49">
        <f t="shared" si="85"/>
        <v>0.82</v>
      </c>
      <c r="G460" s="49">
        <v>2.82395</v>
      </c>
      <c r="H460" s="49">
        <f t="shared" si="86"/>
        <v>3.6619999999999999</v>
      </c>
      <c r="I460" s="49">
        <f t="shared" si="87"/>
        <v>3.6779999999999999</v>
      </c>
      <c r="J460" s="49">
        <f t="shared" si="88"/>
        <v>2.3055699999999999</v>
      </c>
      <c r="K460" s="49">
        <v>2.6519200000000001</v>
      </c>
      <c r="L460" s="49">
        <f t="shared" si="89"/>
        <v>2.3055699999999999</v>
      </c>
      <c r="M460" s="50">
        <f t="shared" si="90"/>
        <v>0.9778059221797647</v>
      </c>
      <c r="N460" s="51">
        <f t="shared" si="92"/>
        <v>0.97</v>
      </c>
      <c r="O460" s="52">
        <v>29.03</v>
      </c>
      <c r="P460" s="53">
        <f>IF(X460="Y",Y460,O460)</f>
        <v>29.03</v>
      </c>
      <c r="R460" s="52">
        <v>28.26</v>
      </c>
      <c r="S460" s="52">
        <v>28.26</v>
      </c>
      <c r="T460" s="50">
        <f t="shared" si="93"/>
        <v>0</v>
      </c>
      <c r="U460" s="49" t="str">
        <f t="shared" si="94"/>
        <v>N</v>
      </c>
      <c r="V460" s="50">
        <f t="shared" si="84"/>
        <v>2.7246992215145066E-2</v>
      </c>
      <c r="W460" s="49" t="str">
        <f t="shared" si="95"/>
        <v>N</v>
      </c>
      <c r="X460" s="49" t="str">
        <f t="shared" si="91"/>
        <v>N</v>
      </c>
      <c r="Y460" s="53">
        <f>ROUNDUP(S460*0.95,2)</f>
        <v>26.85</v>
      </c>
    </row>
    <row r="461" spans="1:25" x14ac:dyDescent="0.25">
      <c r="A461" s="54" t="s">
        <v>495</v>
      </c>
      <c r="B461" s="55">
        <v>6007843</v>
      </c>
      <c r="C461" s="55">
        <v>145681</v>
      </c>
      <c r="D461" s="55">
        <v>0</v>
      </c>
      <c r="E461" s="56">
        <v>3.3722500000000002</v>
      </c>
      <c r="F461" s="56">
        <f t="shared" si="85"/>
        <v>0.82</v>
      </c>
      <c r="G461" s="56">
        <v>4.3326099999999999</v>
      </c>
      <c r="H461" s="56">
        <f t="shared" si="86"/>
        <v>3.6619999999999999</v>
      </c>
      <c r="I461" s="56">
        <f t="shared" si="87"/>
        <v>3.6779999999999999</v>
      </c>
      <c r="J461" s="56">
        <f t="shared" si="88"/>
        <v>3.53729</v>
      </c>
      <c r="K461" s="56">
        <v>3.1510899999999999</v>
      </c>
      <c r="L461" s="56">
        <f t="shared" si="89"/>
        <v>3.2283300000000001</v>
      </c>
      <c r="M461" s="57">
        <f t="shared" si="90"/>
        <v>1.0445803248118997</v>
      </c>
      <c r="N461" s="58">
        <f t="shared" si="92"/>
        <v>1.04</v>
      </c>
      <c r="O461" s="59">
        <v>33.159999999999997</v>
      </c>
      <c r="P461" s="60">
        <f>IF(X461="Y",Y461,O461)</f>
        <v>33.159999999999997</v>
      </c>
      <c r="R461" s="59">
        <v>34.51</v>
      </c>
      <c r="S461" s="59">
        <v>34.51</v>
      </c>
      <c r="T461" s="57">
        <f t="shared" si="93"/>
        <v>0</v>
      </c>
      <c r="U461" s="56" t="str">
        <f t="shared" si="94"/>
        <v>N</v>
      </c>
      <c r="V461" s="57">
        <f t="shared" si="84"/>
        <v>-3.9119095914227804E-2</v>
      </c>
      <c r="W461" s="56" t="str">
        <f t="shared" si="95"/>
        <v>N</v>
      </c>
      <c r="X461" s="56" t="str">
        <f t="shared" si="91"/>
        <v>N</v>
      </c>
      <c r="Y461" s="60">
        <f>ROUNDUP(S461*0.95,2)</f>
        <v>32.79</v>
      </c>
    </row>
    <row r="462" spans="1:25" x14ac:dyDescent="0.25">
      <c r="A462" s="42" t="s">
        <v>496</v>
      </c>
      <c r="B462" s="43">
        <v>6004766</v>
      </c>
      <c r="C462" s="43">
        <v>145221</v>
      </c>
      <c r="D462" s="43">
        <v>0</v>
      </c>
      <c r="E462" s="44">
        <v>2.8756400000000002</v>
      </c>
      <c r="F462" s="44">
        <f t="shared" si="85"/>
        <v>0.82</v>
      </c>
      <c r="G462" s="44">
        <v>4.8294199999999998</v>
      </c>
      <c r="H462" s="44">
        <f t="shared" si="86"/>
        <v>3.6619999999999999</v>
      </c>
      <c r="I462" s="44">
        <f t="shared" si="87"/>
        <v>3.6779999999999999</v>
      </c>
      <c r="J462" s="44">
        <f t="shared" si="88"/>
        <v>3.9428999999999998</v>
      </c>
      <c r="K462" s="44">
        <v>2.9905599999999999</v>
      </c>
      <c r="L462" s="44">
        <f t="shared" si="89"/>
        <v>3.1810299999999998</v>
      </c>
      <c r="M462" s="45">
        <f t="shared" si="90"/>
        <v>0.90399650427691669</v>
      </c>
      <c r="N462" s="46">
        <f t="shared" si="92"/>
        <v>0.9</v>
      </c>
      <c r="O462" s="47">
        <v>24.23</v>
      </c>
      <c r="P462" s="48">
        <f>IF(X462="Y",Y462,O462)</f>
        <v>24.23</v>
      </c>
      <c r="R462" s="47">
        <v>32.729999999999997</v>
      </c>
      <c r="S462" s="47">
        <v>32.729999999999997</v>
      </c>
      <c r="T462" s="45">
        <f t="shared" si="93"/>
        <v>0</v>
      </c>
      <c r="U462" s="44" t="str">
        <f t="shared" si="94"/>
        <v>N</v>
      </c>
      <c r="V462" s="45">
        <f t="shared" si="84"/>
        <v>-0.25970058050717987</v>
      </c>
      <c r="W462" s="44" t="str">
        <f t="shared" si="95"/>
        <v>Y</v>
      </c>
      <c r="X462" s="44" t="str">
        <f t="shared" si="91"/>
        <v>N</v>
      </c>
      <c r="Y462" s="48">
        <f>ROUNDUP(S462*0.95,2)</f>
        <v>31.1</v>
      </c>
    </row>
    <row r="463" spans="1:25" x14ac:dyDescent="0.25">
      <c r="A463" s="34" t="s">
        <v>497</v>
      </c>
      <c r="B463" s="41">
        <v>6007090</v>
      </c>
      <c r="C463" s="41">
        <v>145469</v>
      </c>
      <c r="D463" s="41">
        <v>0</v>
      </c>
      <c r="E463" s="49">
        <v>2.9516499999999999</v>
      </c>
      <c r="F463" s="49">
        <f t="shared" si="85"/>
        <v>0.82</v>
      </c>
      <c r="G463" s="49">
        <v>4.3230700000000004</v>
      </c>
      <c r="H463" s="49">
        <f t="shared" si="86"/>
        <v>3.6619999999999999</v>
      </c>
      <c r="I463" s="49">
        <f t="shared" si="87"/>
        <v>3.6779999999999999</v>
      </c>
      <c r="J463" s="49">
        <f t="shared" si="88"/>
        <v>3.5295000000000001</v>
      </c>
      <c r="K463" s="49">
        <v>3.1948400000000001</v>
      </c>
      <c r="L463" s="49">
        <f t="shared" si="89"/>
        <v>3.2617699999999998</v>
      </c>
      <c r="M463" s="50">
        <f t="shared" si="90"/>
        <v>0.9049227873209944</v>
      </c>
      <c r="N463" s="51">
        <f t="shared" si="92"/>
        <v>0.9</v>
      </c>
      <c r="O463" s="52">
        <v>24.23</v>
      </c>
      <c r="P463" s="53">
        <f>IF(X463="Y",Y463,O463)</f>
        <v>24.23</v>
      </c>
      <c r="R463" s="52">
        <v>29.01</v>
      </c>
      <c r="S463" s="52">
        <v>29.01</v>
      </c>
      <c r="T463" s="50">
        <f t="shared" si="93"/>
        <v>0</v>
      </c>
      <c r="U463" s="49" t="str">
        <f t="shared" si="94"/>
        <v>N</v>
      </c>
      <c r="V463" s="50">
        <f t="shared" si="84"/>
        <v>-0.16477076870044816</v>
      </c>
      <c r="W463" s="49" t="str">
        <f t="shared" si="95"/>
        <v>Y</v>
      </c>
      <c r="X463" s="49" t="str">
        <f t="shared" si="91"/>
        <v>N</v>
      </c>
      <c r="Y463" s="53">
        <f>ROUNDUP(S463*0.95,2)</f>
        <v>27.560000000000002</v>
      </c>
    </row>
    <row r="464" spans="1:25" x14ac:dyDescent="0.25">
      <c r="A464" s="34" t="s">
        <v>498</v>
      </c>
      <c r="B464" s="41">
        <v>6003073</v>
      </c>
      <c r="C464" s="41">
        <v>146071</v>
      </c>
      <c r="D464" s="41">
        <v>0</v>
      </c>
      <c r="E464" s="49">
        <v>2.6120700000000001</v>
      </c>
      <c r="F464" s="49">
        <f t="shared" si="85"/>
        <v>0.82</v>
      </c>
      <c r="G464" s="49">
        <v>4.1222399999999997</v>
      </c>
      <c r="H464" s="49">
        <f t="shared" si="86"/>
        <v>3.6619999999999999</v>
      </c>
      <c r="I464" s="49">
        <f t="shared" si="87"/>
        <v>3.6779999999999999</v>
      </c>
      <c r="J464" s="49">
        <f t="shared" si="88"/>
        <v>3.3655300000000001</v>
      </c>
      <c r="K464" s="49">
        <v>3.09714</v>
      </c>
      <c r="L464" s="49">
        <f t="shared" si="89"/>
        <v>3.15082</v>
      </c>
      <c r="M464" s="50">
        <f t="shared" si="90"/>
        <v>0.82901276493103393</v>
      </c>
      <c r="N464" s="51">
        <f t="shared" si="92"/>
        <v>0.82</v>
      </c>
      <c r="O464" s="52">
        <v>18.059999999999999</v>
      </c>
      <c r="P464" s="53">
        <f>IF(X464="Y",Y464,O464)</f>
        <v>18.059999999999999</v>
      </c>
      <c r="R464" s="52">
        <v>18.600000000000001</v>
      </c>
      <c r="S464" s="52">
        <v>18.600000000000001</v>
      </c>
      <c r="T464" s="50">
        <f t="shared" si="93"/>
        <v>0</v>
      </c>
      <c r="U464" s="49" t="str">
        <f t="shared" si="94"/>
        <v>N</v>
      </c>
      <c r="V464" s="50">
        <f t="shared" si="84"/>
        <v>-2.9032258064516273E-2</v>
      </c>
      <c r="W464" s="49" t="str">
        <f t="shared" si="95"/>
        <v>N</v>
      </c>
      <c r="X464" s="49" t="str">
        <f t="shared" si="91"/>
        <v>N</v>
      </c>
      <c r="Y464" s="53">
        <f>ROUNDUP(S464*0.95,2)</f>
        <v>17.670000000000002</v>
      </c>
    </row>
    <row r="465" spans="1:25" x14ac:dyDescent="0.25">
      <c r="A465" s="34" t="s">
        <v>499</v>
      </c>
      <c r="B465" s="41">
        <v>6003875</v>
      </c>
      <c r="C465" s="41">
        <v>146077</v>
      </c>
      <c r="D465" s="41">
        <v>0</v>
      </c>
      <c r="E465" s="49">
        <v>2.8888099999999999</v>
      </c>
      <c r="F465" s="49">
        <f t="shared" si="85"/>
        <v>0.82</v>
      </c>
      <c r="G465" s="49">
        <v>3.7912499999999998</v>
      </c>
      <c r="H465" s="49">
        <f t="shared" si="86"/>
        <v>3.6619999999999999</v>
      </c>
      <c r="I465" s="49">
        <f t="shared" si="87"/>
        <v>3.6779999999999999</v>
      </c>
      <c r="J465" s="49">
        <f t="shared" si="88"/>
        <v>3.0952999999999999</v>
      </c>
      <c r="K465" s="49">
        <v>2.84673</v>
      </c>
      <c r="L465" s="49">
        <f t="shared" si="89"/>
        <v>2.8964400000000001</v>
      </c>
      <c r="M465" s="50">
        <f t="shared" si="90"/>
        <v>0.99736573172584264</v>
      </c>
      <c r="N465" s="51">
        <f t="shared" si="92"/>
        <v>0.99</v>
      </c>
      <c r="O465" s="52">
        <v>30.33</v>
      </c>
      <c r="P465" s="53">
        <f>IF(X465="Y",Y465,O465)</f>
        <v>30.33</v>
      </c>
      <c r="R465" s="52">
        <v>30.35</v>
      </c>
      <c r="S465" s="52">
        <v>30.35</v>
      </c>
      <c r="T465" s="50">
        <f t="shared" si="93"/>
        <v>0</v>
      </c>
      <c r="U465" s="49" t="str">
        <f t="shared" si="94"/>
        <v>N</v>
      </c>
      <c r="V465" s="50">
        <f t="shared" si="84"/>
        <v>-6.5897858319614909E-4</v>
      </c>
      <c r="W465" s="49" t="str">
        <f t="shared" si="95"/>
        <v>N</v>
      </c>
      <c r="X465" s="49" t="str">
        <f t="shared" si="91"/>
        <v>N</v>
      </c>
      <c r="Y465" s="53">
        <f>ROUNDUP(S465*0.95,2)</f>
        <v>28.84</v>
      </c>
    </row>
    <row r="466" spans="1:25" x14ac:dyDescent="0.25">
      <c r="A466" s="54" t="s">
        <v>500</v>
      </c>
      <c r="B466" s="55">
        <v>6007157</v>
      </c>
      <c r="C466" s="55">
        <v>145839</v>
      </c>
      <c r="D466" s="55">
        <v>0</v>
      </c>
      <c r="E466" s="56">
        <v>2.5828899999999999</v>
      </c>
      <c r="F466" s="56">
        <f t="shared" si="85"/>
        <v>0.82</v>
      </c>
      <c r="G466" s="56">
        <v>3.9885600000000001</v>
      </c>
      <c r="H466" s="56">
        <f t="shared" si="86"/>
        <v>3.6619999999999999</v>
      </c>
      <c r="I466" s="56">
        <f t="shared" si="87"/>
        <v>3.6779999999999999</v>
      </c>
      <c r="J466" s="56">
        <f t="shared" si="88"/>
        <v>3.2563900000000001</v>
      </c>
      <c r="K466" s="56">
        <v>3.3616999999999999</v>
      </c>
      <c r="L466" s="56">
        <f t="shared" si="89"/>
        <v>3.2563900000000001</v>
      </c>
      <c r="M466" s="57">
        <f t="shared" si="90"/>
        <v>0.79317587881058471</v>
      </c>
      <c r="N466" s="58">
        <f t="shared" si="92"/>
        <v>0.79</v>
      </c>
      <c r="O466" s="59">
        <v>15.77</v>
      </c>
      <c r="P466" s="60">
        <f>IF(X466="Y",Y466,O466)</f>
        <v>15.77</v>
      </c>
      <c r="R466" s="59">
        <v>13.58</v>
      </c>
      <c r="S466" s="59">
        <v>13.58</v>
      </c>
      <c r="T466" s="57">
        <f t="shared" si="93"/>
        <v>0</v>
      </c>
      <c r="U466" s="56" t="str">
        <f t="shared" si="94"/>
        <v>N</v>
      </c>
      <c r="V466" s="57">
        <f t="shared" si="84"/>
        <v>0.16126656848306328</v>
      </c>
      <c r="W466" s="56" t="str">
        <f t="shared" si="95"/>
        <v>N</v>
      </c>
      <c r="X466" s="56" t="str">
        <f t="shared" si="91"/>
        <v>N</v>
      </c>
      <c r="Y466" s="60">
        <f>ROUNDUP(S466*0.95,2)</f>
        <v>12.91</v>
      </c>
    </row>
    <row r="467" spans="1:25" x14ac:dyDescent="0.25">
      <c r="A467" s="42" t="s">
        <v>501</v>
      </c>
      <c r="B467" s="43">
        <v>6002315</v>
      </c>
      <c r="C467" s="43">
        <v>145765</v>
      </c>
      <c r="D467" s="43">
        <v>0</v>
      </c>
      <c r="E467" s="44">
        <v>2.39534</v>
      </c>
      <c r="F467" s="44">
        <f t="shared" si="85"/>
        <v>0.82</v>
      </c>
      <c r="G467" s="44">
        <v>3.67374</v>
      </c>
      <c r="H467" s="44">
        <f t="shared" si="86"/>
        <v>3.6619999999999999</v>
      </c>
      <c r="I467" s="44">
        <f t="shared" si="87"/>
        <v>3.6779999999999999</v>
      </c>
      <c r="J467" s="44">
        <f t="shared" si="88"/>
        <v>2.9993599999999998</v>
      </c>
      <c r="K467" s="44">
        <v>3.0674700000000001</v>
      </c>
      <c r="L467" s="44">
        <f t="shared" si="89"/>
        <v>2.9993599999999998</v>
      </c>
      <c r="M467" s="45">
        <f t="shared" si="90"/>
        <v>0.79861703830150443</v>
      </c>
      <c r="N467" s="46">
        <f t="shared" si="92"/>
        <v>0.79</v>
      </c>
      <c r="O467" s="47">
        <v>15.77</v>
      </c>
      <c r="P467" s="48">
        <f>IF(X467="Y",Y467,O467)</f>
        <v>15.77</v>
      </c>
      <c r="R467" s="47">
        <v>9.59</v>
      </c>
      <c r="S467" s="47">
        <v>9.59</v>
      </c>
      <c r="T467" s="45">
        <f t="shared" si="93"/>
        <v>0</v>
      </c>
      <c r="U467" s="44" t="str">
        <f t="shared" si="94"/>
        <v>N</v>
      </c>
      <c r="V467" s="45">
        <f t="shared" si="84"/>
        <v>0.64442127215849843</v>
      </c>
      <c r="W467" s="44" t="str">
        <f t="shared" si="95"/>
        <v>N</v>
      </c>
      <c r="X467" s="44" t="str">
        <f t="shared" si="91"/>
        <v>N</v>
      </c>
      <c r="Y467" s="48">
        <f>ROUNDUP(S467*0.95,2)</f>
        <v>9.1199999999999992</v>
      </c>
    </row>
    <row r="468" spans="1:25" x14ac:dyDescent="0.25">
      <c r="A468" s="34" t="s">
        <v>502</v>
      </c>
      <c r="B468" s="41">
        <v>6001374</v>
      </c>
      <c r="C468" s="41">
        <v>145989</v>
      </c>
      <c r="D468" s="41">
        <v>0</v>
      </c>
      <c r="E468" s="49">
        <v>3.1021200000000002</v>
      </c>
      <c r="F468" s="49">
        <f t="shared" si="85"/>
        <v>0.82</v>
      </c>
      <c r="G468" s="49">
        <v>5.4826300000000003</v>
      </c>
      <c r="H468" s="49">
        <f t="shared" si="86"/>
        <v>3.6619999999999999</v>
      </c>
      <c r="I468" s="49">
        <f t="shared" si="87"/>
        <v>3.6779999999999999</v>
      </c>
      <c r="J468" s="49">
        <f t="shared" si="88"/>
        <v>4.4762000000000004</v>
      </c>
      <c r="K468" s="49">
        <v>4.11043</v>
      </c>
      <c r="L468" s="49">
        <f t="shared" si="89"/>
        <v>4.1835800000000001</v>
      </c>
      <c r="M468" s="50">
        <f t="shared" si="90"/>
        <v>0.74149890763413162</v>
      </c>
      <c r="N468" s="51">
        <f t="shared" si="92"/>
        <v>0.74</v>
      </c>
      <c r="O468" s="52">
        <v>12.01</v>
      </c>
      <c r="P468" s="53">
        <f>IF(X468="Y",Y468,O468)</f>
        <v>12.01</v>
      </c>
      <c r="R468" s="52">
        <v>0</v>
      </c>
      <c r="S468" s="52">
        <v>0</v>
      </c>
      <c r="T468" s="50">
        <f t="shared" si="93"/>
        <v>0</v>
      </c>
      <c r="U468" s="49" t="str">
        <f t="shared" si="94"/>
        <v>N</v>
      </c>
      <c r="V468" s="50">
        <f t="shared" si="84"/>
        <v>0</v>
      </c>
      <c r="W468" s="49" t="str">
        <f t="shared" si="95"/>
        <v>N</v>
      </c>
      <c r="X468" s="49" t="str">
        <f t="shared" si="91"/>
        <v>N</v>
      </c>
      <c r="Y468" s="53">
        <f>ROUNDUP(S468*0.95,2)</f>
        <v>0</v>
      </c>
    </row>
    <row r="469" spans="1:25" x14ac:dyDescent="0.25">
      <c r="A469" s="34" t="s">
        <v>503</v>
      </c>
      <c r="B469" s="41">
        <v>6005003</v>
      </c>
      <c r="C469" s="41">
        <v>145938</v>
      </c>
      <c r="D469" s="41">
        <v>0</v>
      </c>
      <c r="E469" s="49">
        <v>1.9329499999999999</v>
      </c>
      <c r="F469" s="49">
        <f t="shared" si="85"/>
        <v>0.82</v>
      </c>
      <c r="G469" s="49">
        <v>4.3484699999999998</v>
      </c>
      <c r="H469" s="49">
        <f t="shared" si="86"/>
        <v>3.6619999999999999</v>
      </c>
      <c r="I469" s="49">
        <f t="shared" si="87"/>
        <v>3.6779999999999999</v>
      </c>
      <c r="J469" s="49">
        <f t="shared" si="88"/>
        <v>3.55023</v>
      </c>
      <c r="K469" s="49">
        <v>3.50962</v>
      </c>
      <c r="L469" s="49">
        <f t="shared" si="89"/>
        <v>3.5177399999999999</v>
      </c>
      <c r="M469" s="50">
        <f t="shared" si="90"/>
        <v>0.54948631792002822</v>
      </c>
      <c r="N469" s="51">
        <f t="shared" si="92"/>
        <v>0.54</v>
      </c>
      <c r="O469" s="52">
        <v>0</v>
      </c>
      <c r="P469" s="53">
        <f>IF(X469="Y",Y469,O469)</f>
        <v>0</v>
      </c>
      <c r="R469" s="52">
        <v>0</v>
      </c>
      <c r="S469" s="52">
        <v>0</v>
      </c>
      <c r="T469" s="50">
        <f t="shared" si="93"/>
        <v>0</v>
      </c>
      <c r="U469" s="49" t="str">
        <f t="shared" si="94"/>
        <v>N</v>
      </c>
      <c r="V469" s="50">
        <f t="shared" si="84"/>
        <v>0</v>
      </c>
      <c r="W469" s="49" t="str">
        <f t="shared" si="95"/>
        <v>N</v>
      </c>
      <c r="X469" s="49" t="str">
        <f t="shared" si="91"/>
        <v>N</v>
      </c>
      <c r="Y469" s="53">
        <f>ROUNDUP(S469*0.95,2)</f>
        <v>0</v>
      </c>
    </row>
    <row r="470" spans="1:25" x14ac:dyDescent="0.25">
      <c r="A470" s="34" t="s">
        <v>504</v>
      </c>
      <c r="B470" s="41">
        <v>6014385</v>
      </c>
      <c r="C470" s="41">
        <v>145841</v>
      </c>
      <c r="D470" s="41">
        <v>0</v>
      </c>
      <c r="E470" s="49">
        <v>3.6143900000000002</v>
      </c>
      <c r="F470" s="49">
        <f t="shared" si="85"/>
        <v>0.82</v>
      </c>
      <c r="G470" s="49">
        <v>4.2607999999999997</v>
      </c>
      <c r="H470" s="49">
        <f t="shared" si="86"/>
        <v>3.6619999999999999</v>
      </c>
      <c r="I470" s="49">
        <f t="shared" si="87"/>
        <v>3.6779999999999999</v>
      </c>
      <c r="J470" s="49">
        <f t="shared" si="88"/>
        <v>3.4786600000000001</v>
      </c>
      <c r="K470" s="49">
        <v>3.27949</v>
      </c>
      <c r="L470" s="49">
        <f t="shared" si="89"/>
        <v>3.3193199999999998</v>
      </c>
      <c r="M470" s="50">
        <f t="shared" si="90"/>
        <v>1.0888947133750286</v>
      </c>
      <c r="N470" s="51">
        <f t="shared" si="92"/>
        <v>1.08</v>
      </c>
      <c r="O470" s="52">
        <v>35.35</v>
      </c>
      <c r="P470" s="53">
        <f>IF(X470="Y",Y470,O470)</f>
        <v>35.35</v>
      </c>
      <c r="R470" s="52">
        <v>38.68</v>
      </c>
      <c r="S470" s="52">
        <v>38.68</v>
      </c>
      <c r="T470" s="50">
        <f t="shared" si="93"/>
        <v>0</v>
      </c>
      <c r="U470" s="49" t="str">
        <f t="shared" si="94"/>
        <v>N</v>
      </c>
      <c r="V470" s="50">
        <f t="shared" si="84"/>
        <v>-8.6091003102378452E-2</v>
      </c>
      <c r="W470" s="49" t="str">
        <f t="shared" si="95"/>
        <v>Y</v>
      </c>
      <c r="X470" s="49" t="str">
        <f t="shared" si="91"/>
        <v>N</v>
      </c>
      <c r="Y470" s="53">
        <f>ROUNDUP(S470*0.95,2)</f>
        <v>36.75</v>
      </c>
    </row>
    <row r="471" spans="1:25" x14ac:dyDescent="0.25">
      <c r="A471" s="54" t="s">
        <v>505</v>
      </c>
      <c r="B471" s="55">
        <v>6009112</v>
      </c>
      <c r="C471" s="55">
        <v>145767</v>
      </c>
      <c r="D471" s="55">
        <v>0</v>
      </c>
      <c r="E471" s="56">
        <v>3.4319099999999998</v>
      </c>
      <c r="F471" s="56">
        <f t="shared" si="85"/>
        <v>0.82</v>
      </c>
      <c r="G471" s="56">
        <v>4.9449100000000001</v>
      </c>
      <c r="H471" s="56">
        <f t="shared" si="86"/>
        <v>3.6619999999999999</v>
      </c>
      <c r="I471" s="56">
        <f t="shared" si="87"/>
        <v>3.6779999999999999</v>
      </c>
      <c r="J471" s="56">
        <f t="shared" si="88"/>
        <v>4.0371899999999998</v>
      </c>
      <c r="K471" s="56">
        <v>3.3939400000000002</v>
      </c>
      <c r="L471" s="56">
        <f t="shared" si="89"/>
        <v>3.5225900000000001</v>
      </c>
      <c r="M471" s="57">
        <f t="shared" si="90"/>
        <v>0.97425757752108522</v>
      </c>
      <c r="N471" s="58">
        <f t="shared" si="92"/>
        <v>0.97</v>
      </c>
      <c r="O471" s="59">
        <v>29.03</v>
      </c>
      <c r="P471" s="60">
        <f>IF(X471="Y",Y471,O471)</f>
        <v>29.03</v>
      </c>
      <c r="R471" s="59">
        <v>37.29</v>
      </c>
      <c r="S471" s="59">
        <v>37.29</v>
      </c>
      <c r="T471" s="57">
        <f t="shared" si="93"/>
        <v>0</v>
      </c>
      <c r="U471" s="56" t="str">
        <f t="shared" si="94"/>
        <v>N</v>
      </c>
      <c r="V471" s="57">
        <f t="shared" si="84"/>
        <v>-0.22150710646285862</v>
      </c>
      <c r="W471" s="56" t="str">
        <f t="shared" si="95"/>
        <v>Y</v>
      </c>
      <c r="X471" s="56" t="str">
        <f t="shared" si="91"/>
        <v>N</v>
      </c>
      <c r="Y471" s="60">
        <f>ROUNDUP(S471*0.95,2)</f>
        <v>35.43</v>
      </c>
    </row>
    <row r="472" spans="1:25" x14ac:dyDescent="0.25">
      <c r="A472" s="42" t="s">
        <v>506</v>
      </c>
      <c r="B472" s="43">
        <v>6009799</v>
      </c>
      <c r="C472" s="43">
        <v>145621</v>
      </c>
      <c r="D472" s="43">
        <v>0</v>
      </c>
      <c r="E472" s="44">
        <v>3.1688399999999999</v>
      </c>
      <c r="F472" s="44">
        <f t="shared" si="85"/>
        <v>0.82</v>
      </c>
      <c r="G472" s="44">
        <v>4.1458500000000003</v>
      </c>
      <c r="H472" s="44">
        <f t="shared" si="86"/>
        <v>3.6619999999999999</v>
      </c>
      <c r="I472" s="44">
        <f t="shared" si="87"/>
        <v>3.6779999999999999</v>
      </c>
      <c r="J472" s="44">
        <f t="shared" si="88"/>
        <v>3.3848099999999999</v>
      </c>
      <c r="K472" s="44">
        <v>2.96339</v>
      </c>
      <c r="L472" s="44">
        <f t="shared" si="89"/>
        <v>3.0476700000000001</v>
      </c>
      <c r="M472" s="45">
        <f t="shared" si="90"/>
        <v>1.0397582415418991</v>
      </c>
      <c r="N472" s="46">
        <f t="shared" si="92"/>
        <v>1.03</v>
      </c>
      <c r="O472" s="47">
        <v>32.619999999999997</v>
      </c>
      <c r="P472" s="48">
        <f>IF(X472="Y",Y472,O472)</f>
        <v>32.619999999999997</v>
      </c>
      <c r="R472" s="47">
        <v>25.29</v>
      </c>
      <c r="S472" s="47">
        <v>25.29</v>
      </c>
      <c r="T472" s="45">
        <f t="shared" si="93"/>
        <v>0</v>
      </c>
      <c r="U472" s="44" t="str">
        <f t="shared" si="94"/>
        <v>N</v>
      </c>
      <c r="V472" s="45">
        <f t="shared" si="84"/>
        <v>0.28983788058521148</v>
      </c>
      <c r="W472" s="44" t="str">
        <f t="shared" si="95"/>
        <v>N</v>
      </c>
      <c r="X472" s="44" t="str">
        <f t="shared" si="91"/>
        <v>N</v>
      </c>
      <c r="Y472" s="48">
        <f>ROUNDUP(S472*0.95,2)</f>
        <v>24.03</v>
      </c>
    </row>
    <row r="473" spans="1:25" x14ac:dyDescent="0.25">
      <c r="A473" s="34" t="s">
        <v>507</v>
      </c>
      <c r="B473" s="41">
        <v>6000251</v>
      </c>
      <c r="C473" s="41">
        <v>145045</v>
      </c>
      <c r="D473" s="41">
        <v>0</v>
      </c>
      <c r="E473" s="49">
        <v>2.9108200000000002</v>
      </c>
      <c r="F473" s="49">
        <f t="shared" si="85"/>
        <v>0.82</v>
      </c>
      <c r="G473" s="49">
        <v>5.0811000000000002</v>
      </c>
      <c r="H473" s="49">
        <f t="shared" si="86"/>
        <v>3.6619999999999999</v>
      </c>
      <c r="I473" s="49">
        <f t="shared" si="87"/>
        <v>3.6779999999999999</v>
      </c>
      <c r="J473" s="49">
        <f t="shared" si="88"/>
        <v>4.1483800000000004</v>
      </c>
      <c r="K473" s="49">
        <v>3.3990900000000002</v>
      </c>
      <c r="L473" s="49">
        <f t="shared" si="89"/>
        <v>3.54895</v>
      </c>
      <c r="M473" s="50">
        <f t="shared" si="90"/>
        <v>0.82019188774144469</v>
      </c>
      <c r="N473" s="51">
        <f t="shared" si="92"/>
        <v>0.82</v>
      </c>
      <c r="O473" s="52">
        <v>18.059999999999999</v>
      </c>
      <c r="P473" s="53">
        <f>IF(X473="Y",Y473,O473)</f>
        <v>18.059999999999999</v>
      </c>
      <c r="R473" s="52">
        <v>20.83</v>
      </c>
      <c r="S473" s="52">
        <v>20.83</v>
      </c>
      <c r="T473" s="50">
        <f t="shared" si="93"/>
        <v>0</v>
      </c>
      <c r="U473" s="49" t="str">
        <f t="shared" si="94"/>
        <v>N</v>
      </c>
      <c r="V473" s="50">
        <f t="shared" si="84"/>
        <v>-0.13298127700432069</v>
      </c>
      <c r="W473" s="49" t="str">
        <f t="shared" si="95"/>
        <v>Y</v>
      </c>
      <c r="X473" s="49" t="str">
        <f t="shared" si="91"/>
        <v>N</v>
      </c>
      <c r="Y473" s="53">
        <f>ROUNDUP(S473*0.95,2)</f>
        <v>19.790000000000003</v>
      </c>
    </row>
    <row r="474" spans="1:25" x14ac:dyDescent="0.25">
      <c r="A474" s="34" t="s">
        <v>508</v>
      </c>
      <c r="B474" s="41">
        <v>6000327</v>
      </c>
      <c r="C474" s="41">
        <v>145350</v>
      </c>
      <c r="D474" s="41">
        <v>0</v>
      </c>
      <c r="E474" s="49">
        <v>3.0392899999999998</v>
      </c>
      <c r="F474" s="49">
        <f t="shared" si="85"/>
        <v>0.82</v>
      </c>
      <c r="G474" s="49">
        <v>4.67218</v>
      </c>
      <c r="H474" s="49">
        <f t="shared" si="86"/>
        <v>3.6619999999999999</v>
      </c>
      <c r="I474" s="49">
        <f t="shared" si="87"/>
        <v>3.6779999999999999</v>
      </c>
      <c r="J474" s="49">
        <f t="shared" si="88"/>
        <v>3.8145199999999999</v>
      </c>
      <c r="K474" s="49">
        <v>3.2414299999999998</v>
      </c>
      <c r="L474" s="49">
        <f t="shared" si="89"/>
        <v>3.3560500000000002</v>
      </c>
      <c r="M474" s="50">
        <f t="shared" si="90"/>
        <v>0.90561523219260731</v>
      </c>
      <c r="N474" s="51">
        <f t="shared" si="92"/>
        <v>0.9</v>
      </c>
      <c r="O474" s="52">
        <v>24.23</v>
      </c>
      <c r="P474" s="53">
        <f>IF(X474="Y",Y474,O474)</f>
        <v>24.23</v>
      </c>
      <c r="R474" s="52">
        <v>26.78</v>
      </c>
      <c r="S474" s="52">
        <v>26.78</v>
      </c>
      <c r="T474" s="50">
        <f t="shared" si="93"/>
        <v>0</v>
      </c>
      <c r="U474" s="49" t="str">
        <f t="shared" si="94"/>
        <v>N</v>
      </c>
      <c r="V474" s="50">
        <f t="shared" si="84"/>
        <v>-9.5220313666915635E-2</v>
      </c>
      <c r="W474" s="49" t="str">
        <f t="shared" si="95"/>
        <v>Y</v>
      </c>
      <c r="X474" s="49" t="str">
        <f t="shared" si="91"/>
        <v>N</v>
      </c>
      <c r="Y474" s="53">
        <f>ROUNDUP(S474*0.95,2)</f>
        <v>25.450000000000003</v>
      </c>
    </row>
    <row r="475" spans="1:25" x14ac:dyDescent="0.25">
      <c r="A475" s="34" t="s">
        <v>509</v>
      </c>
      <c r="B475" s="41">
        <v>6003339</v>
      </c>
      <c r="C475" s="41">
        <v>145234</v>
      </c>
      <c r="D475" s="41">
        <v>0</v>
      </c>
      <c r="E475" s="49">
        <v>2.9320300000000001</v>
      </c>
      <c r="F475" s="49">
        <f t="shared" si="85"/>
        <v>0.82</v>
      </c>
      <c r="G475" s="49">
        <v>4.64168</v>
      </c>
      <c r="H475" s="49">
        <f t="shared" si="86"/>
        <v>3.6619999999999999</v>
      </c>
      <c r="I475" s="49">
        <f t="shared" si="87"/>
        <v>3.6779999999999999</v>
      </c>
      <c r="J475" s="49">
        <f t="shared" si="88"/>
        <v>3.7896200000000002</v>
      </c>
      <c r="K475" s="49">
        <v>3.0061599999999999</v>
      </c>
      <c r="L475" s="49">
        <f t="shared" si="89"/>
        <v>3.1628500000000002</v>
      </c>
      <c r="M475" s="50">
        <f t="shared" si="90"/>
        <v>0.92702151540540967</v>
      </c>
      <c r="N475" s="51">
        <f t="shared" si="92"/>
        <v>0.92</v>
      </c>
      <c r="O475" s="52">
        <v>25.77</v>
      </c>
      <c r="P475" s="53">
        <f>IF(X475="Y",Y475,O475)</f>
        <v>25.77</v>
      </c>
      <c r="R475" s="52">
        <v>36.299999999999997</v>
      </c>
      <c r="S475" s="52">
        <v>36.299999999999997</v>
      </c>
      <c r="T475" s="50">
        <f t="shared" si="93"/>
        <v>0</v>
      </c>
      <c r="U475" s="49" t="str">
        <f t="shared" si="94"/>
        <v>N</v>
      </c>
      <c r="V475" s="50">
        <f t="shared" si="84"/>
        <v>-0.29008264462809913</v>
      </c>
      <c r="W475" s="49" t="str">
        <f t="shared" si="95"/>
        <v>Y</v>
      </c>
      <c r="X475" s="49" t="str">
        <f t="shared" si="91"/>
        <v>N</v>
      </c>
      <c r="Y475" s="53">
        <f>ROUNDUP(S475*0.95,2)</f>
        <v>34.489999999999995</v>
      </c>
    </row>
    <row r="476" spans="1:25" x14ac:dyDescent="0.25">
      <c r="A476" s="54" t="s">
        <v>510</v>
      </c>
      <c r="B476" s="55">
        <v>6011712</v>
      </c>
      <c r="C476" s="55">
        <v>145597</v>
      </c>
      <c r="D476" s="55">
        <v>0</v>
      </c>
      <c r="E476" s="56">
        <v>3.8190300000000001</v>
      </c>
      <c r="F476" s="56">
        <f t="shared" si="85"/>
        <v>0.82</v>
      </c>
      <c r="G476" s="56">
        <v>4.7378</v>
      </c>
      <c r="H476" s="56">
        <f t="shared" si="86"/>
        <v>3.6619999999999999</v>
      </c>
      <c r="I476" s="56">
        <f t="shared" si="87"/>
        <v>3.6779999999999999</v>
      </c>
      <c r="J476" s="56">
        <f t="shared" si="88"/>
        <v>3.8681000000000001</v>
      </c>
      <c r="K476" s="56">
        <v>3.2492299999999998</v>
      </c>
      <c r="L476" s="56">
        <f t="shared" si="89"/>
        <v>3.3730000000000002</v>
      </c>
      <c r="M476" s="57">
        <f t="shared" si="90"/>
        <v>1.1322353987548177</v>
      </c>
      <c r="N476" s="58">
        <f t="shared" si="92"/>
        <v>1.1299999999999999</v>
      </c>
      <c r="O476" s="59">
        <v>36.89</v>
      </c>
      <c r="P476" s="60">
        <f>IF(X476="Y",Y476,O476)</f>
        <v>36.89</v>
      </c>
      <c r="R476" s="59">
        <v>37.89</v>
      </c>
      <c r="S476" s="59">
        <v>37.89</v>
      </c>
      <c r="T476" s="57">
        <f t="shared" si="93"/>
        <v>0</v>
      </c>
      <c r="U476" s="56" t="str">
        <f t="shared" si="94"/>
        <v>N</v>
      </c>
      <c r="V476" s="57">
        <f t="shared" si="84"/>
        <v>-2.6392187912377935E-2</v>
      </c>
      <c r="W476" s="56" t="str">
        <f t="shared" si="95"/>
        <v>N</v>
      </c>
      <c r="X476" s="56" t="str">
        <f t="shared" si="91"/>
        <v>N</v>
      </c>
      <c r="Y476" s="60">
        <f>ROUNDUP(S476*0.95,2)</f>
        <v>36</v>
      </c>
    </row>
    <row r="477" spans="1:25" x14ac:dyDescent="0.25">
      <c r="A477" s="42" t="s">
        <v>511</v>
      </c>
      <c r="B477" s="43">
        <v>6007355</v>
      </c>
      <c r="C477" s="43">
        <v>146078</v>
      </c>
      <c r="D477" s="43">
        <v>0</v>
      </c>
      <c r="E477" s="44">
        <v>3.3400300000000001</v>
      </c>
      <c r="F477" s="44">
        <f t="shared" si="85"/>
        <v>0.82</v>
      </c>
      <c r="G477" s="44">
        <v>4.6825000000000001</v>
      </c>
      <c r="H477" s="44">
        <f t="shared" si="86"/>
        <v>3.6619999999999999</v>
      </c>
      <c r="I477" s="44">
        <f t="shared" si="87"/>
        <v>3.6779999999999999</v>
      </c>
      <c r="J477" s="44">
        <f t="shared" si="88"/>
        <v>3.8229500000000001</v>
      </c>
      <c r="K477" s="44">
        <v>3.6071800000000001</v>
      </c>
      <c r="L477" s="44">
        <f t="shared" si="89"/>
        <v>3.6503299999999999</v>
      </c>
      <c r="M477" s="45">
        <f t="shared" si="90"/>
        <v>0.91499398684502498</v>
      </c>
      <c r="N477" s="46">
        <f t="shared" si="92"/>
        <v>0.91</v>
      </c>
      <c r="O477" s="47">
        <v>25</v>
      </c>
      <c r="P477" s="48">
        <f>IF(X477="Y",Y477,O477)</f>
        <v>25</v>
      </c>
      <c r="R477" s="47">
        <v>29.970000000000002</v>
      </c>
      <c r="S477" s="47">
        <v>29.970000000000002</v>
      </c>
      <c r="T477" s="45">
        <f t="shared" si="93"/>
        <v>0</v>
      </c>
      <c r="U477" s="44" t="str">
        <f t="shared" si="94"/>
        <v>N</v>
      </c>
      <c r="V477" s="45">
        <f t="shared" si="84"/>
        <v>-0.16583249916583256</v>
      </c>
      <c r="W477" s="44" t="str">
        <f t="shared" si="95"/>
        <v>Y</v>
      </c>
      <c r="X477" s="44" t="str">
        <f t="shared" si="91"/>
        <v>N</v>
      </c>
      <c r="Y477" s="48">
        <f>ROUNDUP(S477*0.95,2)</f>
        <v>28.48</v>
      </c>
    </row>
    <row r="478" spans="1:25" x14ac:dyDescent="0.25">
      <c r="A478" s="34" t="s">
        <v>512</v>
      </c>
      <c r="B478" s="41">
        <v>6007371</v>
      </c>
      <c r="C478" s="41">
        <v>145838</v>
      </c>
      <c r="D478" s="41">
        <v>0</v>
      </c>
      <c r="E478" s="49">
        <v>3.35623</v>
      </c>
      <c r="F478" s="49">
        <f t="shared" si="85"/>
        <v>0.82</v>
      </c>
      <c r="G478" s="49">
        <v>4.7648599999999997</v>
      </c>
      <c r="H478" s="49">
        <f t="shared" si="86"/>
        <v>3.6619999999999999</v>
      </c>
      <c r="I478" s="49">
        <f t="shared" si="87"/>
        <v>3.6779999999999999</v>
      </c>
      <c r="J478" s="49">
        <f t="shared" si="88"/>
        <v>3.89019</v>
      </c>
      <c r="K478" s="49">
        <v>3.4327399999999999</v>
      </c>
      <c r="L478" s="49">
        <f t="shared" si="89"/>
        <v>3.5242300000000002</v>
      </c>
      <c r="M478" s="50">
        <f t="shared" si="90"/>
        <v>0.95233001251337168</v>
      </c>
      <c r="N478" s="51">
        <f t="shared" si="92"/>
        <v>0.95</v>
      </c>
      <c r="O478" s="52">
        <v>27.72</v>
      </c>
      <c r="P478" s="53">
        <f>IF(X478="Y",Y478,O478)</f>
        <v>27.72</v>
      </c>
      <c r="R478" s="52">
        <v>31.54</v>
      </c>
      <c r="S478" s="52">
        <v>31.54</v>
      </c>
      <c r="T478" s="50">
        <f t="shared" si="93"/>
        <v>0</v>
      </c>
      <c r="U478" s="49" t="str">
        <f t="shared" si="94"/>
        <v>N</v>
      </c>
      <c r="V478" s="50">
        <f t="shared" si="84"/>
        <v>-0.12111604311984782</v>
      </c>
      <c r="W478" s="49" t="str">
        <f t="shared" si="95"/>
        <v>Y</v>
      </c>
      <c r="X478" s="49" t="str">
        <f t="shared" si="91"/>
        <v>N</v>
      </c>
      <c r="Y478" s="53">
        <f>ROUNDUP(S478*0.95,2)</f>
        <v>29.970000000000002</v>
      </c>
    </row>
    <row r="479" spans="1:25" x14ac:dyDescent="0.25">
      <c r="A479" s="34" t="s">
        <v>513</v>
      </c>
      <c r="B479" s="41">
        <v>6005441</v>
      </c>
      <c r="C479" s="41">
        <v>146175</v>
      </c>
      <c r="D479" s="41">
        <v>0</v>
      </c>
      <c r="E479" s="49">
        <v>3.4673400000000001</v>
      </c>
      <c r="F479" s="49">
        <f t="shared" si="85"/>
        <v>0.82</v>
      </c>
      <c r="G479" s="49">
        <v>3.8163100000000001</v>
      </c>
      <c r="H479" s="49">
        <f t="shared" si="86"/>
        <v>3.6619999999999999</v>
      </c>
      <c r="I479" s="49">
        <f t="shared" si="87"/>
        <v>3.6779999999999999</v>
      </c>
      <c r="J479" s="49">
        <f t="shared" si="88"/>
        <v>3.1157599999999999</v>
      </c>
      <c r="K479" s="49">
        <v>0</v>
      </c>
      <c r="L479" s="49">
        <f t="shared" si="89"/>
        <v>3.1157599999999999</v>
      </c>
      <c r="M479" s="50">
        <f t="shared" si="90"/>
        <v>1.1128392430739211</v>
      </c>
      <c r="N479" s="51">
        <f t="shared" si="92"/>
        <v>1.1100000000000001</v>
      </c>
      <c r="O479" s="52">
        <v>36.590000000000003</v>
      </c>
      <c r="P479" s="53">
        <f>IF(X479="Y",Y479,O479)</f>
        <v>36.590000000000003</v>
      </c>
      <c r="R479" s="52">
        <v>32.229999999999997</v>
      </c>
      <c r="S479" s="52">
        <v>32.229999999999997</v>
      </c>
      <c r="T479" s="50">
        <f t="shared" si="93"/>
        <v>0</v>
      </c>
      <c r="U479" s="49" t="str">
        <f t="shared" si="94"/>
        <v>N</v>
      </c>
      <c r="V479" s="50">
        <f t="shared" si="84"/>
        <v>0.13527769159168498</v>
      </c>
      <c r="W479" s="49" t="str">
        <f t="shared" si="95"/>
        <v>N</v>
      </c>
      <c r="X479" s="49" t="str">
        <f t="shared" si="91"/>
        <v>N</v>
      </c>
      <c r="Y479" s="53">
        <f>ROUNDUP(S479*0.95,2)</f>
        <v>30.62</v>
      </c>
    </row>
    <row r="480" spans="1:25" x14ac:dyDescent="0.25">
      <c r="A480" s="34" t="s">
        <v>514</v>
      </c>
      <c r="B480" s="41">
        <v>6007413</v>
      </c>
      <c r="C480" s="41">
        <v>145261</v>
      </c>
      <c r="D480" s="41">
        <v>0</v>
      </c>
      <c r="E480" s="49">
        <v>2.6957399999999998</v>
      </c>
      <c r="F480" s="49">
        <f t="shared" si="85"/>
        <v>0.82</v>
      </c>
      <c r="G480" s="49">
        <v>4.7805</v>
      </c>
      <c r="H480" s="49">
        <f t="shared" si="86"/>
        <v>3.6619999999999999</v>
      </c>
      <c r="I480" s="49">
        <f t="shared" si="87"/>
        <v>3.6779999999999999</v>
      </c>
      <c r="J480" s="49">
        <f t="shared" si="88"/>
        <v>3.9029600000000002</v>
      </c>
      <c r="K480" s="49">
        <v>3.16791</v>
      </c>
      <c r="L480" s="49">
        <f t="shared" si="89"/>
        <v>3.3149199999999999</v>
      </c>
      <c r="M480" s="50">
        <f t="shared" si="90"/>
        <v>0.81321419521436411</v>
      </c>
      <c r="N480" s="51">
        <f t="shared" si="92"/>
        <v>0.81</v>
      </c>
      <c r="O480" s="52">
        <v>17.29</v>
      </c>
      <c r="P480" s="53">
        <f>IF(X480="Y",Y480,O480)</f>
        <v>17.29</v>
      </c>
      <c r="R480" s="52">
        <v>25.29</v>
      </c>
      <c r="S480" s="52">
        <v>25.29</v>
      </c>
      <c r="T480" s="50">
        <f t="shared" si="93"/>
        <v>0</v>
      </c>
      <c r="U480" s="49" t="str">
        <f t="shared" si="94"/>
        <v>N</v>
      </c>
      <c r="V480" s="50">
        <f t="shared" si="84"/>
        <v>-0.31633056544088572</v>
      </c>
      <c r="W480" s="49" t="str">
        <f t="shared" si="95"/>
        <v>Y</v>
      </c>
      <c r="X480" s="49" t="str">
        <f t="shared" si="91"/>
        <v>N</v>
      </c>
      <c r="Y480" s="53">
        <f>ROUNDUP(S480*0.95,2)</f>
        <v>24.03</v>
      </c>
    </row>
    <row r="481" spans="1:25" x14ac:dyDescent="0.25">
      <c r="A481" s="54" t="s">
        <v>515</v>
      </c>
      <c r="B481" s="55">
        <v>6004741</v>
      </c>
      <c r="C481" s="55">
        <v>145220</v>
      </c>
      <c r="D481" s="55">
        <v>0</v>
      </c>
      <c r="E481" s="56">
        <v>2.3262100000000001</v>
      </c>
      <c r="F481" s="56">
        <f t="shared" si="85"/>
        <v>0.82</v>
      </c>
      <c r="G481" s="56">
        <v>3.3178999999999998</v>
      </c>
      <c r="H481" s="56">
        <f t="shared" si="86"/>
        <v>3.6619999999999999</v>
      </c>
      <c r="I481" s="56">
        <f t="shared" si="87"/>
        <v>3.6779999999999999</v>
      </c>
      <c r="J481" s="56">
        <f t="shared" si="88"/>
        <v>2.7088399999999999</v>
      </c>
      <c r="K481" s="56">
        <v>2.7659400000000001</v>
      </c>
      <c r="L481" s="56">
        <f t="shared" si="89"/>
        <v>2.7088399999999999</v>
      </c>
      <c r="M481" s="57">
        <f t="shared" si="90"/>
        <v>0.85874765582315682</v>
      </c>
      <c r="N481" s="58">
        <f t="shared" si="92"/>
        <v>0.85</v>
      </c>
      <c r="O481" s="59">
        <v>20.37</v>
      </c>
      <c r="P481" s="60">
        <f>IF(X481="Y",Y481,O481)</f>
        <v>20.37</v>
      </c>
      <c r="R481" s="59">
        <v>21.57</v>
      </c>
      <c r="S481" s="59">
        <v>21.57</v>
      </c>
      <c r="T481" s="57">
        <f t="shared" si="93"/>
        <v>0</v>
      </c>
      <c r="U481" s="56" t="str">
        <f t="shared" si="94"/>
        <v>N</v>
      </c>
      <c r="V481" s="57">
        <f t="shared" si="84"/>
        <v>-5.5632823365785782E-2</v>
      </c>
      <c r="W481" s="56" t="str">
        <f t="shared" si="95"/>
        <v>Y</v>
      </c>
      <c r="X481" s="56" t="str">
        <f t="shared" si="91"/>
        <v>N</v>
      </c>
      <c r="Y481" s="60">
        <f>ROUNDUP(S481*0.95,2)</f>
        <v>20.5</v>
      </c>
    </row>
    <row r="482" spans="1:25" x14ac:dyDescent="0.25">
      <c r="A482" s="42" t="s">
        <v>516</v>
      </c>
      <c r="B482" s="43">
        <v>6007447</v>
      </c>
      <c r="C482" s="43">
        <v>145024</v>
      </c>
      <c r="D482" s="43">
        <v>0</v>
      </c>
      <c r="E482" s="44">
        <v>3.16615</v>
      </c>
      <c r="F482" s="44">
        <f t="shared" si="85"/>
        <v>0.82</v>
      </c>
      <c r="G482" s="44">
        <v>4.4176599999999997</v>
      </c>
      <c r="H482" s="44">
        <f t="shared" si="86"/>
        <v>3.6619999999999999</v>
      </c>
      <c r="I482" s="44">
        <f t="shared" si="87"/>
        <v>3.6779999999999999</v>
      </c>
      <c r="J482" s="44">
        <f t="shared" si="88"/>
        <v>3.6067200000000001</v>
      </c>
      <c r="K482" s="44">
        <v>2.9338199999999999</v>
      </c>
      <c r="L482" s="44">
        <f t="shared" si="89"/>
        <v>3.0684</v>
      </c>
      <c r="M482" s="45">
        <f t="shared" si="90"/>
        <v>1.0318569938730282</v>
      </c>
      <c r="N482" s="46">
        <f t="shared" si="92"/>
        <v>1.03</v>
      </c>
      <c r="O482" s="47">
        <v>32.619999999999997</v>
      </c>
      <c r="P482" s="48">
        <f>IF(X482="Y",Y482,O482)</f>
        <v>32.619999999999997</v>
      </c>
      <c r="R482" s="47">
        <v>38.68</v>
      </c>
      <c r="S482" s="47">
        <v>38.68</v>
      </c>
      <c r="T482" s="45">
        <f t="shared" si="93"/>
        <v>0</v>
      </c>
      <c r="U482" s="44" t="str">
        <f t="shared" si="94"/>
        <v>N</v>
      </c>
      <c r="V482" s="45">
        <f t="shared" si="84"/>
        <v>-0.15667011375387804</v>
      </c>
      <c r="W482" s="44" t="str">
        <f t="shared" si="95"/>
        <v>Y</v>
      </c>
      <c r="X482" s="44" t="str">
        <f t="shared" si="91"/>
        <v>N</v>
      </c>
      <c r="Y482" s="48">
        <f>ROUNDUP(S482*0.95,2)</f>
        <v>36.75</v>
      </c>
    </row>
    <row r="483" spans="1:25" x14ac:dyDescent="0.25">
      <c r="A483" s="34" t="s">
        <v>517</v>
      </c>
      <c r="B483" s="41">
        <v>6003792</v>
      </c>
      <c r="C483" s="41">
        <v>145489</v>
      </c>
      <c r="D483" s="41">
        <v>0</v>
      </c>
      <c r="E483" s="49">
        <v>3.1124200000000002</v>
      </c>
      <c r="F483" s="49">
        <f t="shared" si="85"/>
        <v>0.82</v>
      </c>
      <c r="G483" s="49">
        <v>3.47906</v>
      </c>
      <c r="H483" s="49">
        <f t="shared" si="86"/>
        <v>3.6619999999999999</v>
      </c>
      <c r="I483" s="49">
        <f t="shared" si="87"/>
        <v>3.6779999999999999</v>
      </c>
      <c r="J483" s="49">
        <f t="shared" si="88"/>
        <v>2.8404199999999999</v>
      </c>
      <c r="K483" s="49">
        <v>2.9818600000000002</v>
      </c>
      <c r="L483" s="49">
        <f t="shared" si="89"/>
        <v>2.8404199999999999</v>
      </c>
      <c r="M483" s="50">
        <f t="shared" si="90"/>
        <v>1.0957604861252914</v>
      </c>
      <c r="N483" s="51">
        <f t="shared" si="92"/>
        <v>1.0900000000000001</v>
      </c>
      <c r="O483" s="52">
        <v>35.89</v>
      </c>
      <c r="P483" s="53">
        <f>IF(X483="Y",Y483,O483)</f>
        <v>35.89</v>
      </c>
      <c r="R483" s="52">
        <v>23.06</v>
      </c>
      <c r="S483" s="52">
        <v>23.06</v>
      </c>
      <c r="T483" s="50">
        <f t="shared" si="93"/>
        <v>0</v>
      </c>
      <c r="U483" s="49" t="str">
        <f t="shared" si="94"/>
        <v>N</v>
      </c>
      <c r="V483" s="50">
        <f t="shared" si="84"/>
        <v>0.55637467476149183</v>
      </c>
      <c r="W483" s="49" t="str">
        <f t="shared" si="95"/>
        <v>N</v>
      </c>
      <c r="X483" s="49" t="str">
        <f t="shared" si="91"/>
        <v>N</v>
      </c>
      <c r="Y483" s="53">
        <f>ROUNDUP(S483*0.95,2)</f>
        <v>21.91</v>
      </c>
    </row>
    <row r="484" spans="1:25" x14ac:dyDescent="0.25">
      <c r="A484" s="34" t="s">
        <v>518</v>
      </c>
      <c r="B484" s="41">
        <v>6012470</v>
      </c>
      <c r="C484" s="41">
        <v>145837</v>
      </c>
      <c r="D484" s="41">
        <v>0</v>
      </c>
      <c r="E484" s="49">
        <v>4.2270200000000004</v>
      </c>
      <c r="F484" s="49">
        <f t="shared" si="85"/>
        <v>0.82</v>
      </c>
      <c r="G484" s="49">
        <v>3.8788499999999999</v>
      </c>
      <c r="H484" s="49">
        <f t="shared" si="86"/>
        <v>3.6619999999999999</v>
      </c>
      <c r="I484" s="49">
        <f t="shared" si="87"/>
        <v>3.6779999999999999</v>
      </c>
      <c r="J484" s="49">
        <f t="shared" si="88"/>
        <v>3.16682</v>
      </c>
      <c r="K484" s="49">
        <v>2.8567300000000002</v>
      </c>
      <c r="L484" s="49">
        <f t="shared" si="89"/>
        <v>2.9187500000000002</v>
      </c>
      <c r="M484" s="50">
        <f t="shared" si="90"/>
        <v>1.4482295503211993</v>
      </c>
      <c r="N484" s="51">
        <f t="shared" si="92"/>
        <v>1.44</v>
      </c>
      <c r="O484" s="52">
        <v>38.68</v>
      </c>
      <c r="P484" s="53">
        <f>IF(X484="Y",Y484,O484)</f>
        <v>38.68</v>
      </c>
      <c r="R484" s="52">
        <v>38.68</v>
      </c>
      <c r="S484" s="52">
        <v>38.68</v>
      </c>
      <c r="T484" s="50">
        <f t="shared" si="93"/>
        <v>0</v>
      </c>
      <c r="U484" s="49" t="str">
        <f t="shared" si="94"/>
        <v>N</v>
      </c>
      <c r="V484" s="50">
        <f t="shared" si="84"/>
        <v>0</v>
      </c>
      <c r="W484" s="49" t="str">
        <f t="shared" si="95"/>
        <v>N</v>
      </c>
      <c r="X484" s="49" t="str">
        <f t="shared" si="91"/>
        <v>N</v>
      </c>
      <c r="Y484" s="53">
        <f>ROUNDUP(S484*0.95,2)</f>
        <v>36.75</v>
      </c>
    </row>
    <row r="485" spans="1:25" x14ac:dyDescent="0.25">
      <c r="A485" s="34" t="s">
        <v>519</v>
      </c>
      <c r="B485" s="41">
        <v>6007488</v>
      </c>
      <c r="C485" s="41">
        <v>146037</v>
      </c>
      <c r="D485" s="41">
        <v>0</v>
      </c>
      <c r="E485" s="49">
        <v>2.8855300000000002</v>
      </c>
      <c r="F485" s="49">
        <f t="shared" si="85"/>
        <v>0.82</v>
      </c>
      <c r="G485" s="49">
        <v>4.6118699999999997</v>
      </c>
      <c r="H485" s="49">
        <f t="shared" si="86"/>
        <v>3.6619999999999999</v>
      </c>
      <c r="I485" s="49">
        <f t="shared" si="87"/>
        <v>3.6779999999999999</v>
      </c>
      <c r="J485" s="49">
        <f t="shared" si="88"/>
        <v>3.7652800000000002</v>
      </c>
      <c r="K485" s="49">
        <v>3.03627</v>
      </c>
      <c r="L485" s="49">
        <f t="shared" si="89"/>
        <v>3.18207</v>
      </c>
      <c r="M485" s="50">
        <f t="shared" si="90"/>
        <v>0.9068090896806168</v>
      </c>
      <c r="N485" s="51">
        <f t="shared" si="92"/>
        <v>0.9</v>
      </c>
      <c r="O485" s="52">
        <v>24.23</v>
      </c>
      <c r="P485" s="53">
        <f>IF(X485="Y",Y485,O485)</f>
        <v>24.23</v>
      </c>
      <c r="R485" s="52">
        <v>31.1</v>
      </c>
      <c r="S485" s="52">
        <v>31.1</v>
      </c>
      <c r="T485" s="50">
        <f t="shared" si="93"/>
        <v>0</v>
      </c>
      <c r="U485" s="49" t="str">
        <f t="shared" si="94"/>
        <v>N</v>
      </c>
      <c r="V485" s="50">
        <f t="shared" si="84"/>
        <v>-0.22090032154340838</v>
      </c>
      <c r="W485" s="49" t="str">
        <f t="shared" si="95"/>
        <v>Y</v>
      </c>
      <c r="X485" s="49" t="str">
        <f t="shared" si="91"/>
        <v>N</v>
      </c>
      <c r="Y485" s="53">
        <f>ROUNDUP(S485*0.95,2)</f>
        <v>29.55</v>
      </c>
    </row>
    <row r="486" spans="1:25" x14ac:dyDescent="0.25">
      <c r="A486" s="54" t="s">
        <v>520</v>
      </c>
      <c r="B486" s="55">
        <v>6007512</v>
      </c>
      <c r="C486" s="55">
        <v>145801</v>
      </c>
      <c r="D486" s="55">
        <v>0</v>
      </c>
      <c r="E486" s="56">
        <v>3.6172499999999999</v>
      </c>
      <c r="F486" s="56">
        <f t="shared" si="85"/>
        <v>0.82</v>
      </c>
      <c r="G486" s="56">
        <v>3.8077200000000002</v>
      </c>
      <c r="H486" s="56">
        <f t="shared" si="86"/>
        <v>3.6619999999999999</v>
      </c>
      <c r="I486" s="56">
        <f t="shared" si="87"/>
        <v>3.6779999999999999</v>
      </c>
      <c r="J486" s="56">
        <f t="shared" si="88"/>
        <v>3.1087500000000001</v>
      </c>
      <c r="K486" s="56">
        <v>3.17232</v>
      </c>
      <c r="L486" s="56">
        <f t="shared" si="89"/>
        <v>3.1087500000000001</v>
      </c>
      <c r="M486" s="57">
        <f t="shared" si="90"/>
        <v>1.1635705669481302</v>
      </c>
      <c r="N486" s="58">
        <f t="shared" si="92"/>
        <v>1.1599999999999999</v>
      </c>
      <c r="O486" s="59">
        <v>37.340000000000003</v>
      </c>
      <c r="P486" s="60">
        <f>IF(X486="Y",Y486,O486)</f>
        <v>37.340000000000003</v>
      </c>
      <c r="R486" s="59">
        <v>37.29</v>
      </c>
      <c r="S486" s="59">
        <v>37.29</v>
      </c>
      <c r="T486" s="57">
        <f t="shared" si="93"/>
        <v>0</v>
      </c>
      <c r="U486" s="56" t="str">
        <f t="shared" si="94"/>
        <v>N</v>
      </c>
      <c r="V486" s="57">
        <f t="shared" si="84"/>
        <v>1.3408420488067649E-3</v>
      </c>
      <c r="W486" s="56" t="str">
        <f t="shared" si="95"/>
        <v>N</v>
      </c>
      <c r="X486" s="56" t="str">
        <f t="shared" si="91"/>
        <v>N</v>
      </c>
      <c r="Y486" s="60">
        <f>ROUNDUP(S486*0.95,2)</f>
        <v>35.43</v>
      </c>
    </row>
    <row r="487" spans="1:25" x14ac:dyDescent="0.25">
      <c r="A487" s="42" t="s">
        <v>521</v>
      </c>
      <c r="B487" s="43">
        <v>6007504</v>
      </c>
      <c r="C487" s="43">
        <v>146084</v>
      </c>
      <c r="D487" s="43">
        <v>0</v>
      </c>
      <c r="E487" s="44">
        <v>2.8986900000000002</v>
      </c>
      <c r="F487" s="44">
        <f t="shared" si="85"/>
        <v>0.82</v>
      </c>
      <c r="G487" s="44">
        <v>4.2644200000000003</v>
      </c>
      <c r="H487" s="44">
        <f t="shared" si="86"/>
        <v>3.6619999999999999</v>
      </c>
      <c r="I487" s="44">
        <f t="shared" si="87"/>
        <v>3.6779999999999999</v>
      </c>
      <c r="J487" s="44">
        <f t="shared" si="88"/>
        <v>3.4816099999999999</v>
      </c>
      <c r="K487" s="44">
        <v>3.1413700000000002</v>
      </c>
      <c r="L487" s="44">
        <f t="shared" si="89"/>
        <v>3.2094200000000002</v>
      </c>
      <c r="M487" s="45">
        <f t="shared" si="90"/>
        <v>0.90318188333094451</v>
      </c>
      <c r="N487" s="46">
        <f t="shared" si="92"/>
        <v>0.9</v>
      </c>
      <c r="O487" s="47">
        <v>24.23</v>
      </c>
      <c r="P487" s="48">
        <f>IF(X487="Y",Y487,O487)</f>
        <v>24.23</v>
      </c>
      <c r="R487" s="47">
        <v>21.57</v>
      </c>
      <c r="S487" s="47">
        <v>21.57</v>
      </c>
      <c r="T487" s="45">
        <f t="shared" si="93"/>
        <v>0</v>
      </c>
      <c r="U487" s="44" t="str">
        <f t="shared" si="94"/>
        <v>N</v>
      </c>
      <c r="V487" s="45">
        <f t="shared" si="84"/>
        <v>0.12331942512749189</v>
      </c>
      <c r="W487" s="44" t="str">
        <f t="shared" si="95"/>
        <v>N</v>
      </c>
      <c r="X487" s="44" t="str">
        <f t="shared" si="91"/>
        <v>N</v>
      </c>
      <c r="Y487" s="48">
        <f>ROUNDUP(S487*0.95,2)</f>
        <v>20.5</v>
      </c>
    </row>
    <row r="488" spans="1:25" x14ac:dyDescent="0.25">
      <c r="A488" s="34" t="s">
        <v>522</v>
      </c>
      <c r="B488" s="41">
        <v>6007546</v>
      </c>
      <c r="C488" s="41">
        <v>145727</v>
      </c>
      <c r="D488" s="41">
        <v>0</v>
      </c>
      <c r="E488" s="49">
        <v>3.6787000000000001</v>
      </c>
      <c r="F488" s="49">
        <f t="shared" si="85"/>
        <v>0.82</v>
      </c>
      <c r="G488" s="49">
        <v>3.95492</v>
      </c>
      <c r="H488" s="49">
        <f t="shared" si="86"/>
        <v>3.6619999999999999</v>
      </c>
      <c r="I488" s="49">
        <f t="shared" si="87"/>
        <v>3.6779999999999999</v>
      </c>
      <c r="J488" s="49">
        <f t="shared" si="88"/>
        <v>3.2289300000000001</v>
      </c>
      <c r="K488" s="49">
        <v>3.4293399999999998</v>
      </c>
      <c r="L488" s="49">
        <f t="shared" si="89"/>
        <v>3.2289300000000001</v>
      </c>
      <c r="M488" s="50">
        <f t="shared" si="90"/>
        <v>1.1392938217923585</v>
      </c>
      <c r="N488" s="51">
        <f t="shared" si="92"/>
        <v>1.1299999999999999</v>
      </c>
      <c r="O488" s="52">
        <v>36.89</v>
      </c>
      <c r="P488" s="53">
        <f>IF(X488="Y",Y488,O488)</f>
        <v>36.89</v>
      </c>
      <c r="R488" s="52">
        <v>27.52</v>
      </c>
      <c r="S488" s="52">
        <v>27.52</v>
      </c>
      <c r="T488" s="50">
        <f t="shared" si="93"/>
        <v>0</v>
      </c>
      <c r="U488" s="49" t="str">
        <f t="shared" si="94"/>
        <v>N</v>
      </c>
      <c r="V488" s="50">
        <f t="shared" si="84"/>
        <v>0.34047965116279072</v>
      </c>
      <c r="W488" s="49" t="str">
        <f t="shared" si="95"/>
        <v>N</v>
      </c>
      <c r="X488" s="49" t="str">
        <f t="shared" si="91"/>
        <v>N</v>
      </c>
      <c r="Y488" s="53">
        <f>ROUNDUP(S488*0.95,2)</f>
        <v>26.150000000000002</v>
      </c>
    </row>
    <row r="489" spans="1:25" x14ac:dyDescent="0.25">
      <c r="A489" s="34" t="s">
        <v>523</v>
      </c>
      <c r="B489" s="41">
        <v>6007561</v>
      </c>
      <c r="C489" s="41">
        <v>146038</v>
      </c>
      <c r="D489" s="41">
        <v>0</v>
      </c>
      <c r="E489" s="49">
        <v>3.2448600000000001</v>
      </c>
      <c r="F489" s="49">
        <f t="shared" si="85"/>
        <v>0.82</v>
      </c>
      <c r="G489" s="49">
        <v>4.1367700000000003</v>
      </c>
      <c r="H489" s="49">
        <f t="shared" si="86"/>
        <v>3.6619999999999999</v>
      </c>
      <c r="I489" s="49">
        <f t="shared" si="87"/>
        <v>3.6779999999999999</v>
      </c>
      <c r="J489" s="49">
        <f t="shared" si="88"/>
        <v>3.3773900000000001</v>
      </c>
      <c r="K489" s="49">
        <v>2.9356900000000001</v>
      </c>
      <c r="L489" s="49">
        <f t="shared" si="89"/>
        <v>3.0240300000000002</v>
      </c>
      <c r="M489" s="50">
        <f t="shared" si="90"/>
        <v>1.0730250691957421</v>
      </c>
      <c r="N489" s="51">
        <f t="shared" si="92"/>
        <v>1.07</v>
      </c>
      <c r="O489" s="52">
        <v>34.799999999999997</v>
      </c>
      <c r="P489" s="53">
        <f>IF(X489="Y",Y489,O489)</f>
        <v>34.799999999999997</v>
      </c>
      <c r="R489" s="52">
        <v>36.49</v>
      </c>
      <c r="S489" s="52">
        <v>36.49</v>
      </c>
      <c r="T489" s="50">
        <f t="shared" si="93"/>
        <v>0</v>
      </c>
      <c r="U489" s="49" t="str">
        <f t="shared" si="94"/>
        <v>N</v>
      </c>
      <c r="V489" s="50">
        <f t="shared" si="84"/>
        <v>-4.6314058646204567E-2</v>
      </c>
      <c r="W489" s="49" t="str">
        <f t="shared" si="95"/>
        <v>N</v>
      </c>
      <c r="X489" s="49" t="str">
        <f t="shared" si="91"/>
        <v>N</v>
      </c>
      <c r="Y489" s="53">
        <f>ROUNDUP(S489*0.95,2)</f>
        <v>34.669999999999995</v>
      </c>
    </row>
    <row r="490" spans="1:25" x14ac:dyDescent="0.25">
      <c r="A490" s="34" t="s">
        <v>524</v>
      </c>
      <c r="B490" s="41">
        <v>6008502</v>
      </c>
      <c r="C490" s="41">
        <v>145414</v>
      </c>
      <c r="D490" s="41">
        <v>0</v>
      </c>
      <c r="E490" s="49">
        <v>4.0997500000000002</v>
      </c>
      <c r="F490" s="49">
        <f t="shared" si="85"/>
        <v>0.82</v>
      </c>
      <c r="G490" s="49">
        <v>4.4169700000000001</v>
      </c>
      <c r="H490" s="49">
        <f t="shared" si="86"/>
        <v>3.6619999999999999</v>
      </c>
      <c r="I490" s="49">
        <f t="shared" si="87"/>
        <v>3.6779999999999999</v>
      </c>
      <c r="J490" s="49">
        <f t="shared" si="88"/>
        <v>3.60616</v>
      </c>
      <c r="K490" s="49">
        <v>3.1637200000000001</v>
      </c>
      <c r="L490" s="49">
        <f t="shared" si="89"/>
        <v>3.2522099999999998</v>
      </c>
      <c r="M490" s="50">
        <f t="shared" si="90"/>
        <v>1.2606043275188259</v>
      </c>
      <c r="N490" s="51">
        <f t="shared" si="92"/>
        <v>1.26</v>
      </c>
      <c r="O490" s="52">
        <v>38.68</v>
      </c>
      <c r="P490" s="53">
        <f>IF(X490="Y",Y490,O490)</f>
        <v>38.68</v>
      </c>
      <c r="R490" s="52">
        <v>35.700000000000003</v>
      </c>
      <c r="S490" s="52">
        <v>35.700000000000003</v>
      </c>
      <c r="T490" s="50">
        <f t="shared" si="93"/>
        <v>0</v>
      </c>
      <c r="U490" s="49" t="str">
        <f t="shared" si="94"/>
        <v>N</v>
      </c>
      <c r="V490" s="50">
        <f t="shared" si="84"/>
        <v>8.3473389355742209E-2</v>
      </c>
      <c r="W490" s="49" t="str">
        <f t="shared" si="95"/>
        <v>N</v>
      </c>
      <c r="X490" s="49" t="str">
        <f t="shared" si="91"/>
        <v>N</v>
      </c>
      <c r="Y490" s="53">
        <f>ROUNDUP(S490*0.95,2)</f>
        <v>33.919999999999995</v>
      </c>
    </row>
    <row r="491" spans="1:25" x14ac:dyDescent="0.25">
      <c r="A491" s="54" t="s">
        <v>525</v>
      </c>
      <c r="B491" s="55">
        <v>6011746</v>
      </c>
      <c r="C491" s="55">
        <v>145629</v>
      </c>
      <c r="D491" s="55">
        <v>0</v>
      </c>
      <c r="E491" s="56">
        <v>3.4032</v>
      </c>
      <c r="F491" s="56">
        <f t="shared" si="85"/>
        <v>0.82</v>
      </c>
      <c r="G491" s="56">
        <v>4.55741</v>
      </c>
      <c r="H491" s="56">
        <f t="shared" si="86"/>
        <v>3.6619999999999999</v>
      </c>
      <c r="I491" s="56">
        <f t="shared" si="87"/>
        <v>3.6779999999999999</v>
      </c>
      <c r="J491" s="56">
        <f t="shared" si="88"/>
        <v>3.7208199999999998</v>
      </c>
      <c r="K491" s="56">
        <v>3.4216700000000002</v>
      </c>
      <c r="L491" s="56">
        <f t="shared" si="89"/>
        <v>3.4815</v>
      </c>
      <c r="M491" s="57">
        <f t="shared" si="90"/>
        <v>0.97750969409737176</v>
      </c>
      <c r="N491" s="58">
        <f t="shared" si="92"/>
        <v>0.97</v>
      </c>
      <c r="O491" s="59">
        <v>29.03</v>
      </c>
      <c r="P491" s="60">
        <f>IF(X491="Y",Y491,O491)</f>
        <v>29.03</v>
      </c>
      <c r="R491" s="59">
        <v>19.34</v>
      </c>
      <c r="S491" s="59">
        <v>19.34</v>
      </c>
      <c r="T491" s="57">
        <f t="shared" si="93"/>
        <v>0</v>
      </c>
      <c r="U491" s="56" t="str">
        <f t="shared" si="94"/>
        <v>N</v>
      </c>
      <c r="V491" s="57">
        <f t="shared" si="84"/>
        <v>0.50103412616339205</v>
      </c>
      <c r="W491" s="56" t="str">
        <f t="shared" si="95"/>
        <v>N</v>
      </c>
      <c r="X491" s="56" t="str">
        <f t="shared" si="91"/>
        <v>N</v>
      </c>
      <c r="Y491" s="60">
        <f>ROUNDUP(S491*0.95,2)</f>
        <v>18.380000000000003</v>
      </c>
    </row>
    <row r="492" spans="1:25" x14ac:dyDescent="0.25">
      <c r="A492" s="42" t="s">
        <v>526</v>
      </c>
      <c r="B492" s="43">
        <v>6010078</v>
      </c>
      <c r="C492" s="43">
        <v>145927</v>
      </c>
      <c r="D492" s="43">
        <v>0</v>
      </c>
      <c r="E492" s="44">
        <v>3.6706799999999999</v>
      </c>
      <c r="F492" s="44">
        <f t="shared" si="85"/>
        <v>0.82</v>
      </c>
      <c r="G492" s="44">
        <v>4.4687400000000004</v>
      </c>
      <c r="H492" s="44">
        <f t="shared" si="86"/>
        <v>3.6619999999999999</v>
      </c>
      <c r="I492" s="44">
        <f t="shared" si="87"/>
        <v>3.6779999999999999</v>
      </c>
      <c r="J492" s="44">
        <f t="shared" si="88"/>
        <v>3.6484299999999998</v>
      </c>
      <c r="K492" s="44">
        <v>3.4659800000000001</v>
      </c>
      <c r="L492" s="44">
        <f t="shared" si="89"/>
        <v>3.5024700000000002</v>
      </c>
      <c r="M492" s="45">
        <f t="shared" si="90"/>
        <v>1.0480261072899981</v>
      </c>
      <c r="N492" s="46">
        <f t="shared" si="92"/>
        <v>1.04</v>
      </c>
      <c r="O492" s="47">
        <v>33.159999999999997</v>
      </c>
      <c r="P492" s="48">
        <f>IF(X492="Y",Y492,O492)</f>
        <v>33.159999999999997</v>
      </c>
      <c r="R492" s="47">
        <v>23.8</v>
      </c>
      <c r="S492" s="47">
        <v>23.8</v>
      </c>
      <c r="T492" s="45">
        <f t="shared" si="93"/>
        <v>0</v>
      </c>
      <c r="U492" s="44" t="str">
        <f t="shared" si="94"/>
        <v>N</v>
      </c>
      <c r="V492" s="45">
        <f t="shared" si="84"/>
        <v>0.39327731092436957</v>
      </c>
      <c r="W492" s="44" t="str">
        <f t="shared" si="95"/>
        <v>N</v>
      </c>
      <c r="X492" s="44" t="str">
        <f t="shared" si="91"/>
        <v>N</v>
      </c>
      <c r="Y492" s="48">
        <f>ROUNDUP(S492*0.95,2)</f>
        <v>22.61</v>
      </c>
    </row>
    <row r="493" spans="1:25" x14ac:dyDescent="0.25">
      <c r="A493" s="34" t="s">
        <v>527</v>
      </c>
      <c r="B493" s="41">
        <v>6007082</v>
      </c>
      <c r="C493" s="41">
        <v>145411</v>
      </c>
      <c r="D493" s="41">
        <v>0</v>
      </c>
      <c r="E493" s="49">
        <v>3.3910900000000002</v>
      </c>
      <c r="F493" s="49">
        <f t="shared" si="85"/>
        <v>0.82</v>
      </c>
      <c r="G493" s="49">
        <v>2.9430000000000001</v>
      </c>
      <c r="H493" s="49">
        <f t="shared" si="86"/>
        <v>3.6619999999999999</v>
      </c>
      <c r="I493" s="49">
        <f t="shared" si="87"/>
        <v>3.6779999999999999</v>
      </c>
      <c r="J493" s="49">
        <f t="shared" si="88"/>
        <v>2.4027599999999998</v>
      </c>
      <c r="K493" s="49">
        <v>2.9380299999999999</v>
      </c>
      <c r="L493" s="49">
        <f t="shared" si="89"/>
        <v>2.4027599999999998</v>
      </c>
      <c r="M493" s="50">
        <f t="shared" si="90"/>
        <v>1.4113311358604275</v>
      </c>
      <c r="N493" s="51">
        <f t="shared" si="92"/>
        <v>1.41</v>
      </c>
      <c r="O493" s="52">
        <v>38.68</v>
      </c>
      <c r="P493" s="53">
        <f>IF(X493="Y",Y493,O493)</f>
        <v>38.68</v>
      </c>
      <c r="R493" s="52">
        <v>27.52</v>
      </c>
      <c r="S493" s="52">
        <v>27.52</v>
      </c>
      <c r="T493" s="50">
        <f t="shared" si="93"/>
        <v>0</v>
      </c>
      <c r="U493" s="49" t="str">
        <f t="shared" si="94"/>
        <v>N</v>
      </c>
      <c r="V493" s="50">
        <f t="shared" si="84"/>
        <v>0.40552325581395349</v>
      </c>
      <c r="W493" s="49" t="str">
        <f t="shared" si="95"/>
        <v>N</v>
      </c>
      <c r="X493" s="49" t="str">
        <f t="shared" si="91"/>
        <v>N</v>
      </c>
      <c r="Y493" s="53">
        <f>ROUNDUP(S493*0.95,2)</f>
        <v>26.150000000000002</v>
      </c>
    </row>
    <row r="494" spans="1:25" x14ac:dyDescent="0.25">
      <c r="A494" s="34" t="s">
        <v>528</v>
      </c>
      <c r="B494" s="41">
        <v>6006027</v>
      </c>
      <c r="C494" s="41">
        <v>145294</v>
      </c>
      <c r="D494" s="41">
        <v>0</v>
      </c>
      <c r="E494" s="49">
        <v>2.8641700000000001</v>
      </c>
      <c r="F494" s="49">
        <f t="shared" si="85"/>
        <v>0.82</v>
      </c>
      <c r="G494" s="49">
        <v>6.6993099999999997</v>
      </c>
      <c r="H494" s="49">
        <f t="shared" si="86"/>
        <v>3.6619999999999999</v>
      </c>
      <c r="I494" s="49">
        <f t="shared" si="87"/>
        <v>3.6779999999999999</v>
      </c>
      <c r="J494" s="49">
        <f t="shared" si="88"/>
        <v>5.4695400000000003</v>
      </c>
      <c r="K494" s="49">
        <v>3.2296800000000001</v>
      </c>
      <c r="L494" s="49">
        <f t="shared" si="89"/>
        <v>3.6776499999999999</v>
      </c>
      <c r="M494" s="50">
        <f t="shared" si="90"/>
        <v>0.7788043995486249</v>
      </c>
      <c r="N494" s="51">
        <f t="shared" si="92"/>
        <v>0.77</v>
      </c>
      <c r="O494" s="52">
        <v>14.26</v>
      </c>
      <c r="P494" s="53">
        <f>IF(X494="Y",Y494,O494)</f>
        <v>14.26</v>
      </c>
      <c r="R494" s="52">
        <v>23.8</v>
      </c>
      <c r="S494" s="52">
        <v>23.8</v>
      </c>
      <c r="T494" s="50">
        <f t="shared" si="93"/>
        <v>0</v>
      </c>
      <c r="U494" s="49" t="str">
        <f t="shared" si="94"/>
        <v>N</v>
      </c>
      <c r="V494" s="50">
        <f t="shared" si="84"/>
        <v>-0.4008403361344538</v>
      </c>
      <c r="W494" s="49" t="str">
        <f t="shared" si="95"/>
        <v>Y</v>
      </c>
      <c r="X494" s="49" t="str">
        <f t="shared" si="91"/>
        <v>N</v>
      </c>
      <c r="Y494" s="53">
        <f>ROUNDUP(S494*0.95,2)</f>
        <v>22.61</v>
      </c>
    </row>
    <row r="495" spans="1:25" x14ac:dyDescent="0.25">
      <c r="A495" s="34" t="s">
        <v>529</v>
      </c>
      <c r="B495" s="41">
        <v>6007595</v>
      </c>
      <c r="C495" s="41">
        <v>145953</v>
      </c>
      <c r="D495" s="41">
        <v>0</v>
      </c>
      <c r="E495" s="49">
        <v>4.9476800000000001</v>
      </c>
      <c r="F495" s="49">
        <f t="shared" si="85"/>
        <v>0.82</v>
      </c>
      <c r="G495" s="49">
        <v>3.5225</v>
      </c>
      <c r="H495" s="49">
        <f t="shared" si="86"/>
        <v>3.6619999999999999</v>
      </c>
      <c r="I495" s="49">
        <f t="shared" si="87"/>
        <v>3.6779999999999999</v>
      </c>
      <c r="J495" s="49">
        <f t="shared" si="88"/>
        <v>2.87588</v>
      </c>
      <c r="K495" s="49">
        <v>3.0832299999999999</v>
      </c>
      <c r="L495" s="49">
        <f t="shared" si="89"/>
        <v>2.87588</v>
      </c>
      <c r="M495" s="50">
        <f t="shared" si="90"/>
        <v>1.7204055802050155</v>
      </c>
      <c r="N495" s="51">
        <f t="shared" si="92"/>
        <v>1.72</v>
      </c>
      <c r="O495" s="52">
        <v>38.68</v>
      </c>
      <c r="P495" s="53">
        <f>IF(X495="Y",Y495,O495)</f>
        <v>38.68</v>
      </c>
      <c r="R495" s="52">
        <v>38.68</v>
      </c>
      <c r="S495" s="52">
        <v>38.68</v>
      </c>
      <c r="T495" s="50">
        <f t="shared" si="93"/>
        <v>0</v>
      </c>
      <c r="U495" s="49" t="str">
        <f t="shared" si="94"/>
        <v>N</v>
      </c>
      <c r="V495" s="50">
        <f t="shared" si="84"/>
        <v>0</v>
      </c>
      <c r="W495" s="49" t="str">
        <f t="shared" si="95"/>
        <v>N</v>
      </c>
      <c r="X495" s="49" t="str">
        <f t="shared" si="91"/>
        <v>N</v>
      </c>
      <c r="Y495" s="53">
        <f>ROUNDUP(S495*0.95,2)</f>
        <v>36.75</v>
      </c>
    </row>
    <row r="496" spans="1:25" x14ac:dyDescent="0.25">
      <c r="A496" s="54" t="s">
        <v>530</v>
      </c>
      <c r="B496" s="55">
        <v>6005854</v>
      </c>
      <c r="C496" s="55">
        <v>145741</v>
      </c>
      <c r="D496" s="55">
        <v>0</v>
      </c>
      <c r="E496" s="56">
        <v>3.1055899999999999</v>
      </c>
      <c r="F496" s="56">
        <f t="shared" si="85"/>
        <v>0.82</v>
      </c>
      <c r="G496" s="56">
        <v>4.6455500000000001</v>
      </c>
      <c r="H496" s="56">
        <f t="shared" si="86"/>
        <v>3.6619999999999999</v>
      </c>
      <c r="I496" s="56">
        <f t="shared" si="87"/>
        <v>3.6779999999999999</v>
      </c>
      <c r="J496" s="56">
        <f t="shared" si="88"/>
        <v>3.79278</v>
      </c>
      <c r="K496" s="56">
        <v>3.2147600000000001</v>
      </c>
      <c r="L496" s="56">
        <f t="shared" si="89"/>
        <v>3.3303600000000002</v>
      </c>
      <c r="M496" s="57">
        <f t="shared" si="90"/>
        <v>0.93250879784768004</v>
      </c>
      <c r="N496" s="58">
        <f t="shared" si="92"/>
        <v>0.93</v>
      </c>
      <c r="O496" s="59">
        <v>26.42</v>
      </c>
      <c r="P496" s="60">
        <f>IF(X496="Y",Y496,O496)</f>
        <v>26.42</v>
      </c>
      <c r="R496" s="59">
        <v>27.52</v>
      </c>
      <c r="S496" s="59">
        <v>27.52</v>
      </c>
      <c r="T496" s="57">
        <f t="shared" si="93"/>
        <v>0</v>
      </c>
      <c r="U496" s="56" t="str">
        <f t="shared" si="94"/>
        <v>N</v>
      </c>
      <c r="V496" s="57">
        <f t="shared" si="84"/>
        <v>-3.9970930232558065E-2</v>
      </c>
      <c r="W496" s="56" t="str">
        <f t="shared" si="95"/>
        <v>N</v>
      </c>
      <c r="X496" s="56" t="str">
        <f t="shared" si="91"/>
        <v>N</v>
      </c>
      <c r="Y496" s="60">
        <f>ROUNDUP(S496*0.95,2)</f>
        <v>26.150000000000002</v>
      </c>
    </row>
    <row r="497" spans="1:25" x14ac:dyDescent="0.25">
      <c r="A497" s="42" t="s">
        <v>531</v>
      </c>
      <c r="B497" s="43">
        <v>6005912</v>
      </c>
      <c r="C497" s="43">
        <v>145944</v>
      </c>
      <c r="D497" s="43">
        <v>0</v>
      </c>
      <c r="E497" s="44">
        <v>3.21</v>
      </c>
      <c r="F497" s="44">
        <f t="shared" si="85"/>
        <v>0.82</v>
      </c>
      <c r="G497" s="44">
        <v>5.12948</v>
      </c>
      <c r="H497" s="44">
        <f t="shared" si="86"/>
        <v>3.6619999999999999</v>
      </c>
      <c r="I497" s="44">
        <f t="shared" si="87"/>
        <v>3.6779999999999999</v>
      </c>
      <c r="J497" s="44">
        <f t="shared" si="88"/>
        <v>4.1878799999999998</v>
      </c>
      <c r="K497" s="44">
        <v>3.5950500000000001</v>
      </c>
      <c r="L497" s="44">
        <f t="shared" si="89"/>
        <v>3.7136200000000001</v>
      </c>
      <c r="M497" s="45">
        <f t="shared" si="90"/>
        <v>0.86438569374357088</v>
      </c>
      <c r="N497" s="46">
        <f t="shared" si="92"/>
        <v>0.86</v>
      </c>
      <c r="O497" s="47">
        <v>21.15</v>
      </c>
      <c r="P497" s="48">
        <f>IF(X497="Y",Y497,O497)</f>
        <v>21.15</v>
      </c>
      <c r="R497" s="47">
        <v>21.57</v>
      </c>
      <c r="S497" s="47">
        <v>21.57</v>
      </c>
      <c r="T497" s="45">
        <f t="shared" si="93"/>
        <v>0</v>
      </c>
      <c r="U497" s="44" t="str">
        <f t="shared" si="94"/>
        <v>N</v>
      </c>
      <c r="V497" s="45">
        <f t="shared" si="84"/>
        <v>-1.9471488178025114E-2</v>
      </c>
      <c r="W497" s="44" t="str">
        <f t="shared" si="95"/>
        <v>N</v>
      </c>
      <c r="X497" s="44" t="str">
        <f t="shared" si="91"/>
        <v>N</v>
      </c>
      <c r="Y497" s="48">
        <f>ROUNDUP(S497*0.95,2)</f>
        <v>20.5</v>
      </c>
    </row>
    <row r="498" spans="1:25" x14ac:dyDescent="0.25">
      <c r="A498" s="34" t="s">
        <v>532</v>
      </c>
      <c r="B498" s="41">
        <v>6007009</v>
      </c>
      <c r="C498" s="41">
        <v>145536</v>
      </c>
      <c r="D498" s="41">
        <v>0</v>
      </c>
      <c r="E498" s="49">
        <v>3.2240700000000002</v>
      </c>
      <c r="F498" s="49">
        <f t="shared" si="85"/>
        <v>0.82</v>
      </c>
      <c r="G498" s="49">
        <v>5.2093999999999996</v>
      </c>
      <c r="H498" s="49">
        <f t="shared" si="86"/>
        <v>3.6619999999999999</v>
      </c>
      <c r="I498" s="49">
        <f t="shared" si="87"/>
        <v>3.6779999999999999</v>
      </c>
      <c r="J498" s="49">
        <f t="shared" si="88"/>
        <v>4.2531299999999996</v>
      </c>
      <c r="K498" s="49">
        <v>3.5939800000000002</v>
      </c>
      <c r="L498" s="49">
        <f t="shared" si="89"/>
        <v>3.7258100000000001</v>
      </c>
      <c r="M498" s="50">
        <f t="shared" si="90"/>
        <v>0.86533398106720427</v>
      </c>
      <c r="N498" s="51">
        <f t="shared" si="92"/>
        <v>0.86</v>
      </c>
      <c r="O498" s="52">
        <v>21.15</v>
      </c>
      <c r="P498" s="53">
        <f>IF(X498="Y",Y498,O498)</f>
        <v>21.15</v>
      </c>
      <c r="R498" s="52">
        <v>21.57</v>
      </c>
      <c r="S498" s="52">
        <v>21.57</v>
      </c>
      <c r="T498" s="50">
        <f t="shared" si="93"/>
        <v>0</v>
      </c>
      <c r="U498" s="49" t="str">
        <f t="shared" si="94"/>
        <v>N</v>
      </c>
      <c r="V498" s="50">
        <f t="shared" si="84"/>
        <v>-1.9471488178025114E-2</v>
      </c>
      <c r="W498" s="49" t="str">
        <f t="shared" si="95"/>
        <v>N</v>
      </c>
      <c r="X498" s="49" t="str">
        <f t="shared" si="91"/>
        <v>N</v>
      </c>
      <c r="Y498" s="53">
        <f>ROUNDUP(S498*0.95,2)</f>
        <v>20.5</v>
      </c>
    </row>
    <row r="499" spans="1:25" x14ac:dyDescent="0.25">
      <c r="A499" s="34" t="s">
        <v>533</v>
      </c>
      <c r="B499" s="41">
        <v>6014575</v>
      </c>
      <c r="C499" s="41">
        <v>145960</v>
      </c>
      <c r="D499" s="41">
        <v>0</v>
      </c>
      <c r="E499" s="49">
        <v>3.5899899999999998</v>
      </c>
      <c r="F499" s="49">
        <f t="shared" si="85"/>
        <v>0.82</v>
      </c>
      <c r="G499" s="49">
        <v>4.1272900000000003</v>
      </c>
      <c r="H499" s="49">
        <f t="shared" si="86"/>
        <v>3.6619999999999999</v>
      </c>
      <c r="I499" s="49">
        <f t="shared" si="87"/>
        <v>3.6779999999999999</v>
      </c>
      <c r="J499" s="49">
        <f t="shared" si="88"/>
        <v>3.3696600000000001</v>
      </c>
      <c r="K499" s="49">
        <v>2.98244</v>
      </c>
      <c r="L499" s="49">
        <f t="shared" si="89"/>
        <v>3.0598800000000002</v>
      </c>
      <c r="M499" s="50">
        <f t="shared" si="90"/>
        <v>1.1732453560270335</v>
      </c>
      <c r="N499" s="51">
        <f t="shared" si="92"/>
        <v>1.17</v>
      </c>
      <c r="O499" s="52">
        <v>37.49</v>
      </c>
      <c r="P499" s="53">
        <f>IF(X499="Y",Y499,O499)</f>
        <v>37.49</v>
      </c>
      <c r="R499" s="52">
        <v>37.49</v>
      </c>
      <c r="S499" s="52">
        <v>37.49</v>
      </c>
      <c r="T499" s="50">
        <f t="shared" si="93"/>
        <v>0</v>
      </c>
      <c r="U499" s="49" t="str">
        <f t="shared" si="94"/>
        <v>N</v>
      </c>
      <c r="V499" s="50">
        <f t="shared" si="84"/>
        <v>0</v>
      </c>
      <c r="W499" s="49" t="str">
        <f t="shared" si="95"/>
        <v>N</v>
      </c>
      <c r="X499" s="49" t="str">
        <f t="shared" si="91"/>
        <v>N</v>
      </c>
      <c r="Y499" s="53">
        <f>ROUNDUP(S499*0.95,2)</f>
        <v>35.619999999999997</v>
      </c>
    </row>
    <row r="500" spans="1:25" x14ac:dyDescent="0.25">
      <c r="A500" s="34" t="s">
        <v>534</v>
      </c>
      <c r="B500" s="41">
        <v>6007892</v>
      </c>
      <c r="C500" s="41">
        <v>145324</v>
      </c>
      <c r="D500" s="41">
        <v>0</v>
      </c>
      <c r="E500" s="49">
        <v>3.5434000000000001</v>
      </c>
      <c r="F500" s="49">
        <f t="shared" si="85"/>
        <v>0.82</v>
      </c>
      <c r="G500" s="49">
        <v>3.8442699999999999</v>
      </c>
      <c r="H500" s="49">
        <f t="shared" si="86"/>
        <v>3.6619999999999999</v>
      </c>
      <c r="I500" s="49">
        <f t="shared" si="87"/>
        <v>3.6779999999999999</v>
      </c>
      <c r="J500" s="49">
        <f t="shared" si="88"/>
        <v>3.1385900000000002</v>
      </c>
      <c r="K500" s="49">
        <v>3.2172200000000002</v>
      </c>
      <c r="L500" s="49">
        <f t="shared" si="89"/>
        <v>3.1385900000000002</v>
      </c>
      <c r="M500" s="50">
        <f t="shared" si="90"/>
        <v>1.1289782991725583</v>
      </c>
      <c r="N500" s="51">
        <f t="shared" si="92"/>
        <v>1.1200000000000001</v>
      </c>
      <c r="O500" s="52">
        <v>36.74</v>
      </c>
      <c r="P500" s="53">
        <f>IF(X500="Y",Y500,O500)</f>
        <v>36.74</v>
      </c>
      <c r="R500" s="52">
        <v>36.1</v>
      </c>
      <c r="S500" s="52">
        <v>36.1</v>
      </c>
      <c r="T500" s="50">
        <f t="shared" si="93"/>
        <v>0</v>
      </c>
      <c r="U500" s="49" t="str">
        <f t="shared" si="94"/>
        <v>N</v>
      </c>
      <c r="V500" s="50">
        <f t="shared" si="84"/>
        <v>1.7728531855955694E-2</v>
      </c>
      <c r="W500" s="49" t="str">
        <f t="shared" si="95"/>
        <v>N</v>
      </c>
      <c r="X500" s="49" t="str">
        <f t="shared" si="91"/>
        <v>N</v>
      </c>
      <c r="Y500" s="53">
        <f>ROUNDUP(S500*0.95,2)</f>
        <v>34.299999999999997</v>
      </c>
    </row>
    <row r="501" spans="1:25" x14ac:dyDescent="0.25">
      <c r="A501" s="54" t="s">
        <v>535</v>
      </c>
      <c r="B501" s="55">
        <v>6008874</v>
      </c>
      <c r="C501" s="55">
        <v>145731</v>
      </c>
      <c r="D501" s="55">
        <v>0</v>
      </c>
      <c r="E501" s="56">
        <v>3.6246399999999999</v>
      </c>
      <c r="F501" s="56">
        <f t="shared" si="85"/>
        <v>0.82</v>
      </c>
      <c r="G501" s="56">
        <v>3.6406700000000001</v>
      </c>
      <c r="H501" s="56">
        <f t="shared" si="86"/>
        <v>3.6619999999999999</v>
      </c>
      <c r="I501" s="56">
        <f t="shared" si="87"/>
        <v>3.6779999999999999</v>
      </c>
      <c r="J501" s="56">
        <f t="shared" si="88"/>
        <v>2.9723600000000001</v>
      </c>
      <c r="K501" s="56">
        <v>3.2632500000000002</v>
      </c>
      <c r="L501" s="56">
        <f t="shared" si="89"/>
        <v>2.9723600000000001</v>
      </c>
      <c r="M501" s="57">
        <f t="shared" si="90"/>
        <v>1.219448519021922</v>
      </c>
      <c r="N501" s="58">
        <f t="shared" si="92"/>
        <v>1.21</v>
      </c>
      <c r="O501" s="59">
        <v>38.08</v>
      </c>
      <c r="P501" s="60">
        <f>IF(X501="Y",Y501,O501)</f>
        <v>38.08</v>
      </c>
      <c r="R501" s="59">
        <v>34.51</v>
      </c>
      <c r="S501" s="59">
        <v>34.51</v>
      </c>
      <c r="T501" s="57">
        <f t="shared" si="93"/>
        <v>0</v>
      </c>
      <c r="U501" s="56" t="str">
        <f t="shared" si="94"/>
        <v>N</v>
      </c>
      <c r="V501" s="57">
        <f t="shared" si="84"/>
        <v>0.10344827586206898</v>
      </c>
      <c r="W501" s="56" t="str">
        <f t="shared" si="95"/>
        <v>N</v>
      </c>
      <c r="X501" s="56" t="str">
        <f t="shared" si="91"/>
        <v>N</v>
      </c>
      <c r="Y501" s="60">
        <f>ROUNDUP(S501*0.95,2)</f>
        <v>32.79</v>
      </c>
    </row>
    <row r="502" spans="1:25" x14ac:dyDescent="0.25">
      <c r="A502" s="42" t="s">
        <v>536</v>
      </c>
      <c r="B502" s="43">
        <v>6008817</v>
      </c>
      <c r="C502" s="43">
        <v>145563</v>
      </c>
      <c r="D502" s="43">
        <v>0</v>
      </c>
      <c r="E502" s="44">
        <v>3.5673300000000001</v>
      </c>
      <c r="F502" s="44">
        <f t="shared" si="85"/>
        <v>0.82</v>
      </c>
      <c r="G502" s="44">
        <v>3.6954899999999999</v>
      </c>
      <c r="H502" s="44">
        <f t="shared" si="86"/>
        <v>3.6619999999999999</v>
      </c>
      <c r="I502" s="44">
        <f t="shared" si="87"/>
        <v>3.6779999999999999</v>
      </c>
      <c r="J502" s="44">
        <f t="shared" si="88"/>
        <v>3.0171199999999998</v>
      </c>
      <c r="K502" s="44">
        <v>3.0783399999999999</v>
      </c>
      <c r="L502" s="44">
        <f t="shared" si="89"/>
        <v>3.0171199999999998</v>
      </c>
      <c r="M502" s="45">
        <f t="shared" si="90"/>
        <v>1.182362650474625</v>
      </c>
      <c r="N502" s="46">
        <f t="shared" si="92"/>
        <v>1.18</v>
      </c>
      <c r="O502" s="47">
        <v>37.630000000000003</v>
      </c>
      <c r="P502" s="48">
        <f>IF(X502="Y",Y502,O502)</f>
        <v>37.630000000000003</v>
      </c>
      <c r="R502" s="47">
        <v>38.28</v>
      </c>
      <c r="S502" s="47">
        <v>38.28</v>
      </c>
      <c r="T502" s="45">
        <f t="shared" si="93"/>
        <v>0</v>
      </c>
      <c r="U502" s="44" t="str">
        <f t="shared" si="94"/>
        <v>N</v>
      </c>
      <c r="V502" s="45">
        <f t="shared" si="84"/>
        <v>-1.6980146290491081E-2</v>
      </c>
      <c r="W502" s="44" t="str">
        <f t="shared" si="95"/>
        <v>N</v>
      </c>
      <c r="X502" s="44" t="str">
        <f t="shared" si="91"/>
        <v>N</v>
      </c>
      <c r="Y502" s="48">
        <f>ROUNDUP(S502*0.95,2)</f>
        <v>36.369999999999997</v>
      </c>
    </row>
    <row r="503" spans="1:25" x14ac:dyDescent="0.25">
      <c r="A503" s="34" t="s">
        <v>537</v>
      </c>
      <c r="B503" s="41">
        <v>6008973</v>
      </c>
      <c r="C503" s="41">
        <v>145935</v>
      </c>
      <c r="D503" s="41">
        <v>0</v>
      </c>
      <c r="E503" s="49">
        <v>3.5995300000000001</v>
      </c>
      <c r="F503" s="49">
        <f t="shared" si="85"/>
        <v>0.82</v>
      </c>
      <c r="G503" s="49">
        <v>3.5349900000000001</v>
      </c>
      <c r="H503" s="49">
        <f t="shared" si="86"/>
        <v>3.6619999999999999</v>
      </c>
      <c r="I503" s="49">
        <f t="shared" si="87"/>
        <v>3.6779999999999999</v>
      </c>
      <c r="J503" s="49">
        <f t="shared" si="88"/>
        <v>2.8860800000000002</v>
      </c>
      <c r="K503" s="49">
        <v>2.9087800000000001</v>
      </c>
      <c r="L503" s="49">
        <f t="shared" si="89"/>
        <v>2.8860800000000002</v>
      </c>
      <c r="M503" s="50">
        <f t="shared" si="90"/>
        <v>1.2472038197139372</v>
      </c>
      <c r="N503" s="51">
        <f t="shared" si="92"/>
        <v>1.24</v>
      </c>
      <c r="O503" s="52">
        <v>38.53</v>
      </c>
      <c r="P503" s="53">
        <f>IF(X503="Y",Y503,O503)</f>
        <v>38.53</v>
      </c>
      <c r="R503" s="52">
        <v>36.299999999999997</v>
      </c>
      <c r="S503" s="52">
        <v>36.299999999999997</v>
      </c>
      <c r="T503" s="50">
        <f t="shared" si="93"/>
        <v>0</v>
      </c>
      <c r="U503" s="49" t="str">
        <f t="shared" si="94"/>
        <v>N</v>
      </c>
      <c r="V503" s="50">
        <f t="shared" si="84"/>
        <v>6.1432506887052457E-2</v>
      </c>
      <c r="W503" s="49" t="str">
        <f t="shared" si="95"/>
        <v>N</v>
      </c>
      <c r="X503" s="49" t="str">
        <f t="shared" si="91"/>
        <v>N</v>
      </c>
      <c r="Y503" s="53">
        <f>ROUNDUP(S503*0.95,2)</f>
        <v>34.489999999999995</v>
      </c>
    </row>
    <row r="504" spans="1:25" x14ac:dyDescent="0.25">
      <c r="A504" s="34" t="s">
        <v>538</v>
      </c>
      <c r="B504" s="41">
        <v>6012678</v>
      </c>
      <c r="C504" s="41">
        <v>145029</v>
      </c>
      <c r="D504" s="41">
        <v>0</v>
      </c>
      <c r="E504" s="49">
        <v>3.4166099999999999</v>
      </c>
      <c r="F504" s="49">
        <f t="shared" si="85"/>
        <v>0.82</v>
      </c>
      <c r="G504" s="49">
        <v>3.4827699999999999</v>
      </c>
      <c r="H504" s="49">
        <f t="shared" si="86"/>
        <v>3.6619999999999999</v>
      </c>
      <c r="I504" s="49">
        <f t="shared" si="87"/>
        <v>3.6779999999999999</v>
      </c>
      <c r="J504" s="49">
        <f t="shared" si="88"/>
        <v>2.8434499999999998</v>
      </c>
      <c r="K504" s="49">
        <v>2.9902000000000002</v>
      </c>
      <c r="L504" s="49">
        <f t="shared" si="89"/>
        <v>2.8434499999999998</v>
      </c>
      <c r="M504" s="50">
        <f t="shared" si="90"/>
        <v>1.2015720339728149</v>
      </c>
      <c r="N504" s="51">
        <f t="shared" si="92"/>
        <v>1.2</v>
      </c>
      <c r="O504" s="52">
        <v>37.93</v>
      </c>
      <c r="P504" s="53">
        <f>IF(X504="Y",Y504,O504)</f>
        <v>37.93</v>
      </c>
      <c r="R504" s="52">
        <v>36.49</v>
      </c>
      <c r="S504" s="52">
        <v>36.49</v>
      </c>
      <c r="T504" s="50">
        <f t="shared" si="93"/>
        <v>0</v>
      </c>
      <c r="U504" s="49" t="str">
        <f t="shared" si="94"/>
        <v>N</v>
      </c>
      <c r="V504" s="50">
        <f t="shared" si="84"/>
        <v>3.9462866538777681E-2</v>
      </c>
      <c r="W504" s="49" t="str">
        <f t="shared" si="95"/>
        <v>N</v>
      </c>
      <c r="X504" s="49" t="str">
        <f t="shared" si="91"/>
        <v>N</v>
      </c>
      <c r="Y504" s="53">
        <f>ROUNDUP(S504*0.95,2)</f>
        <v>34.669999999999995</v>
      </c>
    </row>
    <row r="505" spans="1:25" x14ac:dyDescent="0.25">
      <c r="A505" s="34" t="s">
        <v>539</v>
      </c>
      <c r="B505" s="41">
        <v>6009591</v>
      </c>
      <c r="C505" s="41">
        <v>145956</v>
      </c>
      <c r="D505" s="41">
        <v>0</v>
      </c>
      <c r="E505" s="49">
        <v>3.6151200000000001</v>
      </c>
      <c r="F505" s="49">
        <f t="shared" si="85"/>
        <v>0.82</v>
      </c>
      <c r="G505" s="49">
        <v>4.5861400000000003</v>
      </c>
      <c r="H505" s="49">
        <f t="shared" si="86"/>
        <v>3.6619999999999999</v>
      </c>
      <c r="I505" s="49">
        <f t="shared" si="87"/>
        <v>3.6779999999999999</v>
      </c>
      <c r="J505" s="49">
        <f t="shared" si="88"/>
        <v>3.7442799999999998</v>
      </c>
      <c r="K505" s="49">
        <v>3.3693900000000001</v>
      </c>
      <c r="L505" s="49">
        <f t="shared" si="89"/>
        <v>3.4443700000000002</v>
      </c>
      <c r="M505" s="50">
        <f t="shared" si="90"/>
        <v>1.0495736520757062</v>
      </c>
      <c r="N505" s="51">
        <f t="shared" si="92"/>
        <v>1.04</v>
      </c>
      <c r="O505" s="52">
        <v>33.159999999999997</v>
      </c>
      <c r="P505" s="53">
        <f>IF(X505="Y",Y505,O505)</f>
        <v>33.159999999999997</v>
      </c>
      <c r="R505" s="52">
        <v>31.54</v>
      </c>
      <c r="S505" s="52">
        <v>31.54</v>
      </c>
      <c r="T505" s="50">
        <f t="shared" si="93"/>
        <v>0</v>
      </c>
      <c r="U505" s="49" t="str">
        <f t="shared" si="94"/>
        <v>N</v>
      </c>
      <c r="V505" s="50">
        <f t="shared" si="84"/>
        <v>5.1363348129359464E-2</v>
      </c>
      <c r="W505" s="49" t="str">
        <f t="shared" si="95"/>
        <v>N</v>
      </c>
      <c r="X505" s="49" t="str">
        <f t="shared" si="91"/>
        <v>N</v>
      </c>
      <c r="Y505" s="53">
        <f>ROUNDUP(S505*0.95,2)</f>
        <v>29.970000000000002</v>
      </c>
    </row>
    <row r="506" spans="1:25" x14ac:dyDescent="0.25">
      <c r="A506" s="54" t="s">
        <v>540</v>
      </c>
      <c r="B506" s="55">
        <v>6012645</v>
      </c>
      <c r="C506" s="55">
        <v>145688</v>
      </c>
      <c r="D506" s="55">
        <v>0</v>
      </c>
      <c r="E506" s="56">
        <v>2.4220199999999998</v>
      </c>
      <c r="F506" s="56">
        <f t="shared" si="85"/>
        <v>0.82</v>
      </c>
      <c r="G506" s="56">
        <v>4.0915400000000002</v>
      </c>
      <c r="H506" s="56">
        <f t="shared" si="86"/>
        <v>3.6619999999999999</v>
      </c>
      <c r="I506" s="56">
        <f t="shared" si="87"/>
        <v>3.6779999999999999</v>
      </c>
      <c r="J506" s="56">
        <f t="shared" si="88"/>
        <v>3.3404699999999998</v>
      </c>
      <c r="K506" s="56">
        <v>3.1521599999999999</v>
      </c>
      <c r="L506" s="56">
        <f t="shared" si="89"/>
        <v>3.1898200000000001</v>
      </c>
      <c r="M506" s="57">
        <f t="shared" si="90"/>
        <v>0.75929676282674252</v>
      </c>
      <c r="N506" s="58">
        <f t="shared" si="92"/>
        <v>0.75</v>
      </c>
      <c r="O506" s="59">
        <v>12.76</v>
      </c>
      <c r="P506" s="60">
        <f>IF(X506="Y",Y506,O506)</f>
        <v>12.76</v>
      </c>
      <c r="R506" s="59">
        <v>13.7</v>
      </c>
      <c r="S506" s="59">
        <v>13.7</v>
      </c>
      <c r="T506" s="57">
        <f t="shared" si="93"/>
        <v>0</v>
      </c>
      <c r="U506" s="56" t="str">
        <f t="shared" si="94"/>
        <v>N</v>
      </c>
      <c r="V506" s="57">
        <f t="shared" si="84"/>
        <v>-6.861313868613135E-2</v>
      </c>
      <c r="W506" s="56" t="str">
        <f t="shared" si="95"/>
        <v>Y</v>
      </c>
      <c r="X506" s="56" t="str">
        <f t="shared" si="91"/>
        <v>N</v>
      </c>
      <c r="Y506" s="60">
        <f>ROUNDUP(S506*0.95,2)</f>
        <v>13.02</v>
      </c>
    </row>
    <row r="507" spans="1:25" x14ac:dyDescent="0.25">
      <c r="A507" s="42" t="s">
        <v>541</v>
      </c>
      <c r="B507" s="43">
        <v>6007876</v>
      </c>
      <c r="C507" s="43">
        <v>145657</v>
      </c>
      <c r="D507" s="43">
        <v>0</v>
      </c>
      <c r="E507" s="44">
        <v>3.09788</v>
      </c>
      <c r="F507" s="44">
        <f t="shared" si="85"/>
        <v>0.82</v>
      </c>
      <c r="G507" s="44">
        <v>4.5179099999999996</v>
      </c>
      <c r="H507" s="44">
        <f t="shared" si="86"/>
        <v>3.6619999999999999</v>
      </c>
      <c r="I507" s="44">
        <f t="shared" si="87"/>
        <v>3.6779999999999999</v>
      </c>
      <c r="J507" s="44">
        <f t="shared" si="88"/>
        <v>3.6885699999999999</v>
      </c>
      <c r="K507" s="44">
        <v>3.3889499999999999</v>
      </c>
      <c r="L507" s="44">
        <f t="shared" si="89"/>
        <v>3.4488699999999999</v>
      </c>
      <c r="M507" s="45">
        <f t="shared" si="90"/>
        <v>0.89823043489606746</v>
      </c>
      <c r="N507" s="46">
        <f t="shared" si="92"/>
        <v>0.89</v>
      </c>
      <c r="O507" s="47">
        <v>23.46</v>
      </c>
      <c r="P507" s="48">
        <f>IF(X507="Y",Y507,O507)</f>
        <v>23.46</v>
      </c>
      <c r="R507" s="47">
        <v>29.01</v>
      </c>
      <c r="S507" s="47">
        <v>29.01</v>
      </c>
      <c r="T507" s="45">
        <f t="shared" si="93"/>
        <v>0</v>
      </c>
      <c r="U507" s="44" t="str">
        <f t="shared" si="94"/>
        <v>N</v>
      </c>
      <c r="V507" s="45">
        <f t="shared" si="84"/>
        <v>-0.19131334022750776</v>
      </c>
      <c r="W507" s="44" t="str">
        <f t="shared" si="95"/>
        <v>Y</v>
      </c>
      <c r="X507" s="44" t="str">
        <f t="shared" si="91"/>
        <v>N</v>
      </c>
      <c r="Y507" s="48">
        <f>ROUNDUP(S507*0.95,2)</f>
        <v>27.560000000000002</v>
      </c>
    </row>
    <row r="508" spans="1:25" x14ac:dyDescent="0.25">
      <c r="A508" s="34" t="s">
        <v>542</v>
      </c>
      <c r="B508" s="41">
        <v>6016356</v>
      </c>
      <c r="C508" s="41">
        <v>146136</v>
      </c>
      <c r="D508" s="41">
        <v>0</v>
      </c>
      <c r="E508" s="49">
        <v>5.2786099999999996</v>
      </c>
      <c r="F508" s="49">
        <f t="shared" si="85"/>
        <v>0.82</v>
      </c>
      <c r="G508" s="49">
        <v>3.92544</v>
      </c>
      <c r="H508" s="49">
        <f t="shared" si="86"/>
        <v>3.6619999999999999</v>
      </c>
      <c r="I508" s="49">
        <f t="shared" si="87"/>
        <v>3.6779999999999999</v>
      </c>
      <c r="J508" s="49">
        <f t="shared" si="88"/>
        <v>3.20486</v>
      </c>
      <c r="K508" s="49">
        <v>3.3196099999999999</v>
      </c>
      <c r="L508" s="49">
        <f t="shared" si="89"/>
        <v>3.20486</v>
      </c>
      <c r="M508" s="50">
        <f t="shared" si="90"/>
        <v>1.6470641463277647</v>
      </c>
      <c r="N508" s="51">
        <f t="shared" si="92"/>
        <v>1.64</v>
      </c>
      <c r="O508" s="52">
        <v>38.68</v>
      </c>
      <c r="P508" s="53">
        <f>IF(X508="Y",Y508,O508)</f>
        <v>38.68</v>
      </c>
      <c r="R508" s="52">
        <v>38.68</v>
      </c>
      <c r="S508" s="52">
        <v>38.68</v>
      </c>
      <c r="T508" s="50">
        <f t="shared" si="93"/>
        <v>0</v>
      </c>
      <c r="U508" s="49" t="str">
        <f t="shared" si="94"/>
        <v>N</v>
      </c>
      <c r="V508" s="50">
        <f t="shared" si="84"/>
        <v>0</v>
      </c>
      <c r="W508" s="49" t="str">
        <f t="shared" si="95"/>
        <v>N</v>
      </c>
      <c r="X508" s="49" t="str">
        <f t="shared" si="91"/>
        <v>N</v>
      </c>
      <c r="Y508" s="53">
        <f>ROUNDUP(S508*0.95,2)</f>
        <v>36.75</v>
      </c>
    </row>
    <row r="509" spans="1:25" x14ac:dyDescent="0.25">
      <c r="A509" s="34" t="s">
        <v>543</v>
      </c>
      <c r="B509" s="41">
        <v>6008239</v>
      </c>
      <c r="C509" s="41">
        <v>146139</v>
      </c>
      <c r="D509" s="41">
        <v>0</v>
      </c>
      <c r="E509" s="49">
        <v>3.4799600000000002</v>
      </c>
      <c r="F509" s="49">
        <f t="shared" si="85"/>
        <v>0.82</v>
      </c>
      <c r="G509" s="49">
        <v>3.9811800000000002</v>
      </c>
      <c r="H509" s="49">
        <f t="shared" si="86"/>
        <v>3.6619999999999999</v>
      </c>
      <c r="I509" s="49">
        <f t="shared" si="87"/>
        <v>3.6779999999999999</v>
      </c>
      <c r="J509" s="49">
        <f t="shared" si="88"/>
        <v>3.2503700000000002</v>
      </c>
      <c r="K509" s="49">
        <v>3.1891799999999999</v>
      </c>
      <c r="L509" s="49">
        <f t="shared" si="89"/>
        <v>3.2014200000000002</v>
      </c>
      <c r="M509" s="50">
        <f t="shared" si="90"/>
        <v>1.0870051414684734</v>
      </c>
      <c r="N509" s="51">
        <f t="shared" si="92"/>
        <v>1.08</v>
      </c>
      <c r="O509" s="52">
        <v>35.35</v>
      </c>
      <c r="P509" s="53">
        <f>IF(X509="Y",Y509,O509)</f>
        <v>35.35</v>
      </c>
      <c r="R509" s="52">
        <v>34.51</v>
      </c>
      <c r="S509" s="52">
        <v>34.51</v>
      </c>
      <c r="T509" s="50">
        <f t="shared" si="93"/>
        <v>0</v>
      </c>
      <c r="U509" s="49" t="str">
        <f t="shared" si="94"/>
        <v>N</v>
      </c>
      <c r="V509" s="50">
        <f t="shared" si="84"/>
        <v>2.4340770791075151E-2</v>
      </c>
      <c r="W509" s="49" t="str">
        <f t="shared" si="95"/>
        <v>N</v>
      </c>
      <c r="X509" s="49" t="str">
        <f t="shared" si="91"/>
        <v>N</v>
      </c>
      <c r="Y509" s="53">
        <f>ROUNDUP(S509*0.95,2)</f>
        <v>32.79</v>
      </c>
    </row>
    <row r="510" spans="1:25" x14ac:dyDescent="0.25">
      <c r="A510" s="54" t="s">
        <v>544</v>
      </c>
      <c r="B510" s="55">
        <v>6011381</v>
      </c>
      <c r="C510" s="55">
        <v>145623</v>
      </c>
      <c r="D510" s="55">
        <v>0</v>
      </c>
      <c r="E510" s="56">
        <v>3.0444499999999999</v>
      </c>
      <c r="F510" s="56">
        <f t="shared" si="85"/>
        <v>0.82</v>
      </c>
      <c r="G510" s="56">
        <v>5.1859299999999999</v>
      </c>
      <c r="H510" s="56">
        <f t="shared" si="86"/>
        <v>3.6619999999999999</v>
      </c>
      <c r="I510" s="56">
        <f t="shared" si="87"/>
        <v>3.6779999999999999</v>
      </c>
      <c r="J510" s="56">
        <f t="shared" si="88"/>
        <v>4.2339599999999997</v>
      </c>
      <c r="K510" s="56">
        <v>3.5793200000000001</v>
      </c>
      <c r="L510" s="56">
        <f t="shared" si="89"/>
        <v>3.7102499999999998</v>
      </c>
      <c r="M510" s="57">
        <f t="shared" si="90"/>
        <v>0.82055117579677916</v>
      </c>
      <c r="N510" s="58">
        <f t="shared" si="92"/>
        <v>0.82</v>
      </c>
      <c r="O510" s="59">
        <v>18.059999999999999</v>
      </c>
      <c r="P510" s="60">
        <f>IF(X510="Y",Y510,O510)</f>
        <v>18.059999999999999</v>
      </c>
      <c r="R510" s="59">
        <v>16.37</v>
      </c>
      <c r="S510" s="59">
        <v>16.37</v>
      </c>
      <c r="T510" s="57">
        <f t="shared" si="93"/>
        <v>0</v>
      </c>
      <c r="U510" s="56" t="str">
        <f t="shared" si="94"/>
        <v>N</v>
      </c>
      <c r="V510" s="57">
        <f t="shared" si="84"/>
        <v>0.10323762981062906</v>
      </c>
      <c r="W510" s="56" t="str">
        <f t="shared" si="95"/>
        <v>N</v>
      </c>
      <c r="X510" s="56" t="str">
        <f t="shared" si="91"/>
        <v>N</v>
      </c>
      <c r="Y510" s="60">
        <f>ROUNDUP(S510*0.95,2)</f>
        <v>15.56</v>
      </c>
    </row>
    <row r="511" spans="1:25" x14ac:dyDescent="0.25">
      <c r="A511" s="42" t="s">
        <v>545</v>
      </c>
      <c r="B511" s="43">
        <v>6011373</v>
      </c>
      <c r="C511" s="43">
        <v>145615</v>
      </c>
      <c r="D511" s="43">
        <v>0</v>
      </c>
      <c r="E511" s="44">
        <v>3.32375</v>
      </c>
      <c r="F511" s="44">
        <f t="shared" si="85"/>
        <v>0.82</v>
      </c>
      <c r="G511" s="44">
        <v>4.4152899999999997</v>
      </c>
      <c r="H511" s="44">
        <f t="shared" si="86"/>
        <v>3.6619999999999999</v>
      </c>
      <c r="I511" s="44">
        <f t="shared" si="87"/>
        <v>3.6779999999999999</v>
      </c>
      <c r="J511" s="44">
        <f t="shared" si="88"/>
        <v>3.6047899999999999</v>
      </c>
      <c r="K511" s="44">
        <v>3.36286</v>
      </c>
      <c r="L511" s="44">
        <f t="shared" si="89"/>
        <v>3.4112499999999999</v>
      </c>
      <c r="M511" s="45">
        <f t="shared" si="90"/>
        <v>0.97434957860021987</v>
      </c>
      <c r="N511" s="46">
        <f t="shared" si="92"/>
        <v>0.97</v>
      </c>
      <c r="O511" s="47">
        <v>29.03</v>
      </c>
      <c r="P511" s="48">
        <f>IF(X511="Y",Y511,O511)</f>
        <v>29.03</v>
      </c>
      <c r="R511" s="47">
        <v>33.92</v>
      </c>
      <c r="S511" s="47">
        <v>33.92</v>
      </c>
      <c r="T511" s="45">
        <f t="shared" si="93"/>
        <v>0</v>
      </c>
      <c r="U511" s="44" t="str">
        <f t="shared" si="94"/>
        <v>N</v>
      </c>
      <c r="V511" s="45">
        <f t="shared" si="84"/>
        <v>-0.14416273584905662</v>
      </c>
      <c r="W511" s="44" t="str">
        <f t="shared" si="95"/>
        <v>Y</v>
      </c>
      <c r="X511" s="44" t="str">
        <f t="shared" si="91"/>
        <v>N</v>
      </c>
      <c r="Y511" s="48">
        <f>ROUNDUP(S511*0.95,2)</f>
        <v>32.229999999999997</v>
      </c>
    </row>
    <row r="512" spans="1:25" x14ac:dyDescent="0.25">
      <c r="A512" s="34" t="s">
        <v>546</v>
      </c>
      <c r="B512" s="41">
        <v>6006712</v>
      </c>
      <c r="C512" s="41">
        <v>145793</v>
      </c>
      <c r="D512" s="41">
        <v>0</v>
      </c>
      <c r="E512" s="49">
        <v>7.3272399999999998</v>
      </c>
      <c r="F512" s="49">
        <f t="shared" si="85"/>
        <v>0.82</v>
      </c>
      <c r="G512" s="49">
        <v>4.8971200000000001</v>
      </c>
      <c r="H512" s="49">
        <f t="shared" si="86"/>
        <v>3.6619999999999999</v>
      </c>
      <c r="I512" s="49">
        <f t="shared" si="87"/>
        <v>3.6779999999999999</v>
      </c>
      <c r="J512" s="49">
        <f t="shared" si="88"/>
        <v>3.99817</v>
      </c>
      <c r="K512" s="49">
        <v>3.6810100000000001</v>
      </c>
      <c r="L512" s="49">
        <f t="shared" si="89"/>
        <v>3.74444</v>
      </c>
      <c r="M512" s="50">
        <f t="shared" si="90"/>
        <v>1.956831996239758</v>
      </c>
      <c r="N512" s="51">
        <f t="shared" si="92"/>
        <v>1.95</v>
      </c>
      <c r="O512" s="52">
        <v>38.68</v>
      </c>
      <c r="P512" s="53">
        <f>IF(X512="Y",Y512,O512)</f>
        <v>38.68</v>
      </c>
      <c r="R512" s="52">
        <v>38.68</v>
      </c>
      <c r="S512" s="52">
        <v>38.68</v>
      </c>
      <c r="T512" s="50">
        <f t="shared" si="93"/>
        <v>0</v>
      </c>
      <c r="U512" s="49" t="str">
        <f t="shared" si="94"/>
        <v>N</v>
      </c>
      <c r="V512" s="50">
        <f t="shared" si="84"/>
        <v>0</v>
      </c>
      <c r="W512" s="49" t="str">
        <f t="shared" si="95"/>
        <v>N</v>
      </c>
      <c r="X512" s="49" t="str">
        <f t="shared" si="91"/>
        <v>N</v>
      </c>
      <c r="Y512" s="53">
        <f>ROUNDUP(S512*0.95,2)</f>
        <v>36.75</v>
      </c>
    </row>
    <row r="513" spans="1:25" x14ac:dyDescent="0.25">
      <c r="A513" s="34" t="s">
        <v>547</v>
      </c>
      <c r="B513" s="41">
        <v>6007884</v>
      </c>
      <c r="C513" s="41">
        <v>146177</v>
      </c>
      <c r="D513" s="41">
        <v>0</v>
      </c>
      <c r="E513" s="49">
        <v>3.60642</v>
      </c>
      <c r="F513" s="49">
        <f t="shared" si="85"/>
        <v>0.82</v>
      </c>
      <c r="G513" s="49">
        <v>3.4030900000000002</v>
      </c>
      <c r="H513" s="49">
        <f t="shared" si="86"/>
        <v>3.6619999999999999</v>
      </c>
      <c r="I513" s="49">
        <f t="shared" si="87"/>
        <v>3.6779999999999999</v>
      </c>
      <c r="J513" s="49">
        <f t="shared" si="88"/>
        <v>2.7783899999999999</v>
      </c>
      <c r="K513" s="49">
        <v>2.8760400000000002</v>
      </c>
      <c r="L513" s="49">
        <f t="shared" si="89"/>
        <v>2.7783899999999999</v>
      </c>
      <c r="M513" s="50">
        <f t="shared" si="90"/>
        <v>1.2980251152645956</v>
      </c>
      <c r="N513" s="51">
        <f t="shared" si="92"/>
        <v>1.29</v>
      </c>
      <c r="O513" s="52">
        <v>38.68</v>
      </c>
      <c r="P513" s="53">
        <f>IF(X513="Y",Y513,O513)</f>
        <v>38.68</v>
      </c>
      <c r="R513" s="52">
        <v>36.299999999999997</v>
      </c>
      <c r="S513" s="52">
        <v>36.299999999999997</v>
      </c>
      <c r="T513" s="50">
        <f t="shared" si="93"/>
        <v>0</v>
      </c>
      <c r="U513" s="49" t="str">
        <f t="shared" si="94"/>
        <v>N</v>
      </c>
      <c r="V513" s="50">
        <f t="shared" si="84"/>
        <v>6.5564738292011093E-2</v>
      </c>
      <c r="W513" s="49" t="str">
        <f t="shared" si="95"/>
        <v>N</v>
      </c>
      <c r="X513" s="49" t="str">
        <f t="shared" si="91"/>
        <v>N</v>
      </c>
      <c r="Y513" s="53">
        <f>ROUNDUP(S513*0.95,2)</f>
        <v>34.489999999999995</v>
      </c>
    </row>
    <row r="514" spans="1:25" x14ac:dyDescent="0.25">
      <c r="A514" s="34" t="s">
        <v>548</v>
      </c>
      <c r="B514" s="41">
        <v>6001275</v>
      </c>
      <c r="C514" s="41">
        <v>145135</v>
      </c>
      <c r="D514" s="41">
        <v>0</v>
      </c>
      <c r="E514" s="49">
        <v>2.8384499999999999</v>
      </c>
      <c r="F514" s="49">
        <f t="shared" si="85"/>
        <v>0.82</v>
      </c>
      <c r="G514" s="49">
        <v>4.7793900000000002</v>
      </c>
      <c r="H514" s="49">
        <f t="shared" si="86"/>
        <v>3.6619999999999999</v>
      </c>
      <c r="I514" s="49">
        <f t="shared" si="87"/>
        <v>3.6779999999999999</v>
      </c>
      <c r="J514" s="49">
        <f t="shared" si="88"/>
        <v>3.90205</v>
      </c>
      <c r="K514" s="49">
        <v>3.1188400000000001</v>
      </c>
      <c r="L514" s="49">
        <f t="shared" si="89"/>
        <v>3.2754799999999999</v>
      </c>
      <c r="M514" s="50">
        <f t="shared" si="90"/>
        <v>0.86657528056956534</v>
      </c>
      <c r="N514" s="51">
        <f t="shared" si="92"/>
        <v>0.86</v>
      </c>
      <c r="O514" s="52">
        <v>21.15</v>
      </c>
      <c r="P514" s="53">
        <f>IF(X514="Y",Y514,O514)</f>
        <v>21.15</v>
      </c>
      <c r="R514" s="52">
        <v>21.57</v>
      </c>
      <c r="S514" s="52">
        <v>21.57</v>
      </c>
      <c r="T514" s="50">
        <f t="shared" si="93"/>
        <v>0</v>
      </c>
      <c r="U514" s="49" t="str">
        <f t="shared" si="94"/>
        <v>N</v>
      </c>
      <c r="V514" s="50">
        <f t="shared" si="84"/>
        <v>-1.9471488178025114E-2</v>
      </c>
      <c r="W514" s="49" t="str">
        <f t="shared" si="95"/>
        <v>N</v>
      </c>
      <c r="X514" s="49" t="str">
        <f t="shared" si="91"/>
        <v>N</v>
      </c>
      <c r="Y514" s="53">
        <f>ROUNDUP(S514*0.95,2)</f>
        <v>20.5</v>
      </c>
    </row>
    <row r="515" spans="1:25" x14ac:dyDescent="0.25">
      <c r="A515" s="54" t="s">
        <v>549</v>
      </c>
      <c r="B515" s="55">
        <v>6007942</v>
      </c>
      <c r="C515" s="55">
        <v>146096</v>
      </c>
      <c r="D515" s="55">
        <v>0</v>
      </c>
      <c r="E515" s="56">
        <v>2.7458200000000001</v>
      </c>
      <c r="F515" s="56">
        <f t="shared" si="85"/>
        <v>0.82</v>
      </c>
      <c r="G515" s="56">
        <v>4.7885099999999996</v>
      </c>
      <c r="H515" s="56">
        <f t="shared" si="86"/>
        <v>3.6619999999999999</v>
      </c>
      <c r="I515" s="56">
        <f t="shared" si="87"/>
        <v>3.6779999999999999</v>
      </c>
      <c r="J515" s="56">
        <f t="shared" si="88"/>
        <v>3.9095</v>
      </c>
      <c r="K515" s="56">
        <v>3.3132600000000001</v>
      </c>
      <c r="L515" s="56">
        <f t="shared" si="89"/>
        <v>3.4325100000000002</v>
      </c>
      <c r="M515" s="57">
        <f t="shared" si="90"/>
        <v>0.79994522958418179</v>
      </c>
      <c r="N515" s="58">
        <f t="shared" si="92"/>
        <v>0.79</v>
      </c>
      <c r="O515" s="59">
        <v>15.77</v>
      </c>
      <c r="P515" s="60">
        <f>IF(X515="Y",Y515,O515)</f>
        <v>15.77</v>
      </c>
      <c r="R515" s="59">
        <v>19.790000000000003</v>
      </c>
      <c r="S515" s="59">
        <v>19.790000000000003</v>
      </c>
      <c r="T515" s="57">
        <f t="shared" si="93"/>
        <v>0</v>
      </c>
      <c r="U515" s="56" t="str">
        <f t="shared" si="94"/>
        <v>N</v>
      </c>
      <c r="V515" s="57">
        <f t="shared" si="84"/>
        <v>-0.20313289540171817</v>
      </c>
      <c r="W515" s="56" t="str">
        <f t="shared" si="95"/>
        <v>Y</v>
      </c>
      <c r="X515" s="56" t="str">
        <f t="shared" si="91"/>
        <v>N</v>
      </c>
      <c r="Y515" s="60">
        <f>ROUNDUP(S515*0.95,2)</f>
        <v>18.810000000000002</v>
      </c>
    </row>
    <row r="516" spans="1:25" x14ac:dyDescent="0.25">
      <c r="A516" s="42" t="s">
        <v>550</v>
      </c>
      <c r="B516" s="43">
        <v>6004758</v>
      </c>
      <c r="C516" s="43">
        <v>145308</v>
      </c>
      <c r="D516" s="43">
        <v>0</v>
      </c>
      <c r="E516" s="44">
        <v>2.2051500000000002</v>
      </c>
      <c r="F516" s="44">
        <f t="shared" si="85"/>
        <v>0.82</v>
      </c>
      <c r="G516" s="44">
        <v>3.17449</v>
      </c>
      <c r="H516" s="44">
        <f t="shared" si="86"/>
        <v>3.6619999999999999</v>
      </c>
      <c r="I516" s="44">
        <f t="shared" si="87"/>
        <v>3.6779999999999999</v>
      </c>
      <c r="J516" s="44">
        <f t="shared" si="88"/>
        <v>2.5917599999999998</v>
      </c>
      <c r="K516" s="44">
        <v>2.5826699999999998</v>
      </c>
      <c r="L516" s="44">
        <f t="shared" si="89"/>
        <v>2.5844900000000002</v>
      </c>
      <c r="M516" s="45">
        <f t="shared" si="90"/>
        <v>0.85322442725644132</v>
      </c>
      <c r="N516" s="46">
        <f t="shared" si="92"/>
        <v>0.85</v>
      </c>
      <c r="O516" s="47">
        <v>20.37</v>
      </c>
      <c r="P516" s="48">
        <f>IF(X516="Y",Y516,O516)</f>
        <v>20.37</v>
      </c>
      <c r="R516" s="47">
        <v>15.62</v>
      </c>
      <c r="S516" s="47">
        <v>15.62</v>
      </c>
      <c r="T516" s="45">
        <f t="shared" si="93"/>
        <v>0</v>
      </c>
      <c r="U516" s="44" t="str">
        <f t="shared" si="94"/>
        <v>N</v>
      </c>
      <c r="V516" s="45">
        <f t="shared" si="84"/>
        <v>0.30409731113956479</v>
      </c>
      <c r="W516" s="44" t="str">
        <f t="shared" si="95"/>
        <v>N</v>
      </c>
      <c r="X516" s="44" t="str">
        <f t="shared" si="91"/>
        <v>N</v>
      </c>
      <c r="Y516" s="48">
        <f>ROUNDUP(S516*0.95,2)</f>
        <v>14.84</v>
      </c>
    </row>
    <row r="517" spans="1:25" x14ac:dyDescent="0.25">
      <c r="A517" s="34" t="s">
        <v>551</v>
      </c>
      <c r="B517" s="41">
        <v>6012074</v>
      </c>
      <c r="C517" s="41">
        <v>145651</v>
      </c>
      <c r="D517" s="41">
        <v>0</v>
      </c>
      <c r="E517" s="49">
        <v>2.9253999999999998</v>
      </c>
      <c r="F517" s="49">
        <f t="shared" si="85"/>
        <v>0.82</v>
      </c>
      <c r="G517" s="49">
        <v>4.1981400000000004</v>
      </c>
      <c r="H517" s="49">
        <f t="shared" si="86"/>
        <v>3.6619999999999999</v>
      </c>
      <c r="I517" s="49">
        <f t="shared" si="87"/>
        <v>3.6779999999999999</v>
      </c>
      <c r="J517" s="49">
        <f t="shared" si="88"/>
        <v>3.4275000000000002</v>
      </c>
      <c r="K517" s="49">
        <v>3.3016700000000001</v>
      </c>
      <c r="L517" s="49">
        <f t="shared" si="89"/>
        <v>3.3268399999999998</v>
      </c>
      <c r="M517" s="50">
        <f t="shared" si="90"/>
        <v>0.87933294056822686</v>
      </c>
      <c r="N517" s="51">
        <f t="shared" si="92"/>
        <v>0.87</v>
      </c>
      <c r="O517" s="52">
        <v>21.92</v>
      </c>
      <c r="P517" s="53">
        <f>IF(X517="Y",Y517,O517)</f>
        <v>21.92</v>
      </c>
      <c r="R517" s="52">
        <v>33.32</v>
      </c>
      <c r="S517" s="52">
        <v>33.32</v>
      </c>
      <c r="T517" s="50">
        <f t="shared" si="93"/>
        <v>0</v>
      </c>
      <c r="U517" s="49" t="str">
        <f t="shared" si="94"/>
        <v>N</v>
      </c>
      <c r="V517" s="50">
        <f t="shared" si="84"/>
        <v>-0.3421368547418967</v>
      </c>
      <c r="W517" s="49" t="str">
        <f t="shared" si="95"/>
        <v>Y</v>
      </c>
      <c r="X517" s="49" t="str">
        <f t="shared" si="91"/>
        <v>N</v>
      </c>
      <c r="Y517" s="53">
        <f>ROUNDUP(S517*0.95,2)</f>
        <v>31.66</v>
      </c>
    </row>
    <row r="518" spans="1:25" x14ac:dyDescent="0.25">
      <c r="A518" s="34" t="s">
        <v>552</v>
      </c>
      <c r="B518" s="41">
        <v>6008072</v>
      </c>
      <c r="C518" s="41">
        <v>146011</v>
      </c>
      <c r="D518" s="41">
        <v>0</v>
      </c>
      <c r="E518" s="49">
        <v>2.9118400000000002</v>
      </c>
      <c r="F518" s="49">
        <f t="shared" si="85"/>
        <v>0.82</v>
      </c>
      <c r="G518" s="49">
        <v>3.5699700000000001</v>
      </c>
      <c r="H518" s="49">
        <f t="shared" si="86"/>
        <v>3.6619999999999999</v>
      </c>
      <c r="I518" s="49">
        <f t="shared" si="87"/>
        <v>3.6779999999999999</v>
      </c>
      <c r="J518" s="49">
        <f t="shared" si="88"/>
        <v>2.9146399999999999</v>
      </c>
      <c r="K518" s="49">
        <v>2.70234</v>
      </c>
      <c r="L518" s="49">
        <f t="shared" si="89"/>
        <v>2.7448000000000001</v>
      </c>
      <c r="M518" s="50">
        <f t="shared" si="90"/>
        <v>1.0608568930341009</v>
      </c>
      <c r="N518" s="51">
        <f t="shared" si="92"/>
        <v>1.06</v>
      </c>
      <c r="O518" s="52">
        <v>34.26</v>
      </c>
      <c r="P518" s="53">
        <f>IF(X518="Y",Y518,O518)</f>
        <v>34.26</v>
      </c>
      <c r="R518" s="52">
        <v>38.68</v>
      </c>
      <c r="S518" s="52">
        <v>38.68</v>
      </c>
      <c r="T518" s="50">
        <f t="shared" si="93"/>
        <v>0</v>
      </c>
      <c r="U518" s="49" t="str">
        <f t="shared" si="94"/>
        <v>N</v>
      </c>
      <c r="V518" s="50">
        <f t="shared" si="84"/>
        <v>-0.11427094105480873</v>
      </c>
      <c r="W518" s="49" t="str">
        <f t="shared" si="95"/>
        <v>Y</v>
      </c>
      <c r="X518" s="49" t="str">
        <f t="shared" si="91"/>
        <v>N</v>
      </c>
      <c r="Y518" s="53">
        <f>ROUNDUP(S518*0.95,2)</f>
        <v>36.75</v>
      </c>
    </row>
    <row r="519" spans="1:25" x14ac:dyDescent="0.25">
      <c r="A519" s="34" t="s">
        <v>553</v>
      </c>
      <c r="B519" s="41">
        <v>6008098</v>
      </c>
      <c r="C519" s="41">
        <v>146152</v>
      </c>
      <c r="D519" s="41">
        <v>0</v>
      </c>
      <c r="E519" s="49">
        <v>2.1179399999999999</v>
      </c>
      <c r="F519" s="49">
        <f t="shared" si="85"/>
        <v>0.82</v>
      </c>
      <c r="G519" s="49">
        <v>3.1503000000000001</v>
      </c>
      <c r="H519" s="49">
        <f t="shared" si="86"/>
        <v>3.6619999999999999</v>
      </c>
      <c r="I519" s="49">
        <f t="shared" si="87"/>
        <v>3.6779999999999999</v>
      </c>
      <c r="J519" s="49">
        <f t="shared" si="88"/>
        <v>2.5720100000000001</v>
      </c>
      <c r="K519" s="49">
        <v>2.4722599999999999</v>
      </c>
      <c r="L519" s="49">
        <f t="shared" si="89"/>
        <v>2.49221</v>
      </c>
      <c r="M519" s="50">
        <f t="shared" si="90"/>
        <v>0.84982405174523812</v>
      </c>
      <c r="N519" s="51">
        <f t="shared" si="92"/>
        <v>0.84</v>
      </c>
      <c r="O519" s="52">
        <v>19.600000000000001</v>
      </c>
      <c r="P519" s="53">
        <f>IF(X519="Y",Y519,O519)</f>
        <v>19.600000000000001</v>
      </c>
      <c r="R519" s="52">
        <v>24.54</v>
      </c>
      <c r="S519" s="52">
        <v>24.54</v>
      </c>
      <c r="T519" s="50">
        <f t="shared" si="93"/>
        <v>0</v>
      </c>
      <c r="U519" s="49" t="str">
        <f t="shared" si="94"/>
        <v>N</v>
      </c>
      <c r="V519" s="50">
        <f t="shared" si="84"/>
        <v>-0.2013039934800325</v>
      </c>
      <c r="W519" s="49" t="str">
        <f t="shared" si="95"/>
        <v>Y</v>
      </c>
      <c r="X519" s="49" t="str">
        <f t="shared" si="91"/>
        <v>N</v>
      </c>
      <c r="Y519" s="53">
        <f>ROUNDUP(S519*0.95,2)</f>
        <v>23.32</v>
      </c>
    </row>
    <row r="520" spans="1:25" x14ac:dyDescent="0.25">
      <c r="A520" s="54" t="s">
        <v>554</v>
      </c>
      <c r="B520" s="55">
        <v>6008106</v>
      </c>
      <c r="C520" s="55">
        <v>145975</v>
      </c>
      <c r="D520" s="55">
        <v>0</v>
      </c>
      <c r="E520" s="56">
        <v>3.58988</v>
      </c>
      <c r="F520" s="56">
        <f t="shared" si="85"/>
        <v>0.82</v>
      </c>
      <c r="G520" s="56">
        <v>4.5698999999999996</v>
      </c>
      <c r="H520" s="56">
        <f t="shared" si="86"/>
        <v>3.6619999999999999</v>
      </c>
      <c r="I520" s="56">
        <f t="shared" si="87"/>
        <v>3.6779999999999999</v>
      </c>
      <c r="J520" s="56">
        <f t="shared" si="88"/>
        <v>3.73102</v>
      </c>
      <c r="K520" s="56">
        <v>2.7998400000000001</v>
      </c>
      <c r="L520" s="56">
        <f t="shared" si="89"/>
        <v>2.9860799999999998</v>
      </c>
      <c r="M520" s="57">
        <f t="shared" si="90"/>
        <v>1.2022048973905588</v>
      </c>
      <c r="N520" s="58">
        <f t="shared" si="92"/>
        <v>1.2</v>
      </c>
      <c r="O520" s="59">
        <v>37.93</v>
      </c>
      <c r="P520" s="60">
        <f>IF(X520="Y",Y520,O520)</f>
        <v>37.93</v>
      </c>
      <c r="R520" s="59">
        <v>38.68</v>
      </c>
      <c r="S520" s="59">
        <v>38.68</v>
      </c>
      <c r="T520" s="57">
        <f t="shared" si="93"/>
        <v>0</v>
      </c>
      <c r="U520" s="56" t="str">
        <f t="shared" si="94"/>
        <v>N</v>
      </c>
      <c r="V520" s="57">
        <f t="shared" ref="V520:V583" si="96">IF(S520=0,0,(O520-S520)/S520)</f>
        <v>-1.9389865563598761E-2</v>
      </c>
      <c r="W520" s="56" t="str">
        <f t="shared" si="95"/>
        <v>N</v>
      </c>
      <c r="X520" s="56" t="str">
        <f t="shared" si="91"/>
        <v>N</v>
      </c>
      <c r="Y520" s="60">
        <f>ROUNDUP(S520*0.95,2)</f>
        <v>36.75</v>
      </c>
    </row>
    <row r="521" spans="1:25" x14ac:dyDescent="0.25">
      <c r="A521" s="42" t="s">
        <v>555</v>
      </c>
      <c r="B521" s="43">
        <v>6008114</v>
      </c>
      <c r="C521" s="43">
        <v>146157</v>
      </c>
      <c r="D521" s="43">
        <v>0</v>
      </c>
      <c r="E521" s="44">
        <v>3.1051199999999999</v>
      </c>
      <c r="F521" s="44">
        <f t="shared" ref="F521:F584" si="97">$F$5</f>
        <v>0.82</v>
      </c>
      <c r="G521" s="44">
        <v>4.4062599999999996</v>
      </c>
      <c r="H521" s="44">
        <f t="shared" ref="H521:H584" si="98">$H$5</f>
        <v>3.6619999999999999</v>
      </c>
      <c r="I521" s="44">
        <f t="shared" ref="I521:I584" si="99">$I$5</f>
        <v>3.6779999999999999</v>
      </c>
      <c r="J521" s="44">
        <f t="shared" ref="J521:J584" si="100">ROUND(F521*G521*(H521/I521),5)</f>
        <v>3.5974200000000001</v>
      </c>
      <c r="K521" s="44">
        <v>3.3049300000000001</v>
      </c>
      <c r="L521" s="44">
        <f t="shared" ref="L521:L584" si="101">IF($J521=0,$K521,IF($K521=0,$J521,IF($J521&lt;$K521,$J521,ROUND(($J521*$L$5)+($K521*$L$4),5))))</f>
        <v>3.3634300000000001</v>
      </c>
      <c r="M521" s="45">
        <f t="shared" ref="M521:M584" si="102">IFERROR(E521/L521,0)</f>
        <v>0.923200423377326</v>
      </c>
      <c r="N521" s="46">
        <f t="shared" si="92"/>
        <v>0.92</v>
      </c>
      <c r="O521" s="47">
        <v>25.77</v>
      </c>
      <c r="P521" s="48">
        <f>IF(X521="Y",Y521,O521)</f>
        <v>25.77</v>
      </c>
      <c r="R521" s="47">
        <v>28.270000000000003</v>
      </c>
      <c r="S521" s="47">
        <v>28.270000000000003</v>
      </c>
      <c r="T521" s="45">
        <f t="shared" si="93"/>
        <v>0</v>
      </c>
      <c r="U521" s="44" t="str">
        <f t="shared" si="94"/>
        <v>N</v>
      </c>
      <c r="V521" s="45">
        <f t="shared" si="96"/>
        <v>-8.8432967810399832E-2</v>
      </c>
      <c r="W521" s="44" t="str">
        <f t="shared" si="95"/>
        <v>Y</v>
      </c>
      <c r="X521" s="44" t="str">
        <f t="shared" ref="X521:X584" si="103">IF(AND(U521="Y",W521="Y"),"Y","N")</f>
        <v>N</v>
      </c>
      <c r="Y521" s="48">
        <f>ROUNDUP(S521*0.95,2)</f>
        <v>26.860000000000003</v>
      </c>
    </row>
    <row r="522" spans="1:25" x14ac:dyDescent="0.25">
      <c r="A522" s="34" t="s">
        <v>556</v>
      </c>
      <c r="B522" s="41">
        <v>6002695</v>
      </c>
      <c r="C522" s="41" t="s">
        <v>557</v>
      </c>
      <c r="D522" s="41">
        <v>0</v>
      </c>
      <c r="E522" s="49">
        <v>2.0743399999999999</v>
      </c>
      <c r="F522" s="49">
        <f t="shared" si="97"/>
        <v>0.82</v>
      </c>
      <c r="G522" s="49">
        <v>2.2941799999999999</v>
      </c>
      <c r="H522" s="49">
        <f t="shared" si="98"/>
        <v>3.6619999999999999</v>
      </c>
      <c r="I522" s="49">
        <f t="shared" si="99"/>
        <v>3.6779999999999999</v>
      </c>
      <c r="J522" s="49">
        <f t="shared" si="100"/>
        <v>1.87304</v>
      </c>
      <c r="K522" s="49">
        <v>2.23753</v>
      </c>
      <c r="L522" s="49">
        <f t="shared" si="101"/>
        <v>1.87304</v>
      </c>
      <c r="M522" s="50">
        <f t="shared" si="102"/>
        <v>1.1074723444240377</v>
      </c>
      <c r="N522" s="51">
        <f t="shared" ref="N522:N585" si="104">ROUNDDOWN(M522,2)</f>
        <v>1.1000000000000001</v>
      </c>
      <c r="O522" s="52">
        <v>36.44</v>
      </c>
      <c r="P522" s="53">
        <f>IF(X522="Y",Y522,O522)</f>
        <v>36.44</v>
      </c>
      <c r="R522" s="52">
        <v>30.94</v>
      </c>
      <c r="S522" s="52">
        <v>30.94</v>
      </c>
      <c r="T522" s="50">
        <f t="shared" ref="T522:T585" si="105">IFERROR((S522-R522)/R522,0)</f>
        <v>0</v>
      </c>
      <c r="U522" s="49" t="str">
        <f t="shared" ref="U522:U585" si="106">IF(T522&lt;-0.05,"Y","N")</f>
        <v>N</v>
      </c>
      <c r="V522" s="50">
        <f t="shared" si="96"/>
        <v>0.17776341305753057</v>
      </c>
      <c r="W522" s="49" t="str">
        <f t="shared" ref="W522:W585" si="107">IF(V522&lt;-0.05,"Y","N")</f>
        <v>N</v>
      </c>
      <c r="X522" s="49" t="str">
        <f t="shared" si="103"/>
        <v>N</v>
      </c>
      <c r="Y522" s="53">
        <f>ROUNDUP(S522*0.95,2)</f>
        <v>29.400000000000002</v>
      </c>
    </row>
    <row r="523" spans="1:25" x14ac:dyDescent="0.25">
      <c r="A523" s="34" t="s">
        <v>558</v>
      </c>
      <c r="B523" s="41">
        <v>6008049</v>
      </c>
      <c r="C523" s="41">
        <v>145818</v>
      </c>
      <c r="D523" s="41">
        <v>0</v>
      </c>
      <c r="E523" s="49">
        <v>2.3422100000000001</v>
      </c>
      <c r="F523" s="49">
        <f t="shared" si="97"/>
        <v>0.82</v>
      </c>
      <c r="G523" s="49">
        <v>4.8311999999999999</v>
      </c>
      <c r="H523" s="49">
        <f t="shared" si="98"/>
        <v>3.6619999999999999</v>
      </c>
      <c r="I523" s="49">
        <f t="shared" si="99"/>
        <v>3.6779999999999999</v>
      </c>
      <c r="J523" s="49">
        <f t="shared" si="100"/>
        <v>3.94435</v>
      </c>
      <c r="K523" s="49">
        <v>3.00827</v>
      </c>
      <c r="L523" s="49">
        <f t="shared" si="101"/>
        <v>3.1954899999999999</v>
      </c>
      <c r="M523" s="50">
        <f t="shared" si="102"/>
        <v>0.73297365975171258</v>
      </c>
      <c r="N523" s="51">
        <f t="shared" si="104"/>
        <v>0.73</v>
      </c>
      <c r="O523" s="52">
        <v>11.26</v>
      </c>
      <c r="P523" s="53">
        <f>IF(X523="Y",Y523,O523)</f>
        <v>11.26</v>
      </c>
      <c r="R523" s="52">
        <v>15.62</v>
      </c>
      <c r="S523" s="52">
        <v>15.62</v>
      </c>
      <c r="T523" s="50">
        <f t="shared" si="105"/>
        <v>0</v>
      </c>
      <c r="U523" s="49" t="str">
        <f t="shared" si="106"/>
        <v>N</v>
      </c>
      <c r="V523" s="50">
        <f t="shared" si="96"/>
        <v>-0.27912932138284247</v>
      </c>
      <c r="W523" s="49" t="str">
        <f t="shared" si="107"/>
        <v>Y</v>
      </c>
      <c r="X523" s="49" t="str">
        <f t="shared" si="103"/>
        <v>N</v>
      </c>
      <c r="Y523" s="53">
        <f>ROUNDUP(S523*0.95,2)</f>
        <v>14.84</v>
      </c>
    </row>
    <row r="524" spans="1:25" x14ac:dyDescent="0.25">
      <c r="A524" s="34" t="s">
        <v>559</v>
      </c>
      <c r="B524" s="41">
        <v>6008163</v>
      </c>
      <c r="C524" s="41">
        <v>145443</v>
      </c>
      <c r="D524" s="41">
        <v>0</v>
      </c>
      <c r="E524" s="49">
        <v>4.0822399999999996</v>
      </c>
      <c r="F524" s="49">
        <f t="shared" si="97"/>
        <v>0.82</v>
      </c>
      <c r="G524" s="49">
        <v>4.4905799999999996</v>
      </c>
      <c r="H524" s="49">
        <f t="shared" si="98"/>
        <v>3.6619999999999999</v>
      </c>
      <c r="I524" s="49">
        <f t="shared" si="99"/>
        <v>3.6779999999999999</v>
      </c>
      <c r="J524" s="49">
        <f t="shared" si="100"/>
        <v>3.6662599999999999</v>
      </c>
      <c r="K524" s="49">
        <v>3.1280399999999999</v>
      </c>
      <c r="L524" s="49">
        <f t="shared" si="101"/>
        <v>3.2356799999999999</v>
      </c>
      <c r="M524" s="50">
        <f t="shared" si="102"/>
        <v>1.2616327943430747</v>
      </c>
      <c r="N524" s="51">
        <f t="shared" si="104"/>
        <v>1.26</v>
      </c>
      <c r="O524" s="52">
        <v>38.68</v>
      </c>
      <c r="P524" s="53">
        <f>IF(X524="Y",Y524,O524)</f>
        <v>38.68</v>
      </c>
      <c r="R524" s="52">
        <v>38.68</v>
      </c>
      <c r="S524" s="52">
        <v>38.68</v>
      </c>
      <c r="T524" s="50">
        <f t="shared" si="105"/>
        <v>0</v>
      </c>
      <c r="U524" s="49" t="str">
        <f t="shared" si="106"/>
        <v>N</v>
      </c>
      <c r="V524" s="50">
        <f t="shared" si="96"/>
        <v>0</v>
      </c>
      <c r="W524" s="49" t="str">
        <f t="shared" si="107"/>
        <v>N</v>
      </c>
      <c r="X524" s="49" t="str">
        <f t="shared" si="103"/>
        <v>N</v>
      </c>
      <c r="Y524" s="53">
        <f>ROUNDUP(S524*0.95,2)</f>
        <v>36.75</v>
      </c>
    </row>
    <row r="525" spans="1:25" x14ac:dyDescent="0.25">
      <c r="A525" s="54" t="s">
        <v>560</v>
      </c>
      <c r="B525" s="55">
        <v>6005136</v>
      </c>
      <c r="C525" s="55">
        <v>146020</v>
      </c>
      <c r="D525" s="55">
        <v>0</v>
      </c>
      <c r="E525" s="56">
        <v>2.85141</v>
      </c>
      <c r="F525" s="56">
        <f t="shared" si="97"/>
        <v>0.82</v>
      </c>
      <c r="G525" s="56">
        <v>3.6448100000000001</v>
      </c>
      <c r="H525" s="56">
        <f t="shared" si="98"/>
        <v>3.6619999999999999</v>
      </c>
      <c r="I525" s="56">
        <f t="shared" si="99"/>
        <v>3.6779999999999999</v>
      </c>
      <c r="J525" s="56">
        <f t="shared" si="100"/>
        <v>2.9757400000000001</v>
      </c>
      <c r="K525" s="56">
        <v>2.8883200000000002</v>
      </c>
      <c r="L525" s="56">
        <f t="shared" si="101"/>
        <v>2.9058000000000002</v>
      </c>
      <c r="M525" s="57">
        <f t="shared" si="102"/>
        <v>0.9812822630600867</v>
      </c>
      <c r="N525" s="58">
        <f t="shared" si="104"/>
        <v>0.98</v>
      </c>
      <c r="O525" s="59">
        <v>29.68</v>
      </c>
      <c r="P525" s="60">
        <f>IF(X525="Y",Y525,O525)</f>
        <v>29.68</v>
      </c>
      <c r="R525" s="59">
        <v>26.03</v>
      </c>
      <c r="S525" s="59">
        <v>26.03</v>
      </c>
      <c r="T525" s="57">
        <f t="shared" si="105"/>
        <v>0</v>
      </c>
      <c r="U525" s="56" t="str">
        <f t="shared" si="106"/>
        <v>N</v>
      </c>
      <c r="V525" s="57">
        <f t="shared" si="96"/>
        <v>0.14022281982328078</v>
      </c>
      <c r="W525" s="56" t="str">
        <f t="shared" si="107"/>
        <v>N</v>
      </c>
      <c r="X525" s="56" t="str">
        <f t="shared" si="103"/>
        <v>N</v>
      </c>
      <c r="Y525" s="60">
        <f>ROUNDUP(S525*0.95,2)</f>
        <v>24.73</v>
      </c>
    </row>
    <row r="526" spans="1:25" x14ac:dyDescent="0.25">
      <c r="A526" s="42" t="s">
        <v>561</v>
      </c>
      <c r="B526" s="43">
        <v>6003065</v>
      </c>
      <c r="C526" s="43">
        <v>145759</v>
      </c>
      <c r="D526" s="43">
        <v>0</v>
      </c>
      <c r="E526" s="44">
        <v>2.5950000000000002</v>
      </c>
      <c r="F526" s="44">
        <f t="shared" si="97"/>
        <v>0.82</v>
      </c>
      <c r="G526" s="44">
        <v>4.02827</v>
      </c>
      <c r="H526" s="44">
        <f t="shared" si="98"/>
        <v>3.6619999999999999</v>
      </c>
      <c r="I526" s="44">
        <f t="shared" si="99"/>
        <v>3.6779999999999999</v>
      </c>
      <c r="J526" s="44">
        <f t="shared" si="100"/>
        <v>3.2888099999999998</v>
      </c>
      <c r="K526" s="44">
        <v>2.9504899999999998</v>
      </c>
      <c r="L526" s="44">
        <f t="shared" si="101"/>
        <v>3.0181499999999999</v>
      </c>
      <c r="M526" s="45">
        <f t="shared" si="102"/>
        <v>0.85979822076437562</v>
      </c>
      <c r="N526" s="46">
        <f t="shared" si="104"/>
        <v>0.85</v>
      </c>
      <c r="O526" s="47">
        <v>20.37</v>
      </c>
      <c r="P526" s="48">
        <f>IF(X526="Y",Y526,O526)</f>
        <v>20.37</v>
      </c>
      <c r="R526" s="47">
        <v>29.970000000000002</v>
      </c>
      <c r="S526" s="47">
        <v>29.970000000000002</v>
      </c>
      <c r="T526" s="45">
        <f t="shared" si="105"/>
        <v>0</v>
      </c>
      <c r="U526" s="44" t="str">
        <f t="shared" si="106"/>
        <v>N</v>
      </c>
      <c r="V526" s="45">
        <f t="shared" si="96"/>
        <v>-0.32032032032032032</v>
      </c>
      <c r="W526" s="44" t="str">
        <f t="shared" si="107"/>
        <v>Y</v>
      </c>
      <c r="X526" s="44" t="str">
        <f t="shared" si="103"/>
        <v>N</v>
      </c>
      <c r="Y526" s="48">
        <f>ROUNDUP(S526*0.95,2)</f>
        <v>28.48</v>
      </c>
    </row>
    <row r="527" spans="1:25" x14ac:dyDescent="0.25">
      <c r="A527" s="34" t="s">
        <v>562</v>
      </c>
      <c r="B527" s="41">
        <v>6005029</v>
      </c>
      <c r="C527" s="41">
        <v>145418</v>
      </c>
      <c r="D527" s="41">
        <v>0</v>
      </c>
      <c r="E527" s="49">
        <v>2.36381</v>
      </c>
      <c r="F527" s="49">
        <f t="shared" si="97"/>
        <v>0.82</v>
      </c>
      <c r="G527" s="49">
        <v>3.5094799999999999</v>
      </c>
      <c r="H527" s="49">
        <f t="shared" si="98"/>
        <v>3.6619999999999999</v>
      </c>
      <c r="I527" s="49">
        <f t="shared" si="99"/>
        <v>3.6779999999999999</v>
      </c>
      <c r="J527" s="49">
        <f t="shared" si="100"/>
        <v>2.8652500000000001</v>
      </c>
      <c r="K527" s="49">
        <v>2.7579600000000002</v>
      </c>
      <c r="L527" s="49">
        <f t="shared" si="101"/>
        <v>2.77942</v>
      </c>
      <c r="M527" s="50">
        <f t="shared" si="102"/>
        <v>0.85046880284375881</v>
      </c>
      <c r="N527" s="51">
        <f t="shared" si="104"/>
        <v>0.85</v>
      </c>
      <c r="O527" s="52">
        <v>20.37</v>
      </c>
      <c r="P527" s="53">
        <f>IF(X527="Y",Y527,O527)</f>
        <v>20.37</v>
      </c>
      <c r="R527" s="52">
        <v>18.600000000000001</v>
      </c>
      <c r="S527" s="52">
        <v>18.600000000000001</v>
      </c>
      <c r="T527" s="50">
        <f t="shared" si="105"/>
        <v>0</v>
      </c>
      <c r="U527" s="49" t="str">
        <f t="shared" si="106"/>
        <v>N</v>
      </c>
      <c r="V527" s="50">
        <f t="shared" si="96"/>
        <v>9.5161290322580611E-2</v>
      </c>
      <c r="W527" s="49" t="str">
        <f t="shared" si="107"/>
        <v>N</v>
      </c>
      <c r="X527" s="49" t="str">
        <f t="shared" si="103"/>
        <v>N</v>
      </c>
      <c r="Y527" s="53">
        <f>ROUNDUP(S527*0.95,2)</f>
        <v>17.670000000000002</v>
      </c>
    </row>
    <row r="528" spans="1:25" x14ac:dyDescent="0.25">
      <c r="A528" s="34" t="s">
        <v>563</v>
      </c>
      <c r="B528" s="41">
        <v>6008684</v>
      </c>
      <c r="C528" s="41">
        <v>145488</v>
      </c>
      <c r="D528" s="41">
        <v>0</v>
      </c>
      <c r="E528" s="49">
        <v>2.5117099999999999</v>
      </c>
      <c r="F528" s="49">
        <f t="shared" si="97"/>
        <v>0.82</v>
      </c>
      <c r="G528" s="49">
        <v>5.1593</v>
      </c>
      <c r="H528" s="49">
        <f t="shared" si="98"/>
        <v>3.6619999999999999</v>
      </c>
      <c r="I528" s="49">
        <f t="shared" si="99"/>
        <v>3.6779999999999999</v>
      </c>
      <c r="J528" s="49">
        <f t="shared" si="100"/>
        <v>4.2122200000000003</v>
      </c>
      <c r="K528" s="49">
        <v>3.6982699999999999</v>
      </c>
      <c r="L528" s="49">
        <f t="shared" si="101"/>
        <v>3.8010600000000001</v>
      </c>
      <c r="M528" s="50">
        <f t="shared" si="102"/>
        <v>0.6607919896029002</v>
      </c>
      <c r="N528" s="51">
        <f t="shared" si="104"/>
        <v>0.66</v>
      </c>
      <c r="O528" s="52">
        <v>0</v>
      </c>
      <c r="P528" s="53">
        <f>IF(X528="Y",Y528,O528)</f>
        <v>0</v>
      </c>
      <c r="R528" s="52">
        <v>17.11</v>
      </c>
      <c r="S528" s="52">
        <v>17.11</v>
      </c>
      <c r="T528" s="50">
        <f t="shared" si="105"/>
        <v>0</v>
      </c>
      <c r="U528" s="49" t="str">
        <f t="shared" si="106"/>
        <v>N</v>
      </c>
      <c r="V528" s="50">
        <f t="shared" si="96"/>
        <v>-1</v>
      </c>
      <c r="W528" s="49" t="str">
        <f t="shared" si="107"/>
        <v>Y</v>
      </c>
      <c r="X528" s="49" t="str">
        <f t="shared" si="103"/>
        <v>N</v>
      </c>
      <c r="Y528" s="53">
        <f>ROUNDUP(S528*0.95,2)</f>
        <v>16.260000000000002</v>
      </c>
    </row>
    <row r="529" spans="1:25" x14ac:dyDescent="0.25">
      <c r="A529" s="54" t="s">
        <v>564</v>
      </c>
      <c r="B529" s="55">
        <v>6008346</v>
      </c>
      <c r="C529" s="55">
        <v>146134</v>
      </c>
      <c r="D529" s="55">
        <v>0</v>
      </c>
      <c r="E529" s="56">
        <v>3.0135200000000002</v>
      </c>
      <c r="F529" s="56">
        <f t="shared" si="97"/>
        <v>0.82</v>
      </c>
      <c r="G529" s="56">
        <v>3.60398</v>
      </c>
      <c r="H529" s="56">
        <f t="shared" si="98"/>
        <v>3.6619999999999999</v>
      </c>
      <c r="I529" s="56">
        <f t="shared" si="99"/>
        <v>3.6779999999999999</v>
      </c>
      <c r="J529" s="56">
        <f t="shared" si="100"/>
        <v>2.9424100000000002</v>
      </c>
      <c r="K529" s="56">
        <v>2.79515</v>
      </c>
      <c r="L529" s="56">
        <f t="shared" si="101"/>
        <v>2.8246000000000002</v>
      </c>
      <c r="M529" s="57">
        <f t="shared" si="102"/>
        <v>1.0668838065566806</v>
      </c>
      <c r="N529" s="58">
        <f t="shared" si="104"/>
        <v>1.06</v>
      </c>
      <c r="O529" s="59">
        <v>34.26</v>
      </c>
      <c r="P529" s="60">
        <f>IF(X529="Y",Y529,O529)</f>
        <v>34.26</v>
      </c>
      <c r="R529" s="59">
        <v>26.03</v>
      </c>
      <c r="S529" s="59">
        <v>26.03</v>
      </c>
      <c r="T529" s="57">
        <f t="shared" si="105"/>
        <v>0</v>
      </c>
      <c r="U529" s="56" t="str">
        <f t="shared" si="106"/>
        <v>N</v>
      </c>
      <c r="V529" s="57">
        <f t="shared" si="96"/>
        <v>0.31617364579331525</v>
      </c>
      <c r="W529" s="56" t="str">
        <f t="shared" si="107"/>
        <v>N</v>
      </c>
      <c r="X529" s="56" t="str">
        <f t="shared" si="103"/>
        <v>N</v>
      </c>
      <c r="Y529" s="60">
        <f>ROUNDUP(S529*0.95,2)</f>
        <v>24.73</v>
      </c>
    </row>
    <row r="530" spans="1:25" x14ac:dyDescent="0.25">
      <c r="A530" s="42" t="s">
        <v>565</v>
      </c>
      <c r="B530" s="43">
        <v>6008213</v>
      </c>
      <c r="C530" s="43">
        <v>146133</v>
      </c>
      <c r="D530" s="43">
        <v>0</v>
      </c>
      <c r="E530" s="44">
        <v>3.6051199999999999</v>
      </c>
      <c r="F530" s="44">
        <f t="shared" si="97"/>
        <v>0.82</v>
      </c>
      <c r="G530" s="44">
        <v>3.63618</v>
      </c>
      <c r="H530" s="44">
        <f t="shared" si="98"/>
        <v>3.6619999999999999</v>
      </c>
      <c r="I530" s="44">
        <f t="shared" si="99"/>
        <v>3.6779999999999999</v>
      </c>
      <c r="J530" s="44">
        <f t="shared" si="100"/>
        <v>2.9687000000000001</v>
      </c>
      <c r="K530" s="44">
        <v>3.18852</v>
      </c>
      <c r="L530" s="44">
        <f t="shared" si="101"/>
        <v>2.9687000000000001</v>
      </c>
      <c r="M530" s="45">
        <f t="shared" si="102"/>
        <v>1.2143766631859061</v>
      </c>
      <c r="N530" s="46">
        <f t="shared" si="104"/>
        <v>1.21</v>
      </c>
      <c r="O530" s="47">
        <v>38.08</v>
      </c>
      <c r="P530" s="48">
        <f>IF(X530="Y",Y530,O530)</f>
        <v>38.08</v>
      </c>
      <c r="R530" s="47">
        <v>33.32</v>
      </c>
      <c r="S530" s="47">
        <v>33.32</v>
      </c>
      <c r="T530" s="45">
        <f t="shared" si="105"/>
        <v>0</v>
      </c>
      <c r="U530" s="44" t="str">
        <f t="shared" si="106"/>
        <v>N</v>
      </c>
      <c r="V530" s="45">
        <f t="shared" si="96"/>
        <v>0.14285714285714279</v>
      </c>
      <c r="W530" s="44" t="str">
        <f t="shared" si="107"/>
        <v>N</v>
      </c>
      <c r="X530" s="44" t="str">
        <f t="shared" si="103"/>
        <v>N</v>
      </c>
      <c r="Y530" s="48">
        <f>ROUNDUP(S530*0.95,2)</f>
        <v>31.66</v>
      </c>
    </row>
    <row r="531" spans="1:25" x14ac:dyDescent="0.25">
      <c r="A531" s="34" t="s">
        <v>566</v>
      </c>
      <c r="B531" s="41">
        <v>6008460</v>
      </c>
      <c r="C531" s="41">
        <v>146009</v>
      </c>
      <c r="D531" s="41">
        <v>0</v>
      </c>
      <c r="E531" s="49">
        <v>5.5018599999999998</v>
      </c>
      <c r="F531" s="49">
        <f t="shared" si="97"/>
        <v>0.82</v>
      </c>
      <c r="G531" s="49">
        <v>3.9404499999999998</v>
      </c>
      <c r="H531" s="49">
        <f t="shared" si="98"/>
        <v>3.6619999999999999</v>
      </c>
      <c r="I531" s="49">
        <f t="shared" si="99"/>
        <v>3.6779999999999999</v>
      </c>
      <c r="J531" s="49">
        <f t="shared" si="100"/>
        <v>3.2171099999999999</v>
      </c>
      <c r="K531" s="49">
        <v>3.1051899999999999</v>
      </c>
      <c r="L531" s="49">
        <f t="shared" si="101"/>
        <v>3.12757</v>
      </c>
      <c r="M531" s="50">
        <f t="shared" si="102"/>
        <v>1.7591484762930965</v>
      </c>
      <c r="N531" s="51">
        <f t="shared" si="104"/>
        <v>1.75</v>
      </c>
      <c r="O531" s="52">
        <v>38.68</v>
      </c>
      <c r="P531" s="53">
        <f>IF(X531="Y",Y531,O531)</f>
        <v>38.68</v>
      </c>
      <c r="R531" s="52">
        <v>38.68</v>
      </c>
      <c r="S531" s="52">
        <v>38.68</v>
      </c>
      <c r="T531" s="50">
        <f t="shared" si="105"/>
        <v>0</v>
      </c>
      <c r="U531" s="49" t="str">
        <f t="shared" si="106"/>
        <v>N</v>
      </c>
      <c r="V531" s="50">
        <f t="shared" si="96"/>
        <v>0</v>
      </c>
      <c r="W531" s="49" t="str">
        <f t="shared" si="107"/>
        <v>N</v>
      </c>
      <c r="X531" s="49" t="str">
        <f t="shared" si="103"/>
        <v>N</v>
      </c>
      <c r="Y531" s="53">
        <f>ROUNDUP(S531*0.95,2)</f>
        <v>36.75</v>
      </c>
    </row>
    <row r="532" spans="1:25" x14ac:dyDescent="0.25">
      <c r="A532" s="34" t="s">
        <v>567</v>
      </c>
      <c r="B532" s="41">
        <v>6010250</v>
      </c>
      <c r="C532" s="41">
        <v>145598</v>
      </c>
      <c r="D532" s="41">
        <v>0</v>
      </c>
      <c r="E532" s="49">
        <v>4.1551400000000003</v>
      </c>
      <c r="F532" s="49">
        <f t="shared" si="97"/>
        <v>0.82</v>
      </c>
      <c r="G532" s="49">
        <v>4.1952800000000003</v>
      </c>
      <c r="H532" s="49">
        <f t="shared" si="98"/>
        <v>3.6619999999999999</v>
      </c>
      <c r="I532" s="49">
        <f t="shared" si="99"/>
        <v>3.6779999999999999</v>
      </c>
      <c r="J532" s="49">
        <f t="shared" si="100"/>
        <v>3.42516</v>
      </c>
      <c r="K532" s="49">
        <v>3.33704</v>
      </c>
      <c r="L532" s="49">
        <f t="shared" si="101"/>
        <v>3.35466</v>
      </c>
      <c r="M532" s="50">
        <f t="shared" si="102"/>
        <v>1.2386173263460381</v>
      </c>
      <c r="N532" s="51">
        <f t="shared" si="104"/>
        <v>1.23</v>
      </c>
      <c r="O532" s="52">
        <v>38.380000000000003</v>
      </c>
      <c r="P532" s="53">
        <f>IF(X532="Y",Y532,O532)</f>
        <v>38.380000000000003</v>
      </c>
      <c r="R532" s="52">
        <v>38.68</v>
      </c>
      <c r="S532" s="52">
        <v>38.68</v>
      </c>
      <c r="T532" s="50">
        <f t="shared" si="105"/>
        <v>0</v>
      </c>
      <c r="U532" s="49" t="str">
        <f t="shared" si="106"/>
        <v>N</v>
      </c>
      <c r="V532" s="50">
        <f t="shared" si="96"/>
        <v>-7.7559462254394298E-3</v>
      </c>
      <c r="W532" s="49" t="str">
        <f t="shared" si="107"/>
        <v>N</v>
      </c>
      <c r="X532" s="49" t="str">
        <f t="shared" si="103"/>
        <v>N</v>
      </c>
      <c r="Y532" s="53">
        <f>ROUNDUP(S532*0.95,2)</f>
        <v>36.75</v>
      </c>
    </row>
    <row r="533" spans="1:25" x14ac:dyDescent="0.25">
      <c r="A533" s="34" t="s">
        <v>568</v>
      </c>
      <c r="B533" s="41">
        <v>6000434</v>
      </c>
      <c r="C533" s="41">
        <v>145987</v>
      </c>
      <c r="D533" s="41">
        <v>0</v>
      </c>
      <c r="E533" s="49">
        <v>2.2855599999999998</v>
      </c>
      <c r="F533" s="49">
        <f t="shared" si="97"/>
        <v>0.82</v>
      </c>
      <c r="G533" s="49">
        <v>5.7376899999999997</v>
      </c>
      <c r="H533" s="49">
        <f t="shared" si="98"/>
        <v>3.6619999999999999</v>
      </c>
      <c r="I533" s="49">
        <f t="shared" si="99"/>
        <v>3.6779999999999999</v>
      </c>
      <c r="J533" s="49">
        <f t="shared" si="100"/>
        <v>4.6844400000000004</v>
      </c>
      <c r="K533" s="49">
        <v>3.2259500000000001</v>
      </c>
      <c r="L533" s="49">
        <f t="shared" si="101"/>
        <v>3.5176500000000002</v>
      </c>
      <c r="M533" s="50">
        <f t="shared" si="102"/>
        <v>0.64974059386237959</v>
      </c>
      <c r="N533" s="51">
        <f t="shared" si="104"/>
        <v>0.64</v>
      </c>
      <c r="O533" s="52">
        <v>0</v>
      </c>
      <c r="P533" s="53">
        <f>IF(X533="Y",Y533,O533)</f>
        <v>0</v>
      </c>
      <c r="R533" s="52">
        <v>14.88</v>
      </c>
      <c r="S533" s="52">
        <v>14.88</v>
      </c>
      <c r="T533" s="50">
        <f t="shared" si="105"/>
        <v>0</v>
      </c>
      <c r="U533" s="49" t="str">
        <f t="shared" si="106"/>
        <v>N</v>
      </c>
      <c r="V533" s="50">
        <f t="shared" si="96"/>
        <v>-1</v>
      </c>
      <c r="W533" s="49" t="str">
        <f t="shared" si="107"/>
        <v>Y</v>
      </c>
      <c r="X533" s="49" t="str">
        <f t="shared" si="103"/>
        <v>N</v>
      </c>
      <c r="Y533" s="53">
        <f>ROUNDUP(S533*0.95,2)</f>
        <v>14.14</v>
      </c>
    </row>
    <row r="534" spans="1:25" x14ac:dyDescent="0.25">
      <c r="A534" s="54" t="s">
        <v>569</v>
      </c>
      <c r="B534" s="55">
        <v>6010466</v>
      </c>
      <c r="C534" s="55">
        <v>145619</v>
      </c>
      <c r="D534" s="55">
        <v>0</v>
      </c>
      <c r="E534" s="56">
        <v>3.6696399999999998</v>
      </c>
      <c r="F534" s="56">
        <f t="shared" si="97"/>
        <v>0.82</v>
      </c>
      <c r="G534" s="56">
        <v>6.1074900000000003</v>
      </c>
      <c r="H534" s="56">
        <f t="shared" si="98"/>
        <v>3.6619999999999999</v>
      </c>
      <c r="I534" s="56">
        <f t="shared" si="99"/>
        <v>3.6779999999999999</v>
      </c>
      <c r="J534" s="56">
        <f t="shared" si="100"/>
        <v>4.9863600000000003</v>
      </c>
      <c r="K534" s="56">
        <v>3.6762100000000002</v>
      </c>
      <c r="L534" s="56">
        <f t="shared" si="101"/>
        <v>3.93824</v>
      </c>
      <c r="M534" s="57">
        <f t="shared" si="102"/>
        <v>0.93179694482814657</v>
      </c>
      <c r="N534" s="58">
        <f t="shared" si="104"/>
        <v>0.93</v>
      </c>
      <c r="O534" s="59">
        <v>26.42</v>
      </c>
      <c r="P534" s="60">
        <f>IF(X534="Y",Y534,O534)</f>
        <v>26.42</v>
      </c>
      <c r="R534" s="59">
        <v>25.29</v>
      </c>
      <c r="S534" s="59">
        <v>25.29</v>
      </c>
      <c r="T534" s="57">
        <f t="shared" si="105"/>
        <v>0</v>
      </c>
      <c r="U534" s="56" t="str">
        <f t="shared" si="106"/>
        <v>N</v>
      </c>
      <c r="V534" s="57">
        <f t="shared" si="96"/>
        <v>4.4681692368525212E-2</v>
      </c>
      <c r="W534" s="56" t="str">
        <f t="shared" si="107"/>
        <v>N</v>
      </c>
      <c r="X534" s="56" t="str">
        <f t="shared" si="103"/>
        <v>N</v>
      </c>
      <c r="Y534" s="60">
        <f>ROUNDUP(S534*0.95,2)</f>
        <v>24.03</v>
      </c>
    </row>
    <row r="535" spans="1:25" x14ac:dyDescent="0.25">
      <c r="A535" s="42" t="s">
        <v>570</v>
      </c>
      <c r="B535" s="43">
        <v>6002646</v>
      </c>
      <c r="C535" s="43">
        <v>146041</v>
      </c>
      <c r="D535" s="43">
        <v>0</v>
      </c>
      <c r="E535" s="44">
        <v>2.7462399999999998</v>
      </c>
      <c r="F535" s="44">
        <f t="shared" si="97"/>
        <v>0.82</v>
      </c>
      <c r="G535" s="44">
        <v>5.1937800000000003</v>
      </c>
      <c r="H535" s="44">
        <f t="shared" si="98"/>
        <v>3.6619999999999999</v>
      </c>
      <c r="I535" s="44">
        <f t="shared" si="99"/>
        <v>3.6779999999999999</v>
      </c>
      <c r="J535" s="44">
        <f t="shared" si="100"/>
        <v>4.2403700000000004</v>
      </c>
      <c r="K535" s="44">
        <v>3.3864200000000002</v>
      </c>
      <c r="L535" s="44">
        <f t="shared" si="101"/>
        <v>3.55721</v>
      </c>
      <c r="M535" s="45">
        <f t="shared" si="102"/>
        <v>0.77202076908588468</v>
      </c>
      <c r="N535" s="46">
        <f t="shared" si="104"/>
        <v>0.77</v>
      </c>
      <c r="O535" s="47">
        <v>14.26</v>
      </c>
      <c r="P535" s="48">
        <f>IF(X535="Y",Y535,O535)</f>
        <v>14.26</v>
      </c>
      <c r="R535" s="47">
        <v>20.079999999999998</v>
      </c>
      <c r="S535" s="47">
        <v>20.079999999999998</v>
      </c>
      <c r="T535" s="45">
        <f t="shared" si="105"/>
        <v>0</v>
      </c>
      <c r="U535" s="44" t="str">
        <f t="shared" si="106"/>
        <v>N</v>
      </c>
      <c r="V535" s="45">
        <f t="shared" si="96"/>
        <v>-0.28984063745019917</v>
      </c>
      <c r="W535" s="44" t="str">
        <f t="shared" si="107"/>
        <v>Y</v>
      </c>
      <c r="X535" s="44" t="str">
        <f t="shared" si="103"/>
        <v>N</v>
      </c>
      <c r="Y535" s="48">
        <f>ROUNDUP(S535*0.95,2)</f>
        <v>19.080000000000002</v>
      </c>
    </row>
    <row r="536" spans="1:25" x14ac:dyDescent="0.25">
      <c r="A536" s="34" t="s">
        <v>571</v>
      </c>
      <c r="B536" s="41">
        <v>6007272</v>
      </c>
      <c r="C536" s="41" t="s">
        <v>572</v>
      </c>
      <c r="D536" s="41">
        <v>0</v>
      </c>
      <c r="E536" s="49">
        <v>2.8335400000000002</v>
      </c>
      <c r="F536" s="49">
        <f t="shared" si="97"/>
        <v>0.82</v>
      </c>
      <c r="G536" s="49">
        <v>3.8881899999999998</v>
      </c>
      <c r="H536" s="49">
        <f t="shared" si="98"/>
        <v>3.6619999999999999</v>
      </c>
      <c r="I536" s="49">
        <f t="shared" si="99"/>
        <v>3.6779999999999999</v>
      </c>
      <c r="J536" s="49">
        <f t="shared" si="100"/>
        <v>3.1744500000000002</v>
      </c>
      <c r="K536" s="49">
        <v>3.1907800000000002</v>
      </c>
      <c r="L536" s="49">
        <f t="shared" si="101"/>
        <v>3.1744500000000002</v>
      </c>
      <c r="M536" s="50">
        <f t="shared" si="102"/>
        <v>0.8926081683441226</v>
      </c>
      <c r="N536" s="51">
        <f t="shared" si="104"/>
        <v>0.89</v>
      </c>
      <c r="O536" s="52">
        <v>23.46</v>
      </c>
      <c r="P536" s="53">
        <f>IF(X536="Y",Y536,O536)</f>
        <v>23.46</v>
      </c>
      <c r="R536" s="52">
        <v>24.54</v>
      </c>
      <c r="S536" s="52">
        <v>24.54</v>
      </c>
      <c r="T536" s="50">
        <f t="shared" si="105"/>
        <v>0</v>
      </c>
      <c r="U536" s="49" t="str">
        <f t="shared" si="106"/>
        <v>N</v>
      </c>
      <c r="V536" s="50">
        <f t="shared" si="96"/>
        <v>-4.4009779951100177E-2</v>
      </c>
      <c r="W536" s="49" t="str">
        <f t="shared" si="107"/>
        <v>N</v>
      </c>
      <c r="X536" s="49" t="str">
        <f t="shared" si="103"/>
        <v>N</v>
      </c>
      <c r="Y536" s="53">
        <f>ROUNDUP(S536*0.95,2)</f>
        <v>23.32</v>
      </c>
    </row>
    <row r="537" spans="1:25" x14ac:dyDescent="0.25">
      <c r="A537" s="34" t="s">
        <v>573</v>
      </c>
      <c r="B537" s="41">
        <v>6007306</v>
      </c>
      <c r="C537" s="41">
        <v>146098</v>
      </c>
      <c r="D537" s="41">
        <v>0</v>
      </c>
      <c r="E537" s="49">
        <v>3.9162400000000002</v>
      </c>
      <c r="F537" s="49">
        <f t="shared" si="97"/>
        <v>0.82</v>
      </c>
      <c r="G537" s="49">
        <v>3.8906399999999999</v>
      </c>
      <c r="H537" s="49">
        <f t="shared" si="98"/>
        <v>3.6619999999999999</v>
      </c>
      <c r="I537" s="49">
        <f t="shared" si="99"/>
        <v>3.6779999999999999</v>
      </c>
      <c r="J537" s="49">
        <f t="shared" si="100"/>
        <v>3.17645</v>
      </c>
      <c r="K537" s="49">
        <v>3.1791</v>
      </c>
      <c r="L537" s="49">
        <f t="shared" si="101"/>
        <v>3.17645</v>
      </c>
      <c r="M537" s="50">
        <f t="shared" si="102"/>
        <v>1.2328983613782682</v>
      </c>
      <c r="N537" s="51">
        <f t="shared" si="104"/>
        <v>1.23</v>
      </c>
      <c r="O537" s="52">
        <v>38.380000000000003</v>
      </c>
      <c r="P537" s="53">
        <f>IF(X537="Y",Y537,O537)</f>
        <v>38.380000000000003</v>
      </c>
      <c r="R537" s="52">
        <v>36.69</v>
      </c>
      <c r="S537" s="52">
        <v>36.69</v>
      </c>
      <c r="T537" s="50">
        <f t="shared" si="105"/>
        <v>0</v>
      </c>
      <c r="U537" s="49" t="str">
        <f t="shared" si="106"/>
        <v>N</v>
      </c>
      <c r="V537" s="50">
        <f t="shared" si="96"/>
        <v>4.606159716544031E-2</v>
      </c>
      <c r="W537" s="49" t="str">
        <f t="shared" si="107"/>
        <v>N</v>
      </c>
      <c r="X537" s="49" t="str">
        <f t="shared" si="103"/>
        <v>N</v>
      </c>
      <c r="Y537" s="53">
        <f>ROUNDUP(S537*0.95,2)</f>
        <v>34.86</v>
      </c>
    </row>
    <row r="538" spans="1:25" x14ac:dyDescent="0.25">
      <c r="A538" s="34" t="s">
        <v>574</v>
      </c>
      <c r="B538" s="41">
        <v>6007298</v>
      </c>
      <c r="C538" s="41" t="s">
        <v>575</v>
      </c>
      <c r="D538" s="41">
        <v>0</v>
      </c>
      <c r="E538" s="49">
        <v>2.4869500000000002</v>
      </c>
      <c r="F538" s="49">
        <f t="shared" si="97"/>
        <v>0.82</v>
      </c>
      <c r="G538" s="49">
        <v>3.4039999999999999</v>
      </c>
      <c r="H538" s="49">
        <f t="shared" si="98"/>
        <v>3.6619999999999999</v>
      </c>
      <c r="I538" s="49">
        <f t="shared" si="99"/>
        <v>3.6779999999999999</v>
      </c>
      <c r="J538" s="49">
        <f t="shared" si="100"/>
        <v>2.7791399999999999</v>
      </c>
      <c r="K538" s="49">
        <v>2.83955</v>
      </c>
      <c r="L538" s="49">
        <f t="shared" si="101"/>
        <v>2.7791399999999999</v>
      </c>
      <c r="M538" s="50">
        <f t="shared" si="102"/>
        <v>0.89486315910677416</v>
      </c>
      <c r="N538" s="51">
        <f t="shared" si="104"/>
        <v>0.89</v>
      </c>
      <c r="O538" s="52">
        <v>23.46</v>
      </c>
      <c r="P538" s="53">
        <f>IF(X538="Y",Y538,O538)</f>
        <v>23.46</v>
      </c>
      <c r="R538" s="52">
        <v>23.06</v>
      </c>
      <c r="S538" s="52">
        <v>23.06</v>
      </c>
      <c r="T538" s="50">
        <f t="shared" si="105"/>
        <v>0</v>
      </c>
      <c r="U538" s="49" t="str">
        <f t="shared" si="106"/>
        <v>N</v>
      </c>
      <c r="V538" s="50">
        <f t="shared" si="96"/>
        <v>1.7346053772766788E-2</v>
      </c>
      <c r="W538" s="49" t="str">
        <f t="shared" si="107"/>
        <v>N</v>
      </c>
      <c r="X538" s="49" t="str">
        <f t="shared" si="103"/>
        <v>N</v>
      </c>
      <c r="Y538" s="53">
        <f>ROUNDUP(S538*0.95,2)</f>
        <v>21.91</v>
      </c>
    </row>
    <row r="539" spans="1:25" x14ac:dyDescent="0.25">
      <c r="A539" s="54" t="s">
        <v>576</v>
      </c>
      <c r="B539" s="55">
        <v>6004055</v>
      </c>
      <c r="C539" s="55">
        <v>145978</v>
      </c>
      <c r="D539" s="55">
        <v>0</v>
      </c>
      <c r="E539" s="56">
        <v>3.3751199999999999</v>
      </c>
      <c r="F539" s="56">
        <f t="shared" si="97"/>
        <v>0.82</v>
      </c>
      <c r="G539" s="56">
        <v>4.5438400000000003</v>
      </c>
      <c r="H539" s="56">
        <f t="shared" si="98"/>
        <v>3.6619999999999999</v>
      </c>
      <c r="I539" s="56">
        <f t="shared" si="99"/>
        <v>3.6779999999999999</v>
      </c>
      <c r="J539" s="56">
        <f t="shared" si="100"/>
        <v>3.70974</v>
      </c>
      <c r="K539" s="56">
        <v>2.9754</v>
      </c>
      <c r="L539" s="56">
        <f t="shared" si="101"/>
        <v>3.1222699999999999</v>
      </c>
      <c r="M539" s="57">
        <f t="shared" si="102"/>
        <v>1.0809827465273663</v>
      </c>
      <c r="N539" s="58">
        <f t="shared" si="104"/>
        <v>1.08</v>
      </c>
      <c r="O539" s="59">
        <v>35.35</v>
      </c>
      <c r="P539" s="60">
        <f>IF(X539="Y",Y539,O539)</f>
        <v>35.35</v>
      </c>
      <c r="R539" s="59">
        <v>37.29</v>
      </c>
      <c r="S539" s="59">
        <v>37.29</v>
      </c>
      <c r="T539" s="57">
        <f t="shared" si="105"/>
        <v>0</v>
      </c>
      <c r="U539" s="56" t="str">
        <f t="shared" si="106"/>
        <v>N</v>
      </c>
      <c r="V539" s="57">
        <f t="shared" si="96"/>
        <v>-5.202467149369798E-2</v>
      </c>
      <c r="W539" s="56" t="str">
        <f t="shared" si="107"/>
        <v>Y</v>
      </c>
      <c r="X539" s="56" t="str">
        <f t="shared" si="103"/>
        <v>N</v>
      </c>
      <c r="Y539" s="60">
        <f>ROUNDUP(S539*0.95,2)</f>
        <v>35.43</v>
      </c>
    </row>
    <row r="540" spans="1:25" x14ac:dyDescent="0.25">
      <c r="A540" s="42" t="s">
        <v>577</v>
      </c>
      <c r="B540" s="43">
        <v>6008528</v>
      </c>
      <c r="C540" s="43">
        <v>146036</v>
      </c>
      <c r="D540" s="43">
        <v>0</v>
      </c>
      <c r="E540" s="44">
        <v>3.3055500000000002</v>
      </c>
      <c r="F540" s="44">
        <f t="shared" si="97"/>
        <v>0.82</v>
      </c>
      <c r="G540" s="44">
        <v>4.1026400000000001</v>
      </c>
      <c r="H540" s="44">
        <f t="shared" si="98"/>
        <v>3.6619999999999999</v>
      </c>
      <c r="I540" s="44">
        <f t="shared" si="99"/>
        <v>3.6779999999999999</v>
      </c>
      <c r="J540" s="44">
        <f t="shared" si="100"/>
        <v>3.3495300000000001</v>
      </c>
      <c r="K540" s="44">
        <v>3.1020799999999999</v>
      </c>
      <c r="L540" s="44">
        <f t="shared" si="101"/>
        <v>3.15157</v>
      </c>
      <c r="M540" s="45">
        <f t="shared" si="102"/>
        <v>1.0488581881411487</v>
      </c>
      <c r="N540" s="46">
        <f t="shared" si="104"/>
        <v>1.04</v>
      </c>
      <c r="O540" s="47">
        <v>33.159999999999997</v>
      </c>
      <c r="P540" s="48">
        <f>IF(X540="Y",Y540,O540)</f>
        <v>33.159999999999997</v>
      </c>
      <c r="R540" s="47">
        <v>36.299999999999997</v>
      </c>
      <c r="S540" s="47">
        <v>36.299999999999997</v>
      </c>
      <c r="T540" s="45">
        <f t="shared" si="105"/>
        <v>0</v>
      </c>
      <c r="U540" s="44" t="str">
        <f t="shared" si="106"/>
        <v>N</v>
      </c>
      <c r="V540" s="45">
        <f t="shared" si="96"/>
        <v>-8.6501377410468344E-2</v>
      </c>
      <c r="W540" s="44" t="str">
        <f t="shared" si="107"/>
        <v>Y</v>
      </c>
      <c r="X540" s="44" t="str">
        <f t="shared" si="103"/>
        <v>N</v>
      </c>
      <c r="Y540" s="48">
        <f>ROUNDUP(S540*0.95,2)</f>
        <v>34.489999999999995</v>
      </c>
    </row>
    <row r="541" spans="1:25" x14ac:dyDescent="0.25">
      <c r="A541" s="34" t="s">
        <v>578</v>
      </c>
      <c r="B541" s="41">
        <v>6008544</v>
      </c>
      <c r="C541" s="41">
        <v>145441</v>
      </c>
      <c r="D541" s="41">
        <v>0</v>
      </c>
      <c r="E541" s="49">
        <v>4.1329099999999999</v>
      </c>
      <c r="F541" s="49">
        <f t="shared" si="97"/>
        <v>0.82</v>
      </c>
      <c r="G541" s="49">
        <v>4.1138899999999996</v>
      </c>
      <c r="H541" s="49">
        <f t="shared" si="98"/>
        <v>3.6619999999999999</v>
      </c>
      <c r="I541" s="49">
        <f t="shared" si="99"/>
        <v>3.6779999999999999</v>
      </c>
      <c r="J541" s="49">
        <f t="shared" si="100"/>
        <v>3.3587099999999999</v>
      </c>
      <c r="K541" s="49">
        <v>3.1442000000000001</v>
      </c>
      <c r="L541" s="49">
        <f t="shared" si="101"/>
        <v>3.1871</v>
      </c>
      <c r="M541" s="50">
        <f t="shared" si="102"/>
        <v>1.29676194659722</v>
      </c>
      <c r="N541" s="51">
        <f t="shared" si="104"/>
        <v>1.29</v>
      </c>
      <c r="O541" s="52">
        <v>38.68</v>
      </c>
      <c r="P541" s="53">
        <f>IF(X541="Y",Y541,O541)</f>
        <v>38.68</v>
      </c>
      <c r="R541" s="52">
        <v>38.68</v>
      </c>
      <c r="S541" s="52">
        <v>38.68</v>
      </c>
      <c r="T541" s="50">
        <f t="shared" si="105"/>
        <v>0</v>
      </c>
      <c r="U541" s="49" t="str">
        <f t="shared" si="106"/>
        <v>N</v>
      </c>
      <c r="V541" s="50">
        <f t="shared" si="96"/>
        <v>0</v>
      </c>
      <c r="W541" s="49" t="str">
        <f t="shared" si="107"/>
        <v>N</v>
      </c>
      <c r="X541" s="49" t="str">
        <f t="shared" si="103"/>
        <v>N</v>
      </c>
      <c r="Y541" s="53">
        <f>ROUNDUP(S541*0.95,2)</f>
        <v>36.75</v>
      </c>
    </row>
    <row r="542" spans="1:25" x14ac:dyDescent="0.25">
      <c r="A542" s="34" t="s">
        <v>579</v>
      </c>
      <c r="B542" s="41">
        <v>6008536</v>
      </c>
      <c r="C542" s="41">
        <v>145836</v>
      </c>
      <c r="D542" s="41">
        <v>0</v>
      </c>
      <c r="E542" s="49">
        <v>3.9922300000000002</v>
      </c>
      <c r="F542" s="49">
        <f t="shared" si="97"/>
        <v>0.82</v>
      </c>
      <c r="G542" s="49">
        <v>3.6660400000000002</v>
      </c>
      <c r="H542" s="49">
        <f t="shared" si="98"/>
        <v>3.6619999999999999</v>
      </c>
      <c r="I542" s="49">
        <f t="shared" si="99"/>
        <v>3.6779999999999999</v>
      </c>
      <c r="J542" s="49">
        <f t="shared" si="100"/>
        <v>2.99308</v>
      </c>
      <c r="K542" s="49">
        <v>3.1626599999999998</v>
      </c>
      <c r="L542" s="49">
        <f t="shared" si="101"/>
        <v>2.99308</v>
      </c>
      <c r="M542" s="50">
        <f t="shared" si="102"/>
        <v>1.3338200114931777</v>
      </c>
      <c r="N542" s="51">
        <f t="shared" si="104"/>
        <v>1.33</v>
      </c>
      <c r="O542" s="52">
        <v>38.68</v>
      </c>
      <c r="P542" s="53">
        <f>IF(X542="Y",Y542,O542)</f>
        <v>38.68</v>
      </c>
      <c r="R542" s="52">
        <v>31.54</v>
      </c>
      <c r="S542" s="52">
        <v>31.54</v>
      </c>
      <c r="T542" s="50">
        <f t="shared" si="105"/>
        <v>0</v>
      </c>
      <c r="U542" s="49" t="str">
        <f t="shared" si="106"/>
        <v>N</v>
      </c>
      <c r="V542" s="50">
        <f t="shared" si="96"/>
        <v>0.22637920101458467</v>
      </c>
      <c r="W542" s="49" t="str">
        <f t="shared" si="107"/>
        <v>N</v>
      </c>
      <c r="X542" s="49" t="str">
        <f t="shared" si="103"/>
        <v>N</v>
      </c>
      <c r="Y542" s="53">
        <f>ROUNDUP(S542*0.95,2)</f>
        <v>29.970000000000002</v>
      </c>
    </row>
    <row r="543" spans="1:25" x14ac:dyDescent="0.25">
      <c r="A543" s="34" t="s">
        <v>580</v>
      </c>
      <c r="B543" s="41">
        <v>6002687</v>
      </c>
      <c r="C543" s="41">
        <v>145482</v>
      </c>
      <c r="D543" s="41">
        <v>0</v>
      </c>
      <c r="E543" s="49">
        <v>2.2643900000000001</v>
      </c>
      <c r="F543" s="49">
        <f t="shared" si="97"/>
        <v>0.82</v>
      </c>
      <c r="G543" s="49">
        <v>4.8830400000000003</v>
      </c>
      <c r="H543" s="49">
        <f t="shared" si="98"/>
        <v>3.6619999999999999</v>
      </c>
      <c r="I543" s="49">
        <f t="shared" si="99"/>
        <v>3.6779999999999999</v>
      </c>
      <c r="J543" s="49">
        <f t="shared" si="100"/>
        <v>3.9866700000000002</v>
      </c>
      <c r="K543" s="49">
        <v>3.0528499999999998</v>
      </c>
      <c r="L543" s="49">
        <f t="shared" si="101"/>
        <v>3.2396099999999999</v>
      </c>
      <c r="M543" s="50">
        <f t="shared" si="102"/>
        <v>0.69896993773941929</v>
      </c>
      <c r="N543" s="51">
        <f t="shared" si="104"/>
        <v>0.69</v>
      </c>
      <c r="O543" s="52">
        <v>0</v>
      </c>
      <c r="P543" s="53">
        <f>IF(X543="Y",Y543,O543)</f>
        <v>0</v>
      </c>
      <c r="R543" s="52">
        <v>11.94</v>
      </c>
      <c r="S543" s="52">
        <v>11.94</v>
      </c>
      <c r="T543" s="50">
        <f t="shared" si="105"/>
        <v>0</v>
      </c>
      <c r="U543" s="49" t="str">
        <f t="shared" si="106"/>
        <v>N</v>
      </c>
      <c r="V543" s="50">
        <f t="shared" si="96"/>
        <v>-1</v>
      </c>
      <c r="W543" s="49" t="str">
        <f t="shared" si="107"/>
        <v>Y</v>
      </c>
      <c r="X543" s="49" t="str">
        <f t="shared" si="103"/>
        <v>N</v>
      </c>
      <c r="Y543" s="53">
        <f>ROUNDUP(S543*0.95,2)</f>
        <v>11.35</v>
      </c>
    </row>
    <row r="544" spans="1:25" x14ac:dyDescent="0.25">
      <c r="A544" s="54" t="s">
        <v>581</v>
      </c>
      <c r="B544" s="55">
        <v>6016059</v>
      </c>
      <c r="C544" s="55">
        <v>146110</v>
      </c>
      <c r="D544" s="55">
        <v>0</v>
      </c>
      <c r="E544" s="56">
        <v>4.8136900000000002</v>
      </c>
      <c r="F544" s="56">
        <f t="shared" si="97"/>
        <v>0.82</v>
      </c>
      <c r="G544" s="56">
        <v>3.8589699999999998</v>
      </c>
      <c r="H544" s="56">
        <f t="shared" si="98"/>
        <v>3.6619999999999999</v>
      </c>
      <c r="I544" s="56">
        <f t="shared" si="99"/>
        <v>3.6779999999999999</v>
      </c>
      <c r="J544" s="56">
        <f t="shared" si="100"/>
        <v>3.1505899999999998</v>
      </c>
      <c r="K544" s="56">
        <v>3.36938</v>
      </c>
      <c r="L544" s="56">
        <f t="shared" si="101"/>
        <v>3.1505899999999998</v>
      </c>
      <c r="M544" s="57">
        <f t="shared" si="102"/>
        <v>1.5278693831948937</v>
      </c>
      <c r="N544" s="58">
        <f t="shared" si="104"/>
        <v>1.52</v>
      </c>
      <c r="O544" s="59">
        <v>38.68</v>
      </c>
      <c r="P544" s="60">
        <f>IF(X544="Y",Y544,O544)</f>
        <v>38.68</v>
      </c>
      <c r="R544" s="59">
        <v>38.68</v>
      </c>
      <c r="S544" s="59">
        <v>38.68</v>
      </c>
      <c r="T544" s="57">
        <f t="shared" si="105"/>
        <v>0</v>
      </c>
      <c r="U544" s="56" t="str">
        <f t="shared" si="106"/>
        <v>N</v>
      </c>
      <c r="V544" s="57">
        <f t="shared" si="96"/>
        <v>0</v>
      </c>
      <c r="W544" s="56" t="str">
        <f t="shared" si="107"/>
        <v>N</v>
      </c>
      <c r="X544" s="56" t="str">
        <f t="shared" si="103"/>
        <v>N</v>
      </c>
      <c r="Y544" s="60">
        <f>ROUNDUP(S544*0.95,2)</f>
        <v>36.75</v>
      </c>
    </row>
    <row r="545" spans="1:25" x14ac:dyDescent="0.25">
      <c r="A545" s="42" t="s">
        <v>582</v>
      </c>
      <c r="B545" s="43">
        <v>6009732</v>
      </c>
      <c r="C545" s="43">
        <v>145904</v>
      </c>
      <c r="D545" s="43">
        <v>0</v>
      </c>
      <c r="E545" s="44">
        <v>4.7814399999999999</v>
      </c>
      <c r="F545" s="44">
        <f t="shared" si="97"/>
        <v>0.82</v>
      </c>
      <c r="G545" s="44">
        <v>3.7628400000000002</v>
      </c>
      <c r="H545" s="44">
        <f t="shared" si="98"/>
        <v>3.6619999999999999</v>
      </c>
      <c r="I545" s="44">
        <f t="shared" si="99"/>
        <v>3.6779999999999999</v>
      </c>
      <c r="J545" s="44">
        <f t="shared" si="100"/>
        <v>3.0721099999999999</v>
      </c>
      <c r="K545" s="44">
        <v>3.0941700000000001</v>
      </c>
      <c r="L545" s="44">
        <f t="shared" si="101"/>
        <v>3.0721099999999999</v>
      </c>
      <c r="M545" s="45">
        <f t="shared" si="102"/>
        <v>1.5564026027713851</v>
      </c>
      <c r="N545" s="46">
        <f t="shared" si="104"/>
        <v>1.55</v>
      </c>
      <c r="O545" s="47">
        <v>38.68</v>
      </c>
      <c r="P545" s="48">
        <f>IF(X545="Y",Y545,O545)</f>
        <v>38.68</v>
      </c>
      <c r="R545" s="47">
        <v>38.68</v>
      </c>
      <c r="S545" s="47">
        <v>38.68</v>
      </c>
      <c r="T545" s="45">
        <f t="shared" si="105"/>
        <v>0</v>
      </c>
      <c r="U545" s="44" t="str">
        <f t="shared" si="106"/>
        <v>N</v>
      </c>
      <c r="V545" s="45">
        <f t="shared" si="96"/>
        <v>0</v>
      </c>
      <c r="W545" s="44" t="str">
        <f t="shared" si="107"/>
        <v>N</v>
      </c>
      <c r="X545" s="44" t="str">
        <f t="shared" si="103"/>
        <v>N</v>
      </c>
      <c r="Y545" s="48">
        <f>ROUNDUP(S545*0.95,2)</f>
        <v>36.75</v>
      </c>
    </row>
    <row r="546" spans="1:25" x14ac:dyDescent="0.25">
      <c r="A546" s="34" t="s">
        <v>583</v>
      </c>
      <c r="B546" s="41">
        <v>6011464</v>
      </c>
      <c r="C546" s="41">
        <v>145596</v>
      </c>
      <c r="D546" s="41">
        <v>0</v>
      </c>
      <c r="E546" s="49">
        <v>5.0860700000000003</v>
      </c>
      <c r="F546" s="49">
        <f t="shared" si="97"/>
        <v>0.82</v>
      </c>
      <c r="G546" s="49">
        <v>3.5849700000000002</v>
      </c>
      <c r="H546" s="49">
        <f t="shared" si="98"/>
        <v>3.6619999999999999</v>
      </c>
      <c r="I546" s="49">
        <f t="shared" si="99"/>
        <v>3.6779999999999999</v>
      </c>
      <c r="J546" s="49">
        <f t="shared" si="100"/>
        <v>2.9268900000000002</v>
      </c>
      <c r="K546" s="49">
        <v>3.0608300000000002</v>
      </c>
      <c r="L546" s="49">
        <f t="shared" si="101"/>
        <v>2.9268900000000002</v>
      </c>
      <c r="M546" s="50">
        <f t="shared" si="102"/>
        <v>1.7377045259644195</v>
      </c>
      <c r="N546" s="51">
        <f t="shared" si="104"/>
        <v>1.73</v>
      </c>
      <c r="O546" s="52">
        <v>38.68</v>
      </c>
      <c r="P546" s="53">
        <f>IF(X546="Y",Y546,O546)</f>
        <v>38.68</v>
      </c>
      <c r="R546" s="52">
        <v>38.68</v>
      </c>
      <c r="S546" s="52">
        <v>38.68</v>
      </c>
      <c r="T546" s="50">
        <f t="shared" si="105"/>
        <v>0</v>
      </c>
      <c r="U546" s="49" t="str">
        <f t="shared" si="106"/>
        <v>N</v>
      </c>
      <c r="V546" s="50">
        <f t="shared" si="96"/>
        <v>0</v>
      </c>
      <c r="W546" s="49" t="str">
        <f t="shared" si="107"/>
        <v>N</v>
      </c>
      <c r="X546" s="49" t="str">
        <f t="shared" si="103"/>
        <v>N</v>
      </c>
      <c r="Y546" s="53">
        <f>ROUNDUP(S546*0.95,2)</f>
        <v>36.75</v>
      </c>
    </row>
    <row r="547" spans="1:25" x14ac:dyDescent="0.25">
      <c r="A547" s="34" t="s">
        <v>584</v>
      </c>
      <c r="B547" s="41">
        <v>6008718</v>
      </c>
      <c r="C547" s="41">
        <v>145825</v>
      </c>
      <c r="D547" s="41">
        <v>0</v>
      </c>
      <c r="E547" s="49">
        <v>2.4708700000000001</v>
      </c>
      <c r="F547" s="49">
        <f t="shared" si="97"/>
        <v>0.82</v>
      </c>
      <c r="G547" s="49">
        <v>3.6372</v>
      </c>
      <c r="H547" s="49">
        <f t="shared" si="98"/>
        <v>3.6619999999999999</v>
      </c>
      <c r="I547" s="49">
        <f t="shared" si="99"/>
        <v>3.6779999999999999</v>
      </c>
      <c r="J547" s="49">
        <f t="shared" si="100"/>
        <v>2.9695299999999998</v>
      </c>
      <c r="K547" s="49">
        <v>3.0267300000000001</v>
      </c>
      <c r="L547" s="49">
        <f t="shared" si="101"/>
        <v>2.9695299999999998</v>
      </c>
      <c r="M547" s="50">
        <f t="shared" si="102"/>
        <v>0.83207443602186215</v>
      </c>
      <c r="N547" s="51">
        <f t="shared" si="104"/>
        <v>0.83</v>
      </c>
      <c r="O547" s="52">
        <v>18.829999999999998</v>
      </c>
      <c r="P547" s="53">
        <f>IF(X547="Y",Y547,O547)</f>
        <v>18.829999999999998</v>
      </c>
      <c r="R547" s="52">
        <v>15.62</v>
      </c>
      <c r="S547" s="52">
        <v>15.62</v>
      </c>
      <c r="T547" s="50">
        <f t="shared" si="105"/>
        <v>0</v>
      </c>
      <c r="U547" s="49" t="str">
        <f t="shared" si="106"/>
        <v>N</v>
      </c>
      <c r="V547" s="50">
        <f t="shared" si="96"/>
        <v>0.20550576184378996</v>
      </c>
      <c r="W547" s="49" t="str">
        <f t="shared" si="107"/>
        <v>N</v>
      </c>
      <c r="X547" s="49" t="str">
        <f t="shared" si="103"/>
        <v>N</v>
      </c>
      <c r="Y547" s="53">
        <f>ROUNDUP(S547*0.95,2)</f>
        <v>14.84</v>
      </c>
    </row>
    <row r="548" spans="1:25" x14ac:dyDescent="0.25">
      <c r="A548" s="34" t="s">
        <v>585</v>
      </c>
      <c r="B548" s="41">
        <v>6011589</v>
      </c>
      <c r="C548" s="41">
        <v>145608</v>
      </c>
      <c r="D548" s="41">
        <v>0</v>
      </c>
      <c r="E548" s="49">
        <v>3.371</v>
      </c>
      <c r="F548" s="49">
        <f t="shared" si="97"/>
        <v>0.82</v>
      </c>
      <c r="G548" s="49">
        <v>4.9672400000000003</v>
      </c>
      <c r="H548" s="49">
        <f t="shared" si="98"/>
        <v>3.6619999999999999</v>
      </c>
      <c r="I548" s="49">
        <f t="shared" si="99"/>
        <v>3.6779999999999999</v>
      </c>
      <c r="J548" s="49">
        <f t="shared" si="100"/>
        <v>4.0554199999999998</v>
      </c>
      <c r="K548" s="49">
        <v>3.24926</v>
      </c>
      <c r="L548" s="49">
        <f t="shared" si="101"/>
        <v>3.4104899999999998</v>
      </c>
      <c r="M548" s="50">
        <f t="shared" si="102"/>
        <v>0.98842101868060017</v>
      </c>
      <c r="N548" s="51">
        <f t="shared" si="104"/>
        <v>0.98</v>
      </c>
      <c r="O548" s="52">
        <v>29.68</v>
      </c>
      <c r="P548" s="53">
        <f>IF(X548="Y",Y548,O548)</f>
        <v>29.68</v>
      </c>
      <c r="R548" s="52">
        <v>36.299999999999997</v>
      </c>
      <c r="S548" s="52">
        <v>36.299999999999997</v>
      </c>
      <c r="T548" s="50">
        <f t="shared" si="105"/>
        <v>0</v>
      </c>
      <c r="U548" s="49" t="str">
        <f t="shared" si="106"/>
        <v>N</v>
      </c>
      <c r="V548" s="50">
        <f t="shared" si="96"/>
        <v>-0.18236914600550957</v>
      </c>
      <c r="W548" s="49" t="str">
        <f t="shared" si="107"/>
        <v>Y</v>
      </c>
      <c r="X548" s="49" t="str">
        <f t="shared" si="103"/>
        <v>N</v>
      </c>
      <c r="Y548" s="53">
        <f>ROUNDUP(S548*0.95,2)</f>
        <v>34.489999999999995</v>
      </c>
    </row>
    <row r="549" spans="1:25" x14ac:dyDescent="0.25">
      <c r="A549" s="54" t="s">
        <v>586</v>
      </c>
      <c r="B549" s="55">
        <v>6016497</v>
      </c>
      <c r="C549" s="55">
        <v>146132</v>
      </c>
      <c r="D549" s="55">
        <v>0</v>
      </c>
      <c r="E549" s="56">
        <v>3.4894099999999999</v>
      </c>
      <c r="F549" s="56">
        <f t="shared" si="97"/>
        <v>0.82</v>
      </c>
      <c r="G549" s="56">
        <v>4.3286699999999998</v>
      </c>
      <c r="H549" s="56">
        <f t="shared" si="98"/>
        <v>3.6619999999999999</v>
      </c>
      <c r="I549" s="56">
        <f t="shared" si="99"/>
        <v>3.6779999999999999</v>
      </c>
      <c r="J549" s="56">
        <f t="shared" si="100"/>
        <v>3.5340699999999998</v>
      </c>
      <c r="K549" s="56">
        <v>3.2753100000000002</v>
      </c>
      <c r="L549" s="56">
        <f t="shared" si="101"/>
        <v>3.3270599999999999</v>
      </c>
      <c r="M549" s="57">
        <f t="shared" si="102"/>
        <v>1.0487968356446833</v>
      </c>
      <c r="N549" s="58">
        <f t="shared" si="104"/>
        <v>1.04</v>
      </c>
      <c r="O549" s="59">
        <v>33.159999999999997</v>
      </c>
      <c r="P549" s="60">
        <f>IF(X549="Y",Y549,O549)</f>
        <v>33.159999999999997</v>
      </c>
      <c r="R549" s="59">
        <v>29.75</v>
      </c>
      <c r="S549" s="59">
        <v>29.75</v>
      </c>
      <c r="T549" s="57">
        <f t="shared" si="105"/>
        <v>0</v>
      </c>
      <c r="U549" s="56" t="str">
        <f t="shared" si="106"/>
        <v>N</v>
      </c>
      <c r="V549" s="57">
        <f t="shared" si="96"/>
        <v>0.11462184873949569</v>
      </c>
      <c r="W549" s="56" t="str">
        <f t="shared" si="107"/>
        <v>N</v>
      </c>
      <c r="X549" s="56" t="str">
        <f t="shared" si="103"/>
        <v>N</v>
      </c>
      <c r="Y549" s="60">
        <f>ROUNDUP(S549*0.95,2)</f>
        <v>28.270000000000003</v>
      </c>
    </row>
    <row r="550" spans="1:25" x14ac:dyDescent="0.25">
      <c r="A550" s="42" t="s">
        <v>587</v>
      </c>
      <c r="B550" s="43">
        <v>6008759</v>
      </c>
      <c r="C550" s="43">
        <v>145386</v>
      </c>
      <c r="D550" s="43">
        <v>0</v>
      </c>
      <c r="E550" s="44">
        <v>3.4490500000000002</v>
      </c>
      <c r="F550" s="44">
        <f t="shared" si="97"/>
        <v>0.82</v>
      </c>
      <c r="G550" s="44">
        <v>3.28694</v>
      </c>
      <c r="H550" s="44">
        <f t="shared" si="98"/>
        <v>3.6619999999999999</v>
      </c>
      <c r="I550" s="44">
        <f t="shared" si="99"/>
        <v>3.6779999999999999</v>
      </c>
      <c r="J550" s="44">
        <f t="shared" si="100"/>
        <v>2.68357</v>
      </c>
      <c r="K550" s="44">
        <v>3.1220400000000001</v>
      </c>
      <c r="L550" s="44">
        <f t="shared" si="101"/>
        <v>2.68357</v>
      </c>
      <c r="M550" s="45">
        <f t="shared" si="102"/>
        <v>1.2852468912679751</v>
      </c>
      <c r="N550" s="46">
        <f t="shared" si="104"/>
        <v>1.28</v>
      </c>
      <c r="O550" s="47">
        <v>38.68</v>
      </c>
      <c r="P550" s="48">
        <f>IF(X550="Y",Y550,O550)</f>
        <v>38.68</v>
      </c>
      <c r="R550" s="47">
        <v>35.11</v>
      </c>
      <c r="S550" s="47">
        <v>35.11</v>
      </c>
      <c r="T550" s="45">
        <f t="shared" si="105"/>
        <v>0</v>
      </c>
      <c r="U550" s="44" t="str">
        <f t="shared" si="106"/>
        <v>N</v>
      </c>
      <c r="V550" s="45">
        <f t="shared" si="96"/>
        <v>0.10168043292509257</v>
      </c>
      <c r="W550" s="44" t="str">
        <f t="shared" si="107"/>
        <v>N</v>
      </c>
      <c r="X550" s="44" t="str">
        <f t="shared" si="103"/>
        <v>N</v>
      </c>
      <c r="Y550" s="48">
        <f>ROUNDUP(S550*0.95,2)</f>
        <v>33.36</v>
      </c>
    </row>
    <row r="551" spans="1:25" x14ac:dyDescent="0.25">
      <c r="A551" s="34" t="s">
        <v>588</v>
      </c>
      <c r="B551" s="41">
        <v>6014781</v>
      </c>
      <c r="C551" s="41">
        <v>145914</v>
      </c>
      <c r="D551" s="41">
        <v>0</v>
      </c>
      <c r="E551" s="49">
        <v>2.9839199999999999</v>
      </c>
      <c r="F551" s="49">
        <f t="shared" si="97"/>
        <v>0.82</v>
      </c>
      <c r="G551" s="49">
        <v>4.5090700000000004</v>
      </c>
      <c r="H551" s="49">
        <f t="shared" si="98"/>
        <v>3.6619999999999999</v>
      </c>
      <c r="I551" s="49">
        <f t="shared" si="99"/>
        <v>3.6779999999999999</v>
      </c>
      <c r="J551" s="49">
        <f t="shared" si="100"/>
        <v>3.6813500000000001</v>
      </c>
      <c r="K551" s="49">
        <v>3.7087699999999999</v>
      </c>
      <c r="L551" s="49">
        <f t="shared" si="101"/>
        <v>3.6813500000000001</v>
      </c>
      <c r="M551" s="50">
        <f t="shared" si="102"/>
        <v>0.81055047740638619</v>
      </c>
      <c r="N551" s="51">
        <f t="shared" si="104"/>
        <v>0.81</v>
      </c>
      <c r="O551" s="52">
        <v>17.29</v>
      </c>
      <c r="P551" s="53">
        <f>IF(X551="Y",Y551,O551)</f>
        <v>17.29</v>
      </c>
      <c r="R551" s="52">
        <v>13.7</v>
      </c>
      <c r="S551" s="52">
        <v>13.7</v>
      </c>
      <c r="T551" s="50">
        <f t="shared" si="105"/>
        <v>0</v>
      </c>
      <c r="U551" s="49" t="str">
        <f t="shared" si="106"/>
        <v>N</v>
      </c>
      <c r="V551" s="50">
        <f t="shared" si="96"/>
        <v>0.26204379562043795</v>
      </c>
      <c r="W551" s="49" t="str">
        <f t="shared" si="107"/>
        <v>N</v>
      </c>
      <c r="X551" s="49" t="str">
        <f t="shared" si="103"/>
        <v>N</v>
      </c>
      <c r="Y551" s="53">
        <f>ROUNDUP(S551*0.95,2)</f>
        <v>13.02</v>
      </c>
    </row>
    <row r="552" spans="1:25" x14ac:dyDescent="0.25">
      <c r="A552" s="34" t="s">
        <v>589</v>
      </c>
      <c r="B552" s="41">
        <v>6001895</v>
      </c>
      <c r="C552" s="41">
        <v>146161</v>
      </c>
      <c r="D552" s="41">
        <v>0</v>
      </c>
      <c r="E552" s="49">
        <v>2.0374699999999999</v>
      </c>
      <c r="F552" s="49">
        <f t="shared" si="97"/>
        <v>0.82</v>
      </c>
      <c r="G552" s="49">
        <v>4.2619300000000004</v>
      </c>
      <c r="H552" s="49">
        <f t="shared" si="98"/>
        <v>3.6619999999999999</v>
      </c>
      <c r="I552" s="49">
        <f t="shared" si="99"/>
        <v>3.6779999999999999</v>
      </c>
      <c r="J552" s="49">
        <f t="shared" si="100"/>
        <v>3.4795799999999999</v>
      </c>
      <c r="K552" s="49">
        <v>2.6433300000000002</v>
      </c>
      <c r="L552" s="49">
        <f t="shared" si="101"/>
        <v>2.8105799999999999</v>
      </c>
      <c r="M552" s="50">
        <f t="shared" si="102"/>
        <v>0.72492866241131726</v>
      </c>
      <c r="N552" s="51">
        <f t="shared" si="104"/>
        <v>0.72</v>
      </c>
      <c r="O552" s="52">
        <v>10.5</v>
      </c>
      <c r="P552" s="53">
        <f>IF(X552="Y",Y552,O552)</f>
        <v>10.5</v>
      </c>
      <c r="R552" s="52">
        <v>17.670000000000002</v>
      </c>
      <c r="S552" s="52">
        <v>17.670000000000002</v>
      </c>
      <c r="T552" s="50">
        <f t="shared" si="105"/>
        <v>0</v>
      </c>
      <c r="U552" s="49" t="str">
        <f t="shared" si="106"/>
        <v>N</v>
      </c>
      <c r="V552" s="50">
        <f t="shared" si="96"/>
        <v>-0.40577249575551788</v>
      </c>
      <c r="W552" s="49" t="str">
        <f t="shared" si="107"/>
        <v>Y</v>
      </c>
      <c r="X552" s="49" t="str">
        <f t="shared" si="103"/>
        <v>N</v>
      </c>
      <c r="Y552" s="53">
        <f>ROUNDUP(S552*0.95,2)</f>
        <v>16.790000000000003</v>
      </c>
    </row>
    <row r="553" spans="1:25" x14ac:dyDescent="0.25">
      <c r="A553" s="34" t="s">
        <v>590</v>
      </c>
      <c r="B553" s="41">
        <v>6016786</v>
      </c>
      <c r="C553" s="41">
        <v>146172</v>
      </c>
      <c r="D553" s="41">
        <v>0</v>
      </c>
      <c r="E553" s="49">
        <v>2.8493400000000002</v>
      </c>
      <c r="F553" s="49">
        <f t="shared" si="97"/>
        <v>0.82</v>
      </c>
      <c r="G553" s="49">
        <v>4.8483200000000002</v>
      </c>
      <c r="H553" s="49">
        <f t="shared" si="98"/>
        <v>3.6619999999999999</v>
      </c>
      <c r="I553" s="49">
        <f t="shared" si="99"/>
        <v>3.6779999999999999</v>
      </c>
      <c r="J553" s="49">
        <f t="shared" si="100"/>
        <v>3.9583300000000001</v>
      </c>
      <c r="K553" s="49">
        <v>3.0611799999999998</v>
      </c>
      <c r="L553" s="49">
        <f t="shared" si="101"/>
        <v>3.2406100000000002</v>
      </c>
      <c r="M553" s="50">
        <f t="shared" si="102"/>
        <v>0.87926038616186464</v>
      </c>
      <c r="N553" s="51">
        <f t="shared" si="104"/>
        <v>0.87</v>
      </c>
      <c r="O553" s="52">
        <v>21.92</v>
      </c>
      <c r="P553" s="53">
        <f>IF(X553="Y",Y553,O553)</f>
        <v>21.92</v>
      </c>
      <c r="R553" s="52">
        <v>23.8</v>
      </c>
      <c r="S553" s="52">
        <v>23.8</v>
      </c>
      <c r="T553" s="50">
        <f t="shared" si="105"/>
        <v>0</v>
      </c>
      <c r="U553" s="49" t="str">
        <f t="shared" si="106"/>
        <v>N</v>
      </c>
      <c r="V553" s="50">
        <f t="shared" si="96"/>
        <v>-7.8991596638655417E-2</v>
      </c>
      <c r="W553" s="49" t="str">
        <f t="shared" si="107"/>
        <v>Y</v>
      </c>
      <c r="X553" s="49" t="str">
        <f t="shared" si="103"/>
        <v>N</v>
      </c>
      <c r="Y553" s="53">
        <f>ROUNDUP(S553*0.95,2)</f>
        <v>22.61</v>
      </c>
    </row>
    <row r="554" spans="1:25" x14ac:dyDescent="0.25">
      <c r="A554" s="54" t="s">
        <v>591</v>
      </c>
      <c r="B554" s="55">
        <v>6011803</v>
      </c>
      <c r="C554" s="55">
        <v>145612</v>
      </c>
      <c r="D554" s="55">
        <v>0</v>
      </c>
      <c r="E554" s="56">
        <v>3.5501299999999998</v>
      </c>
      <c r="F554" s="56">
        <f t="shared" si="97"/>
        <v>0.82</v>
      </c>
      <c r="G554" s="56">
        <v>4.5912499999999996</v>
      </c>
      <c r="H554" s="56">
        <f t="shared" si="98"/>
        <v>3.6619999999999999</v>
      </c>
      <c r="I554" s="56">
        <f t="shared" si="99"/>
        <v>3.6779999999999999</v>
      </c>
      <c r="J554" s="56">
        <f t="shared" si="100"/>
        <v>3.7484500000000001</v>
      </c>
      <c r="K554" s="56">
        <v>3.2429800000000002</v>
      </c>
      <c r="L554" s="56">
        <f t="shared" si="101"/>
        <v>3.3440699999999999</v>
      </c>
      <c r="M554" s="57">
        <f t="shared" si="102"/>
        <v>1.061619523514759</v>
      </c>
      <c r="N554" s="58">
        <f t="shared" si="104"/>
        <v>1.06</v>
      </c>
      <c r="O554" s="59">
        <v>34.26</v>
      </c>
      <c r="P554" s="60">
        <f>IF(X554="Y",Y554,O554)</f>
        <v>34.26</v>
      </c>
      <c r="R554" s="59">
        <v>36.89</v>
      </c>
      <c r="S554" s="59">
        <v>36.89</v>
      </c>
      <c r="T554" s="57">
        <f t="shared" si="105"/>
        <v>0</v>
      </c>
      <c r="U554" s="56" t="str">
        <f t="shared" si="106"/>
        <v>N</v>
      </c>
      <c r="V554" s="57">
        <f t="shared" si="96"/>
        <v>-7.1293033342369277E-2</v>
      </c>
      <c r="W554" s="56" t="str">
        <f t="shared" si="107"/>
        <v>Y</v>
      </c>
      <c r="X554" s="56" t="str">
        <f t="shared" si="103"/>
        <v>N</v>
      </c>
      <c r="Y554" s="60">
        <f>ROUNDUP(S554*0.95,2)</f>
        <v>35.049999999999997</v>
      </c>
    </row>
    <row r="555" spans="1:25" x14ac:dyDescent="0.25">
      <c r="A555" s="42" t="s">
        <v>592</v>
      </c>
      <c r="B555" s="43">
        <v>6016877</v>
      </c>
      <c r="C555" s="43">
        <v>146173</v>
      </c>
      <c r="D555" s="43">
        <v>0</v>
      </c>
      <c r="E555" s="44">
        <v>5.18154</v>
      </c>
      <c r="F555" s="44">
        <f t="shared" si="97"/>
        <v>0.82</v>
      </c>
      <c r="G555" s="44">
        <v>3.74322</v>
      </c>
      <c r="H555" s="44">
        <f t="shared" si="98"/>
        <v>3.6619999999999999</v>
      </c>
      <c r="I555" s="44">
        <f t="shared" si="99"/>
        <v>3.6779999999999999</v>
      </c>
      <c r="J555" s="44">
        <f t="shared" si="100"/>
        <v>3.0560900000000002</v>
      </c>
      <c r="K555" s="44">
        <v>3.1843300000000001</v>
      </c>
      <c r="L555" s="44">
        <f t="shared" si="101"/>
        <v>3.0560900000000002</v>
      </c>
      <c r="M555" s="45">
        <f t="shared" si="102"/>
        <v>1.6954801723771222</v>
      </c>
      <c r="N555" s="46">
        <f t="shared" si="104"/>
        <v>1.69</v>
      </c>
      <c r="O555" s="47">
        <v>38.68</v>
      </c>
      <c r="P555" s="48">
        <f>IF(X555="Y",Y555,O555)</f>
        <v>38.68</v>
      </c>
      <c r="R555" s="47">
        <v>38.68</v>
      </c>
      <c r="S555" s="47">
        <v>38.68</v>
      </c>
      <c r="T555" s="45">
        <f t="shared" si="105"/>
        <v>0</v>
      </c>
      <c r="U555" s="44" t="str">
        <f t="shared" si="106"/>
        <v>N</v>
      </c>
      <c r="V555" s="45">
        <f t="shared" si="96"/>
        <v>0</v>
      </c>
      <c r="W555" s="44" t="str">
        <f t="shared" si="107"/>
        <v>N</v>
      </c>
      <c r="X555" s="44" t="str">
        <f t="shared" si="103"/>
        <v>N</v>
      </c>
      <c r="Y555" s="48">
        <f>ROUNDUP(S555*0.95,2)</f>
        <v>36.75</v>
      </c>
    </row>
    <row r="556" spans="1:25" x14ac:dyDescent="0.25">
      <c r="A556" s="34" t="s">
        <v>593</v>
      </c>
      <c r="B556" s="41">
        <v>6008866</v>
      </c>
      <c r="C556" s="41">
        <v>145387</v>
      </c>
      <c r="D556" s="41">
        <v>0</v>
      </c>
      <c r="E556" s="49">
        <v>3.4003399999999999</v>
      </c>
      <c r="F556" s="49">
        <f t="shared" si="97"/>
        <v>0.82</v>
      </c>
      <c r="G556" s="49">
        <v>4.23881</v>
      </c>
      <c r="H556" s="49">
        <f t="shared" si="98"/>
        <v>3.6619999999999999</v>
      </c>
      <c r="I556" s="49">
        <f t="shared" si="99"/>
        <v>3.6779999999999999</v>
      </c>
      <c r="J556" s="49">
        <f t="shared" si="100"/>
        <v>3.4607000000000001</v>
      </c>
      <c r="K556" s="49">
        <v>3.2697799999999999</v>
      </c>
      <c r="L556" s="49">
        <f t="shared" si="101"/>
        <v>3.30796</v>
      </c>
      <c r="M556" s="50">
        <f t="shared" si="102"/>
        <v>1.0279265771049226</v>
      </c>
      <c r="N556" s="51">
        <f t="shared" si="104"/>
        <v>1.02</v>
      </c>
      <c r="O556" s="52">
        <v>32.07</v>
      </c>
      <c r="P556" s="53">
        <f>IF(X556="Y",Y556,O556)</f>
        <v>32.07</v>
      </c>
      <c r="R556" s="52">
        <v>37.69</v>
      </c>
      <c r="S556" s="52">
        <v>37.69</v>
      </c>
      <c r="T556" s="50">
        <f t="shared" si="105"/>
        <v>0</v>
      </c>
      <c r="U556" s="49" t="str">
        <f t="shared" si="106"/>
        <v>N</v>
      </c>
      <c r="V556" s="50">
        <f t="shared" si="96"/>
        <v>-0.14911117007163699</v>
      </c>
      <c r="W556" s="49" t="str">
        <f t="shared" si="107"/>
        <v>Y</v>
      </c>
      <c r="X556" s="49" t="str">
        <f t="shared" si="103"/>
        <v>N</v>
      </c>
      <c r="Y556" s="53">
        <f>ROUNDUP(S556*0.95,2)</f>
        <v>35.809999999999995</v>
      </c>
    </row>
    <row r="557" spans="1:25" x14ac:dyDescent="0.25">
      <c r="A557" s="34" t="s">
        <v>594</v>
      </c>
      <c r="B557" s="41">
        <v>6008890</v>
      </c>
      <c r="C557" s="41">
        <v>145720</v>
      </c>
      <c r="D557" s="41">
        <v>0</v>
      </c>
      <c r="E557" s="49">
        <v>3.1625000000000001</v>
      </c>
      <c r="F557" s="49">
        <f t="shared" si="97"/>
        <v>0.82</v>
      </c>
      <c r="G557" s="49">
        <v>4.2842399999999996</v>
      </c>
      <c r="H557" s="49">
        <f t="shared" si="98"/>
        <v>3.6619999999999999</v>
      </c>
      <c r="I557" s="49">
        <f t="shared" si="99"/>
        <v>3.6779999999999999</v>
      </c>
      <c r="J557" s="49">
        <f t="shared" si="100"/>
        <v>3.4977900000000002</v>
      </c>
      <c r="K557" s="49">
        <v>3.0073799999999999</v>
      </c>
      <c r="L557" s="49">
        <f t="shared" si="101"/>
        <v>3.1054599999999999</v>
      </c>
      <c r="M557" s="50">
        <f t="shared" si="102"/>
        <v>1.0183676492371501</v>
      </c>
      <c r="N557" s="51">
        <f t="shared" si="104"/>
        <v>1.01</v>
      </c>
      <c r="O557" s="52">
        <v>31.53</v>
      </c>
      <c r="P557" s="53">
        <f>IF(X557="Y",Y557,O557)</f>
        <v>31.53</v>
      </c>
      <c r="R557" s="52">
        <v>31.54</v>
      </c>
      <c r="S557" s="52">
        <v>31.54</v>
      </c>
      <c r="T557" s="50">
        <f t="shared" si="105"/>
        <v>0</v>
      </c>
      <c r="U557" s="49" t="str">
        <f t="shared" si="106"/>
        <v>N</v>
      </c>
      <c r="V557" s="50">
        <f t="shared" si="96"/>
        <v>-3.1705770450215636E-4</v>
      </c>
      <c r="W557" s="49" t="str">
        <f t="shared" si="107"/>
        <v>N</v>
      </c>
      <c r="X557" s="49" t="str">
        <f t="shared" si="103"/>
        <v>N</v>
      </c>
      <c r="Y557" s="53">
        <f>ROUNDUP(S557*0.95,2)</f>
        <v>29.970000000000002</v>
      </c>
    </row>
    <row r="558" spans="1:25" x14ac:dyDescent="0.25">
      <c r="A558" s="34" t="s">
        <v>595</v>
      </c>
      <c r="B558" s="41">
        <v>6010664</v>
      </c>
      <c r="C558" s="41">
        <v>145611</v>
      </c>
      <c r="D558" s="41">
        <v>0</v>
      </c>
      <c r="E558" s="49">
        <v>3.3445499999999999</v>
      </c>
      <c r="F558" s="49">
        <f t="shared" si="97"/>
        <v>0.82</v>
      </c>
      <c r="G558" s="49">
        <v>4.6636800000000003</v>
      </c>
      <c r="H558" s="49">
        <f t="shared" si="98"/>
        <v>3.6619999999999999</v>
      </c>
      <c r="I558" s="49">
        <f t="shared" si="99"/>
        <v>3.6779999999999999</v>
      </c>
      <c r="J558" s="49">
        <f t="shared" si="100"/>
        <v>3.8075800000000002</v>
      </c>
      <c r="K558" s="49">
        <v>0</v>
      </c>
      <c r="L558" s="49">
        <f t="shared" si="101"/>
        <v>3.8075800000000002</v>
      </c>
      <c r="M558" s="50">
        <f t="shared" si="102"/>
        <v>0.8783925748112974</v>
      </c>
      <c r="N558" s="51">
        <f t="shared" si="104"/>
        <v>0.87</v>
      </c>
      <c r="O558" s="52">
        <v>21.92</v>
      </c>
      <c r="P558" s="53">
        <f>IF(X558="Y",Y558,O558)</f>
        <v>21.92</v>
      </c>
      <c r="R558" s="52">
        <v>0</v>
      </c>
      <c r="S558" s="52">
        <v>0</v>
      </c>
      <c r="T558" s="50">
        <f t="shared" si="105"/>
        <v>0</v>
      </c>
      <c r="U558" s="49" t="str">
        <f t="shared" si="106"/>
        <v>N</v>
      </c>
      <c r="V558" s="50">
        <f t="shared" si="96"/>
        <v>0</v>
      </c>
      <c r="W558" s="49" t="str">
        <f t="shared" si="107"/>
        <v>N</v>
      </c>
      <c r="X558" s="49" t="str">
        <f t="shared" si="103"/>
        <v>N</v>
      </c>
      <c r="Y558" s="53">
        <f>ROUNDUP(S558*0.95,2)</f>
        <v>0</v>
      </c>
    </row>
    <row r="559" spans="1:25" x14ac:dyDescent="0.25">
      <c r="A559" s="54" t="s">
        <v>596</v>
      </c>
      <c r="B559" s="55">
        <v>6008957</v>
      </c>
      <c r="C559" s="55">
        <v>145637</v>
      </c>
      <c r="D559" s="55">
        <v>0</v>
      </c>
      <c r="E559" s="56">
        <v>4.2865399999999996</v>
      </c>
      <c r="F559" s="56">
        <f t="shared" si="97"/>
        <v>0.82</v>
      </c>
      <c r="G559" s="56">
        <v>3.5192299999999999</v>
      </c>
      <c r="H559" s="56">
        <f t="shared" si="98"/>
        <v>3.6619999999999999</v>
      </c>
      <c r="I559" s="56">
        <f t="shared" si="99"/>
        <v>3.6779999999999999</v>
      </c>
      <c r="J559" s="56">
        <f t="shared" si="100"/>
        <v>2.8732099999999998</v>
      </c>
      <c r="K559" s="56">
        <v>3.4681000000000002</v>
      </c>
      <c r="L559" s="56">
        <f t="shared" si="101"/>
        <v>2.8732099999999998</v>
      </c>
      <c r="M559" s="57">
        <f t="shared" si="102"/>
        <v>1.49189930426248</v>
      </c>
      <c r="N559" s="58">
        <f t="shared" si="104"/>
        <v>1.49</v>
      </c>
      <c r="O559" s="59">
        <v>38.68</v>
      </c>
      <c r="P559" s="60">
        <f>IF(X559="Y",Y559,O559)</f>
        <v>38.68</v>
      </c>
      <c r="R559" s="59">
        <v>38.68</v>
      </c>
      <c r="S559" s="59">
        <v>38.68</v>
      </c>
      <c r="T559" s="57">
        <f t="shared" si="105"/>
        <v>0</v>
      </c>
      <c r="U559" s="56" t="str">
        <f t="shared" si="106"/>
        <v>N</v>
      </c>
      <c r="V559" s="57">
        <f t="shared" si="96"/>
        <v>0</v>
      </c>
      <c r="W559" s="56" t="str">
        <f t="shared" si="107"/>
        <v>N</v>
      </c>
      <c r="X559" s="56" t="str">
        <f t="shared" si="103"/>
        <v>N</v>
      </c>
      <c r="Y559" s="60">
        <f>ROUNDUP(S559*0.95,2)</f>
        <v>36.75</v>
      </c>
    </row>
    <row r="560" spans="1:25" x14ac:dyDescent="0.25">
      <c r="A560" s="42" t="s">
        <v>597</v>
      </c>
      <c r="B560" s="43">
        <v>6011910</v>
      </c>
      <c r="C560" s="43">
        <v>145878</v>
      </c>
      <c r="D560" s="43">
        <v>0</v>
      </c>
      <c r="E560" s="44">
        <v>4.1880199999999999</v>
      </c>
      <c r="F560" s="44">
        <f t="shared" si="97"/>
        <v>0.82</v>
      </c>
      <c r="G560" s="44">
        <v>4.1553300000000002</v>
      </c>
      <c r="H560" s="44">
        <f t="shared" si="98"/>
        <v>3.6619999999999999</v>
      </c>
      <c r="I560" s="44">
        <f t="shared" si="99"/>
        <v>3.6779999999999999</v>
      </c>
      <c r="J560" s="44">
        <f t="shared" si="100"/>
        <v>3.39255</v>
      </c>
      <c r="K560" s="44">
        <v>3.3558300000000001</v>
      </c>
      <c r="L560" s="44">
        <f t="shared" si="101"/>
        <v>3.3631700000000002</v>
      </c>
      <c r="M560" s="45">
        <f t="shared" si="102"/>
        <v>1.2452596805989586</v>
      </c>
      <c r="N560" s="46">
        <f t="shared" si="104"/>
        <v>1.24</v>
      </c>
      <c r="O560" s="47">
        <v>38.53</v>
      </c>
      <c r="P560" s="48">
        <f>IF(X560="Y",Y560,O560)</f>
        <v>38.53</v>
      </c>
      <c r="R560" s="47">
        <v>37.69</v>
      </c>
      <c r="S560" s="47">
        <v>37.69</v>
      </c>
      <c r="T560" s="45">
        <f t="shared" si="105"/>
        <v>0</v>
      </c>
      <c r="U560" s="44" t="str">
        <f t="shared" si="106"/>
        <v>N</v>
      </c>
      <c r="V560" s="45">
        <f t="shared" si="96"/>
        <v>2.2287078800742995E-2</v>
      </c>
      <c r="W560" s="44" t="str">
        <f t="shared" si="107"/>
        <v>N</v>
      </c>
      <c r="X560" s="44" t="str">
        <f t="shared" si="103"/>
        <v>N</v>
      </c>
      <c r="Y560" s="48">
        <f>ROUNDUP(S560*0.95,2)</f>
        <v>35.809999999999995</v>
      </c>
    </row>
    <row r="561" spans="1:25" x14ac:dyDescent="0.25">
      <c r="A561" s="34" t="s">
        <v>598</v>
      </c>
      <c r="B561" s="41">
        <v>6009120</v>
      </c>
      <c r="C561" s="41">
        <v>146122</v>
      </c>
      <c r="D561" s="41">
        <v>0</v>
      </c>
      <c r="E561" s="49">
        <v>4.1145800000000001</v>
      </c>
      <c r="F561" s="49">
        <f t="shared" si="97"/>
        <v>0.82</v>
      </c>
      <c r="G561" s="49">
        <v>4.1235099999999996</v>
      </c>
      <c r="H561" s="49">
        <f t="shared" si="98"/>
        <v>3.6619999999999999</v>
      </c>
      <c r="I561" s="49">
        <f t="shared" si="99"/>
        <v>3.6779999999999999</v>
      </c>
      <c r="J561" s="49">
        <f t="shared" si="100"/>
        <v>3.3665699999999998</v>
      </c>
      <c r="K561" s="49">
        <v>3.3023400000000001</v>
      </c>
      <c r="L561" s="49">
        <f t="shared" si="101"/>
        <v>3.3151899999999999</v>
      </c>
      <c r="M561" s="50">
        <f t="shared" si="102"/>
        <v>1.2411294676926512</v>
      </c>
      <c r="N561" s="51">
        <f t="shared" si="104"/>
        <v>1.24</v>
      </c>
      <c r="O561" s="52">
        <v>38.53</v>
      </c>
      <c r="P561" s="53">
        <f>IF(X561="Y",Y561,O561)</f>
        <v>38.53</v>
      </c>
      <c r="R561" s="52">
        <v>33.32</v>
      </c>
      <c r="S561" s="52">
        <v>33.32</v>
      </c>
      <c r="T561" s="50">
        <f t="shared" si="105"/>
        <v>0</v>
      </c>
      <c r="U561" s="49" t="str">
        <f t="shared" si="106"/>
        <v>N</v>
      </c>
      <c r="V561" s="50">
        <f t="shared" si="96"/>
        <v>0.15636254501800723</v>
      </c>
      <c r="W561" s="49" t="str">
        <f t="shared" si="107"/>
        <v>N</v>
      </c>
      <c r="X561" s="49" t="str">
        <f t="shared" si="103"/>
        <v>N</v>
      </c>
      <c r="Y561" s="53">
        <f>ROUNDUP(S561*0.95,2)</f>
        <v>31.66</v>
      </c>
    </row>
    <row r="562" spans="1:25" x14ac:dyDescent="0.25">
      <c r="A562" s="34" t="s">
        <v>599</v>
      </c>
      <c r="B562" s="41">
        <v>6005466</v>
      </c>
      <c r="C562" s="41">
        <v>145457</v>
      </c>
      <c r="D562" s="41">
        <v>0</v>
      </c>
      <c r="E562" s="49">
        <v>3.05246</v>
      </c>
      <c r="F562" s="49">
        <f t="shared" si="97"/>
        <v>0.82</v>
      </c>
      <c r="G562" s="49">
        <v>4.3776599999999997</v>
      </c>
      <c r="H562" s="49">
        <f t="shared" si="98"/>
        <v>3.6619999999999999</v>
      </c>
      <c r="I562" s="49">
        <f t="shared" si="99"/>
        <v>3.6779999999999999</v>
      </c>
      <c r="J562" s="49">
        <f t="shared" si="100"/>
        <v>3.5740699999999999</v>
      </c>
      <c r="K562" s="49">
        <v>3.3273999999999999</v>
      </c>
      <c r="L562" s="49">
        <f t="shared" si="101"/>
        <v>3.3767299999999998</v>
      </c>
      <c r="M562" s="50">
        <f t="shared" si="102"/>
        <v>0.90396922466409813</v>
      </c>
      <c r="N562" s="51">
        <f t="shared" si="104"/>
        <v>0.9</v>
      </c>
      <c r="O562" s="52">
        <v>24.23</v>
      </c>
      <c r="P562" s="53">
        <f>IF(X562="Y",Y562,O562)</f>
        <v>24.23</v>
      </c>
      <c r="R562" s="52">
        <v>21.200000000000003</v>
      </c>
      <c r="S562" s="52">
        <v>21.200000000000003</v>
      </c>
      <c r="T562" s="50">
        <f t="shared" si="105"/>
        <v>0</v>
      </c>
      <c r="U562" s="49" t="str">
        <f t="shared" si="106"/>
        <v>N</v>
      </c>
      <c r="V562" s="50">
        <f t="shared" si="96"/>
        <v>0.14292452830188665</v>
      </c>
      <c r="W562" s="49" t="str">
        <f t="shared" si="107"/>
        <v>N</v>
      </c>
      <c r="X562" s="49" t="str">
        <f t="shared" si="103"/>
        <v>N</v>
      </c>
      <c r="Y562" s="53">
        <f>ROUNDUP(S562*0.95,2)</f>
        <v>20.14</v>
      </c>
    </row>
    <row r="563" spans="1:25" x14ac:dyDescent="0.25">
      <c r="A563" s="34" t="s">
        <v>600</v>
      </c>
      <c r="B563" s="41">
        <v>6010441</v>
      </c>
      <c r="C563" s="41">
        <v>145847</v>
      </c>
      <c r="D563" s="41">
        <v>0</v>
      </c>
      <c r="E563" s="49">
        <v>3.1396700000000002</v>
      </c>
      <c r="F563" s="49">
        <f t="shared" si="97"/>
        <v>0.82</v>
      </c>
      <c r="G563" s="49">
        <v>2.9401000000000002</v>
      </c>
      <c r="H563" s="49">
        <f t="shared" si="98"/>
        <v>3.6619999999999999</v>
      </c>
      <c r="I563" s="49">
        <f t="shared" si="99"/>
        <v>3.6779999999999999</v>
      </c>
      <c r="J563" s="49">
        <f t="shared" si="100"/>
        <v>2.4003899999999998</v>
      </c>
      <c r="K563" s="49">
        <v>2.60825</v>
      </c>
      <c r="L563" s="49">
        <f t="shared" si="101"/>
        <v>2.4003899999999998</v>
      </c>
      <c r="M563" s="50">
        <f t="shared" si="102"/>
        <v>1.3079832860493505</v>
      </c>
      <c r="N563" s="51">
        <f t="shared" si="104"/>
        <v>1.3</v>
      </c>
      <c r="O563" s="52">
        <v>38.68</v>
      </c>
      <c r="P563" s="53">
        <f>IF(X563="Y",Y563,O563)</f>
        <v>38.68</v>
      </c>
      <c r="R563" s="52">
        <v>38.68</v>
      </c>
      <c r="S563" s="52">
        <v>38.68</v>
      </c>
      <c r="T563" s="50">
        <f t="shared" si="105"/>
        <v>0</v>
      </c>
      <c r="U563" s="49" t="str">
        <f t="shared" si="106"/>
        <v>N</v>
      </c>
      <c r="V563" s="50">
        <f t="shared" si="96"/>
        <v>0</v>
      </c>
      <c r="W563" s="49" t="str">
        <f t="shared" si="107"/>
        <v>N</v>
      </c>
      <c r="X563" s="49" t="str">
        <f t="shared" si="103"/>
        <v>N</v>
      </c>
      <c r="Y563" s="53">
        <f>ROUNDUP(S563*0.95,2)</f>
        <v>36.75</v>
      </c>
    </row>
    <row r="564" spans="1:25" x14ac:dyDescent="0.25">
      <c r="A564" s="54" t="s">
        <v>601</v>
      </c>
      <c r="B564" s="55">
        <v>6008494</v>
      </c>
      <c r="C564" s="55">
        <v>146144</v>
      </c>
      <c r="D564" s="55">
        <v>0</v>
      </c>
      <c r="E564" s="56">
        <v>3.2540200000000001</v>
      </c>
      <c r="F564" s="56">
        <f t="shared" si="97"/>
        <v>0.82</v>
      </c>
      <c r="G564" s="56">
        <v>3.8184800000000001</v>
      </c>
      <c r="H564" s="56">
        <f t="shared" si="98"/>
        <v>3.6619999999999999</v>
      </c>
      <c r="I564" s="56">
        <f t="shared" si="99"/>
        <v>3.6779999999999999</v>
      </c>
      <c r="J564" s="56">
        <f t="shared" si="100"/>
        <v>3.1175299999999999</v>
      </c>
      <c r="K564" s="56">
        <v>3.3761299999999999</v>
      </c>
      <c r="L564" s="56">
        <f t="shared" si="101"/>
        <v>3.1175299999999999</v>
      </c>
      <c r="M564" s="57">
        <f t="shared" si="102"/>
        <v>1.0437814551904874</v>
      </c>
      <c r="N564" s="58">
        <f t="shared" si="104"/>
        <v>1.04</v>
      </c>
      <c r="O564" s="59">
        <v>33.159999999999997</v>
      </c>
      <c r="P564" s="60">
        <f>IF(X564="Y",Y564,O564)</f>
        <v>33.159999999999997</v>
      </c>
      <c r="R564" s="59">
        <v>38.68</v>
      </c>
      <c r="S564" s="59">
        <v>38.68</v>
      </c>
      <c r="T564" s="57">
        <f t="shared" si="105"/>
        <v>0</v>
      </c>
      <c r="U564" s="56" t="str">
        <f t="shared" si="106"/>
        <v>N</v>
      </c>
      <c r="V564" s="57">
        <f t="shared" si="96"/>
        <v>-0.14270941054808695</v>
      </c>
      <c r="W564" s="56" t="str">
        <f t="shared" si="107"/>
        <v>Y</v>
      </c>
      <c r="X564" s="56" t="str">
        <f t="shared" si="103"/>
        <v>N</v>
      </c>
      <c r="Y564" s="60">
        <f>ROUNDUP(S564*0.95,2)</f>
        <v>36.75</v>
      </c>
    </row>
    <row r="565" spans="1:25" x14ac:dyDescent="0.25">
      <c r="A565" s="42" t="s">
        <v>602</v>
      </c>
      <c r="B565" s="43">
        <v>6009211</v>
      </c>
      <c r="C565" s="43">
        <v>145370</v>
      </c>
      <c r="D565" s="43">
        <v>0</v>
      </c>
      <c r="E565" s="44">
        <v>2.8593500000000001</v>
      </c>
      <c r="F565" s="44">
        <f t="shared" si="97"/>
        <v>0.82</v>
      </c>
      <c r="G565" s="44">
        <v>3.5908500000000001</v>
      </c>
      <c r="H565" s="44">
        <f t="shared" si="98"/>
        <v>3.6619999999999999</v>
      </c>
      <c r="I565" s="44">
        <f t="shared" si="99"/>
        <v>3.6779999999999999</v>
      </c>
      <c r="J565" s="44">
        <f t="shared" si="100"/>
        <v>2.9316900000000001</v>
      </c>
      <c r="K565" s="44">
        <v>3.2803900000000001</v>
      </c>
      <c r="L565" s="44">
        <f t="shared" si="101"/>
        <v>2.9316900000000001</v>
      </c>
      <c r="M565" s="45">
        <f t="shared" si="102"/>
        <v>0.97532481265072357</v>
      </c>
      <c r="N565" s="46">
        <f t="shared" si="104"/>
        <v>0.97</v>
      </c>
      <c r="O565" s="47">
        <v>29.03</v>
      </c>
      <c r="P565" s="48">
        <f>IF(X565="Y",Y565,O565)</f>
        <v>29.03</v>
      </c>
      <c r="R565" s="47">
        <v>29.75</v>
      </c>
      <c r="S565" s="47">
        <v>29.75</v>
      </c>
      <c r="T565" s="45">
        <f t="shared" si="105"/>
        <v>0</v>
      </c>
      <c r="U565" s="44" t="str">
        <f t="shared" si="106"/>
        <v>N</v>
      </c>
      <c r="V565" s="45">
        <f t="shared" si="96"/>
        <v>-2.4201680672268869E-2</v>
      </c>
      <c r="W565" s="44" t="str">
        <f t="shared" si="107"/>
        <v>N</v>
      </c>
      <c r="X565" s="44" t="str">
        <f t="shared" si="103"/>
        <v>N</v>
      </c>
      <c r="Y565" s="48">
        <f>ROUNDUP(S565*0.95,2)</f>
        <v>28.270000000000003</v>
      </c>
    </row>
    <row r="566" spans="1:25" x14ac:dyDescent="0.25">
      <c r="A566" s="34" t="s">
        <v>603</v>
      </c>
      <c r="B566" s="41">
        <v>6009294</v>
      </c>
      <c r="C566" s="41">
        <v>145783</v>
      </c>
      <c r="D566" s="41">
        <v>0</v>
      </c>
      <c r="E566" s="49">
        <v>3.09958</v>
      </c>
      <c r="F566" s="49">
        <f t="shared" si="97"/>
        <v>0.82</v>
      </c>
      <c r="G566" s="49">
        <v>3.88645</v>
      </c>
      <c r="H566" s="49">
        <f t="shared" si="98"/>
        <v>3.6619999999999999</v>
      </c>
      <c r="I566" s="49">
        <f t="shared" si="99"/>
        <v>3.6779999999999999</v>
      </c>
      <c r="J566" s="49">
        <f t="shared" si="100"/>
        <v>3.1730299999999998</v>
      </c>
      <c r="K566" s="49">
        <v>3.10873</v>
      </c>
      <c r="L566" s="49">
        <f t="shared" si="101"/>
        <v>3.1215899999999999</v>
      </c>
      <c r="M566" s="50">
        <f t="shared" si="102"/>
        <v>0.99294910606453768</v>
      </c>
      <c r="N566" s="51">
        <f t="shared" si="104"/>
        <v>0.99</v>
      </c>
      <c r="O566" s="52">
        <v>30.33</v>
      </c>
      <c r="P566" s="53">
        <f>IF(X566="Y",Y566,O566)</f>
        <v>30.33</v>
      </c>
      <c r="R566" s="52">
        <v>26.03</v>
      </c>
      <c r="S566" s="52">
        <v>26.03</v>
      </c>
      <c r="T566" s="50">
        <f t="shared" si="105"/>
        <v>0</v>
      </c>
      <c r="U566" s="49" t="str">
        <f t="shared" si="106"/>
        <v>N</v>
      </c>
      <c r="V566" s="50">
        <f t="shared" si="96"/>
        <v>0.16519400691509784</v>
      </c>
      <c r="W566" s="49" t="str">
        <f t="shared" si="107"/>
        <v>N</v>
      </c>
      <c r="X566" s="49" t="str">
        <f t="shared" si="103"/>
        <v>N</v>
      </c>
      <c r="Y566" s="53">
        <f>ROUNDUP(S566*0.95,2)</f>
        <v>24.73</v>
      </c>
    </row>
    <row r="567" spans="1:25" x14ac:dyDescent="0.25">
      <c r="A567" s="34" t="s">
        <v>604</v>
      </c>
      <c r="B567" s="41">
        <v>6009302</v>
      </c>
      <c r="C567" s="41">
        <v>145800</v>
      </c>
      <c r="D567" s="41">
        <v>0</v>
      </c>
      <c r="E567" s="49">
        <v>3.67238</v>
      </c>
      <c r="F567" s="49">
        <f t="shared" si="97"/>
        <v>0.82</v>
      </c>
      <c r="G567" s="49">
        <v>3.9251399999999999</v>
      </c>
      <c r="H567" s="49">
        <f t="shared" si="98"/>
        <v>3.6619999999999999</v>
      </c>
      <c r="I567" s="49">
        <f t="shared" si="99"/>
        <v>3.6779999999999999</v>
      </c>
      <c r="J567" s="49">
        <f t="shared" si="100"/>
        <v>3.2046100000000002</v>
      </c>
      <c r="K567" s="49">
        <v>3.1152500000000001</v>
      </c>
      <c r="L567" s="49">
        <f t="shared" si="101"/>
        <v>3.1331199999999999</v>
      </c>
      <c r="M567" s="50">
        <f t="shared" si="102"/>
        <v>1.1721159738535389</v>
      </c>
      <c r="N567" s="51">
        <f t="shared" si="104"/>
        <v>1.17</v>
      </c>
      <c r="O567" s="52">
        <v>37.49</v>
      </c>
      <c r="P567" s="53">
        <f>IF(X567="Y",Y567,O567)</f>
        <v>37.49</v>
      </c>
      <c r="R567" s="52">
        <v>0</v>
      </c>
      <c r="S567" s="52">
        <v>0</v>
      </c>
      <c r="T567" s="50">
        <f t="shared" si="105"/>
        <v>0</v>
      </c>
      <c r="U567" s="49" t="str">
        <f t="shared" si="106"/>
        <v>N</v>
      </c>
      <c r="V567" s="50">
        <f t="shared" si="96"/>
        <v>0</v>
      </c>
      <c r="W567" s="49" t="str">
        <f t="shared" si="107"/>
        <v>N</v>
      </c>
      <c r="X567" s="49" t="str">
        <f t="shared" si="103"/>
        <v>N</v>
      </c>
      <c r="Y567" s="53">
        <f>ROUNDUP(S567*0.95,2)</f>
        <v>0</v>
      </c>
    </row>
    <row r="568" spans="1:25" x14ac:dyDescent="0.25">
      <c r="A568" s="34" t="s">
        <v>605</v>
      </c>
      <c r="B568" s="41">
        <v>6009328</v>
      </c>
      <c r="C568" s="41">
        <v>146016</v>
      </c>
      <c r="D568" s="41">
        <v>0</v>
      </c>
      <c r="E568" s="49">
        <v>3.0769799999999998</v>
      </c>
      <c r="F568" s="49">
        <f t="shared" si="97"/>
        <v>0.82</v>
      </c>
      <c r="G568" s="49">
        <v>3.70791</v>
      </c>
      <c r="H568" s="49">
        <f t="shared" si="98"/>
        <v>3.6619999999999999</v>
      </c>
      <c r="I568" s="49">
        <f t="shared" si="99"/>
        <v>3.6779999999999999</v>
      </c>
      <c r="J568" s="49">
        <f t="shared" si="100"/>
        <v>3.0272600000000001</v>
      </c>
      <c r="K568" s="49">
        <v>2.88984</v>
      </c>
      <c r="L568" s="49">
        <f t="shared" si="101"/>
        <v>2.9173200000000001</v>
      </c>
      <c r="M568" s="50">
        <f t="shared" si="102"/>
        <v>1.0547283122866191</v>
      </c>
      <c r="N568" s="51">
        <f t="shared" si="104"/>
        <v>1.05</v>
      </c>
      <c r="O568" s="52">
        <v>33.71</v>
      </c>
      <c r="P568" s="53">
        <f>IF(X568="Y",Y568,O568)</f>
        <v>33.71</v>
      </c>
      <c r="R568" s="52">
        <v>32.229999999999997</v>
      </c>
      <c r="S568" s="52">
        <v>32.229999999999997</v>
      </c>
      <c r="T568" s="50">
        <f t="shared" si="105"/>
        <v>0</v>
      </c>
      <c r="U568" s="49" t="str">
        <f t="shared" si="106"/>
        <v>N</v>
      </c>
      <c r="V568" s="50">
        <f t="shared" si="96"/>
        <v>4.5919950356810554E-2</v>
      </c>
      <c r="W568" s="49" t="str">
        <f t="shared" si="107"/>
        <v>N</v>
      </c>
      <c r="X568" s="49" t="str">
        <f t="shared" si="103"/>
        <v>N</v>
      </c>
      <c r="Y568" s="53">
        <f>ROUNDUP(S568*0.95,2)</f>
        <v>30.62</v>
      </c>
    </row>
    <row r="569" spans="1:25" x14ac:dyDescent="0.25">
      <c r="A569" s="54" t="s">
        <v>606</v>
      </c>
      <c r="B569" s="55">
        <v>6009831</v>
      </c>
      <c r="C569" s="55">
        <v>145981</v>
      </c>
      <c r="D569" s="55">
        <v>0</v>
      </c>
      <c r="E569" s="56">
        <v>3.5430899999999999</v>
      </c>
      <c r="F569" s="56">
        <f t="shared" si="97"/>
        <v>0.82</v>
      </c>
      <c r="G569" s="56">
        <v>3.3936899999999999</v>
      </c>
      <c r="H569" s="56">
        <f t="shared" si="98"/>
        <v>3.6619999999999999</v>
      </c>
      <c r="I569" s="56">
        <f t="shared" si="99"/>
        <v>3.6779999999999999</v>
      </c>
      <c r="J569" s="56">
        <f t="shared" si="100"/>
        <v>2.7707199999999998</v>
      </c>
      <c r="K569" s="56">
        <v>2.7271899999999998</v>
      </c>
      <c r="L569" s="56">
        <f t="shared" si="101"/>
        <v>2.7359</v>
      </c>
      <c r="M569" s="57">
        <f t="shared" si="102"/>
        <v>1.2950363682883146</v>
      </c>
      <c r="N569" s="58">
        <f t="shared" si="104"/>
        <v>1.29</v>
      </c>
      <c r="O569" s="59">
        <v>38.68</v>
      </c>
      <c r="P569" s="60">
        <f>IF(X569="Y",Y569,O569)</f>
        <v>38.68</v>
      </c>
      <c r="R569" s="59">
        <v>37.49</v>
      </c>
      <c r="S569" s="59">
        <v>37.49</v>
      </c>
      <c r="T569" s="57">
        <f t="shared" si="105"/>
        <v>0</v>
      </c>
      <c r="U569" s="56" t="str">
        <f t="shared" si="106"/>
        <v>N</v>
      </c>
      <c r="V569" s="57">
        <f t="shared" si="96"/>
        <v>3.1741797812750001E-2</v>
      </c>
      <c r="W569" s="56" t="str">
        <f t="shared" si="107"/>
        <v>N</v>
      </c>
      <c r="X569" s="56" t="str">
        <f t="shared" si="103"/>
        <v>N</v>
      </c>
      <c r="Y569" s="60">
        <f>ROUNDUP(S569*0.95,2)</f>
        <v>35.619999999999997</v>
      </c>
    </row>
    <row r="570" spans="1:25" x14ac:dyDescent="0.25">
      <c r="A570" s="42" t="s">
        <v>607</v>
      </c>
      <c r="B570" s="43">
        <v>6014831</v>
      </c>
      <c r="C570" s="43">
        <v>145983</v>
      </c>
      <c r="D570" s="43">
        <v>0</v>
      </c>
      <c r="E570" s="44">
        <v>2.8494600000000001</v>
      </c>
      <c r="F570" s="44">
        <f t="shared" si="97"/>
        <v>0.82</v>
      </c>
      <c r="G570" s="44">
        <v>4.5168799999999996</v>
      </c>
      <c r="H570" s="44">
        <f t="shared" si="98"/>
        <v>3.6619999999999999</v>
      </c>
      <c r="I570" s="44">
        <f t="shared" si="99"/>
        <v>3.6779999999999999</v>
      </c>
      <c r="J570" s="44">
        <f t="shared" si="100"/>
        <v>3.6877300000000002</v>
      </c>
      <c r="K570" s="44">
        <v>3.1691600000000002</v>
      </c>
      <c r="L570" s="44">
        <f t="shared" si="101"/>
        <v>3.2728700000000002</v>
      </c>
      <c r="M570" s="45">
        <f t="shared" si="102"/>
        <v>0.87063036417578454</v>
      </c>
      <c r="N570" s="46">
        <f t="shared" si="104"/>
        <v>0.87</v>
      </c>
      <c r="O570" s="47">
        <v>21.92</v>
      </c>
      <c r="P570" s="48">
        <f>IF(X570="Y",Y570,O570)</f>
        <v>21.92</v>
      </c>
      <c r="R570" s="47">
        <v>19.34</v>
      </c>
      <c r="S570" s="47">
        <v>19.34</v>
      </c>
      <c r="T570" s="45">
        <f t="shared" si="105"/>
        <v>0</v>
      </c>
      <c r="U570" s="44" t="str">
        <f t="shared" si="106"/>
        <v>N</v>
      </c>
      <c r="V570" s="45">
        <f t="shared" si="96"/>
        <v>0.13340227507755956</v>
      </c>
      <c r="W570" s="44" t="str">
        <f t="shared" si="107"/>
        <v>N</v>
      </c>
      <c r="X570" s="44" t="str">
        <f t="shared" si="103"/>
        <v>N</v>
      </c>
      <c r="Y570" s="48">
        <f>ROUNDUP(S570*0.95,2)</f>
        <v>18.380000000000003</v>
      </c>
    </row>
    <row r="571" spans="1:25" x14ac:dyDescent="0.25">
      <c r="A571" s="34" t="s">
        <v>608</v>
      </c>
      <c r="B571" s="41">
        <v>6014906</v>
      </c>
      <c r="C571" s="41">
        <v>145946</v>
      </c>
      <c r="D571" s="41">
        <v>0</v>
      </c>
      <c r="E571" s="49">
        <v>3.2944599999999999</v>
      </c>
      <c r="F571" s="49">
        <f t="shared" si="97"/>
        <v>0.82</v>
      </c>
      <c r="G571" s="49">
        <v>4.6485099999999999</v>
      </c>
      <c r="H571" s="49">
        <f t="shared" si="98"/>
        <v>3.6619999999999999</v>
      </c>
      <c r="I571" s="49">
        <f t="shared" si="99"/>
        <v>3.6779999999999999</v>
      </c>
      <c r="J571" s="49">
        <f t="shared" si="100"/>
        <v>3.7951999999999999</v>
      </c>
      <c r="K571" s="49">
        <v>3.3192599999999999</v>
      </c>
      <c r="L571" s="49">
        <f t="shared" si="101"/>
        <v>3.41445</v>
      </c>
      <c r="M571" s="50">
        <f t="shared" si="102"/>
        <v>0.96485817628022086</v>
      </c>
      <c r="N571" s="51">
        <f t="shared" si="104"/>
        <v>0.96</v>
      </c>
      <c r="O571" s="52">
        <v>28.38</v>
      </c>
      <c r="P571" s="53">
        <f>IF(X571="Y",Y571,O571)</f>
        <v>28.38</v>
      </c>
      <c r="R571" s="52">
        <v>23.06</v>
      </c>
      <c r="S571" s="52">
        <v>23.06</v>
      </c>
      <c r="T571" s="50">
        <f t="shared" si="105"/>
        <v>0</v>
      </c>
      <c r="U571" s="49" t="str">
        <f t="shared" si="106"/>
        <v>N</v>
      </c>
      <c r="V571" s="50">
        <f t="shared" si="96"/>
        <v>0.23070251517779708</v>
      </c>
      <c r="W571" s="49" t="str">
        <f t="shared" si="107"/>
        <v>N</v>
      </c>
      <c r="X571" s="49" t="str">
        <f t="shared" si="103"/>
        <v>N</v>
      </c>
      <c r="Y571" s="53">
        <f>ROUNDUP(S571*0.95,2)</f>
        <v>21.91</v>
      </c>
    </row>
    <row r="572" spans="1:25" x14ac:dyDescent="0.25">
      <c r="A572" s="34" t="s">
        <v>609</v>
      </c>
      <c r="B572" s="41">
        <v>6014641</v>
      </c>
      <c r="C572" s="41">
        <v>145995</v>
      </c>
      <c r="D572" s="41">
        <v>0</v>
      </c>
      <c r="E572" s="49">
        <v>2.2334900000000002</v>
      </c>
      <c r="F572" s="49">
        <f t="shared" si="97"/>
        <v>0.82</v>
      </c>
      <c r="G572" s="49">
        <v>4.91317</v>
      </c>
      <c r="H572" s="49">
        <f t="shared" si="98"/>
        <v>3.6619999999999999</v>
      </c>
      <c r="I572" s="49">
        <f t="shared" si="99"/>
        <v>3.6779999999999999</v>
      </c>
      <c r="J572" s="49">
        <f t="shared" si="100"/>
        <v>4.0112699999999997</v>
      </c>
      <c r="K572" s="49">
        <v>2.91465</v>
      </c>
      <c r="L572" s="49">
        <f t="shared" si="101"/>
        <v>3.1339700000000001</v>
      </c>
      <c r="M572" s="50">
        <f t="shared" si="102"/>
        <v>0.71267114873467208</v>
      </c>
      <c r="N572" s="51">
        <f t="shared" si="104"/>
        <v>0.71</v>
      </c>
      <c r="O572" s="52">
        <v>9.75</v>
      </c>
      <c r="P572" s="53">
        <f>IF(X572="Y",Y572,O572)</f>
        <v>9.75</v>
      </c>
      <c r="R572" s="52">
        <v>11.35</v>
      </c>
      <c r="S572" s="52">
        <v>11.35</v>
      </c>
      <c r="T572" s="50">
        <f t="shared" si="105"/>
        <v>0</v>
      </c>
      <c r="U572" s="49" t="str">
        <f t="shared" si="106"/>
        <v>N</v>
      </c>
      <c r="V572" s="50">
        <f t="shared" si="96"/>
        <v>-0.1409691629955947</v>
      </c>
      <c r="W572" s="49" t="str">
        <f t="shared" si="107"/>
        <v>Y</v>
      </c>
      <c r="X572" s="49" t="str">
        <f t="shared" si="103"/>
        <v>N</v>
      </c>
      <c r="Y572" s="53">
        <f>ROUNDUP(S572*0.95,2)</f>
        <v>10.79</v>
      </c>
    </row>
    <row r="573" spans="1:25" x14ac:dyDescent="0.25">
      <c r="A573" s="34" t="s">
        <v>610</v>
      </c>
      <c r="B573" s="41">
        <v>6009401</v>
      </c>
      <c r="C573" s="41">
        <v>146034</v>
      </c>
      <c r="D573" s="41">
        <v>0</v>
      </c>
      <c r="E573" s="49">
        <v>2.95607</v>
      </c>
      <c r="F573" s="49">
        <f t="shared" si="97"/>
        <v>0.82</v>
      </c>
      <c r="G573" s="49">
        <v>4.8812300000000004</v>
      </c>
      <c r="H573" s="49">
        <f t="shared" si="98"/>
        <v>3.6619999999999999</v>
      </c>
      <c r="I573" s="49">
        <f t="shared" si="99"/>
        <v>3.6779999999999999</v>
      </c>
      <c r="J573" s="49">
        <f t="shared" si="100"/>
        <v>3.9851999999999999</v>
      </c>
      <c r="K573" s="49">
        <v>3.30837</v>
      </c>
      <c r="L573" s="49">
        <f t="shared" si="101"/>
        <v>3.44374</v>
      </c>
      <c r="M573" s="50">
        <f t="shared" si="102"/>
        <v>0.85838942545023722</v>
      </c>
      <c r="N573" s="51">
        <f t="shared" si="104"/>
        <v>0.85</v>
      </c>
      <c r="O573" s="52">
        <v>20.37</v>
      </c>
      <c r="P573" s="53">
        <f>IF(X573="Y",Y573,O573)</f>
        <v>20.37</v>
      </c>
      <c r="R573" s="52">
        <v>16.37</v>
      </c>
      <c r="S573" s="52">
        <v>16.37</v>
      </c>
      <c r="T573" s="50">
        <f t="shared" si="105"/>
        <v>0</v>
      </c>
      <c r="U573" s="49" t="str">
        <f t="shared" si="106"/>
        <v>N</v>
      </c>
      <c r="V573" s="50">
        <f t="shared" si="96"/>
        <v>0.24434941967012827</v>
      </c>
      <c r="W573" s="49" t="str">
        <f t="shared" si="107"/>
        <v>N</v>
      </c>
      <c r="X573" s="49" t="str">
        <f t="shared" si="103"/>
        <v>N</v>
      </c>
      <c r="Y573" s="53">
        <f>ROUNDUP(S573*0.95,2)</f>
        <v>15.56</v>
      </c>
    </row>
    <row r="574" spans="1:25" x14ac:dyDescent="0.25">
      <c r="A574" s="54" t="s">
        <v>611</v>
      </c>
      <c r="B574" s="55">
        <v>6007967</v>
      </c>
      <c r="C574" s="55">
        <v>145803</v>
      </c>
      <c r="D574" s="55">
        <v>0</v>
      </c>
      <c r="E574" s="56">
        <v>3.5794100000000002</v>
      </c>
      <c r="F574" s="56">
        <f t="shared" si="97"/>
        <v>0.82</v>
      </c>
      <c r="G574" s="56">
        <v>4.5110599999999996</v>
      </c>
      <c r="H574" s="56">
        <f t="shared" si="98"/>
        <v>3.6619999999999999</v>
      </c>
      <c r="I574" s="56">
        <f t="shared" si="99"/>
        <v>3.6779999999999999</v>
      </c>
      <c r="J574" s="56">
        <f t="shared" si="100"/>
        <v>3.6829800000000001</v>
      </c>
      <c r="K574" s="56">
        <v>3.0739000000000001</v>
      </c>
      <c r="L574" s="56">
        <f t="shared" si="101"/>
        <v>3.1957200000000001</v>
      </c>
      <c r="M574" s="57">
        <f t="shared" si="102"/>
        <v>1.1200637102124091</v>
      </c>
      <c r="N574" s="58">
        <f t="shared" si="104"/>
        <v>1.1200000000000001</v>
      </c>
      <c r="O574" s="59">
        <v>36.74</v>
      </c>
      <c r="P574" s="60">
        <f>IF(X574="Y",Y574,O574)</f>
        <v>36.74</v>
      </c>
      <c r="R574" s="59">
        <v>37.89</v>
      </c>
      <c r="S574" s="59">
        <v>37.89</v>
      </c>
      <c r="T574" s="57">
        <f t="shared" si="105"/>
        <v>0</v>
      </c>
      <c r="U574" s="56" t="str">
        <f t="shared" si="106"/>
        <v>N</v>
      </c>
      <c r="V574" s="57">
        <f t="shared" si="96"/>
        <v>-3.0351016099234587E-2</v>
      </c>
      <c r="W574" s="56" t="str">
        <f t="shared" si="107"/>
        <v>N</v>
      </c>
      <c r="X574" s="56" t="str">
        <f t="shared" si="103"/>
        <v>N</v>
      </c>
      <c r="Y574" s="60">
        <f>ROUNDUP(S574*0.95,2)</f>
        <v>36</v>
      </c>
    </row>
    <row r="575" spans="1:25" x14ac:dyDescent="0.25">
      <c r="A575" s="42" t="s">
        <v>612</v>
      </c>
      <c r="B575" s="43">
        <v>6001689</v>
      </c>
      <c r="C575" s="43">
        <v>145337</v>
      </c>
      <c r="D575" s="43">
        <v>0</v>
      </c>
      <c r="E575" s="44">
        <v>2.45723</v>
      </c>
      <c r="F575" s="44">
        <f t="shared" si="97"/>
        <v>0.82</v>
      </c>
      <c r="G575" s="44">
        <v>4.5034000000000001</v>
      </c>
      <c r="H575" s="44">
        <f t="shared" si="98"/>
        <v>3.6619999999999999</v>
      </c>
      <c r="I575" s="44">
        <f t="shared" si="99"/>
        <v>3.6779999999999999</v>
      </c>
      <c r="J575" s="44">
        <f t="shared" si="100"/>
        <v>3.67672</v>
      </c>
      <c r="K575" s="44">
        <v>3.0053899999999998</v>
      </c>
      <c r="L575" s="44">
        <f t="shared" si="101"/>
        <v>3.1396600000000001</v>
      </c>
      <c r="M575" s="45">
        <f t="shared" si="102"/>
        <v>0.78264206952345161</v>
      </c>
      <c r="N575" s="46">
        <f t="shared" si="104"/>
        <v>0.78</v>
      </c>
      <c r="O575" s="47">
        <v>15.02</v>
      </c>
      <c r="P575" s="48">
        <f>IF(X575="Y",Y575,O575)</f>
        <v>15.02</v>
      </c>
      <c r="R575" s="47">
        <v>29.75</v>
      </c>
      <c r="S575" s="47">
        <v>29.75</v>
      </c>
      <c r="T575" s="45">
        <f t="shared" si="105"/>
        <v>0</v>
      </c>
      <c r="U575" s="44" t="str">
        <f t="shared" si="106"/>
        <v>N</v>
      </c>
      <c r="V575" s="45">
        <f t="shared" si="96"/>
        <v>-0.49512605042016811</v>
      </c>
      <c r="W575" s="44" t="str">
        <f t="shared" si="107"/>
        <v>Y</v>
      </c>
      <c r="X575" s="44" t="str">
        <f t="shared" si="103"/>
        <v>N</v>
      </c>
      <c r="Y575" s="48">
        <f>ROUNDUP(S575*0.95,2)</f>
        <v>28.270000000000003</v>
      </c>
    </row>
    <row r="576" spans="1:25" x14ac:dyDescent="0.25">
      <c r="A576" s="34" t="s">
        <v>613</v>
      </c>
      <c r="B576" s="41">
        <v>6014195</v>
      </c>
      <c r="C576" s="41">
        <v>145819</v>
      </c>
      <c r="D576" s="41">
        <v>0</v>
      </c>
      <c r="E576" s="49">
        <v>3.42475</v>
      </c>
      <c r="F576" s="49">
        <f t="shared" si="97"/>
        <v>0.82</v>
      </c>
      <c r="G576" s="49">
        <v>4.45838</v>
      </c>
      <c r="H576" s="49">
        <f t="shared" si="98"/>
        <v>3.6619999999999999</v>
      </c>
      <c r="I576" s="49">
        <f t="shared" si="99"/>
        <v>3.6779999999999999</v>
      </c>
      <c r="J576" s="49">
        <f t="shared" si="100"/>
        <v>3.6399699999999999</v>
      </c>
      <c r="K576" s="49">
        <v>3.3857300000000001</v>
      </c>
      <c r="L576" s="49">
        <f t="shared" si="101"/>
        <v>3.4365800000000002</v>
      </c>
      <c r="M576" s="50">
        <f t="shared" si="102"/>
        <v>0.99655762414959048</v>
      </c>
      <c r="N576" s="51">
        <f t="shared" si="104"/>
        <v>0.99</v>
      </c>
      <c r="O576" s="52">
        <v>30.33</v>
      </c>
      <c r="P576" s="53">
        <f>IF(X576="Y",Y576,O576)</f>
        <v>30.33</v>
      </c>
      <c r="R576" s="52">
        <v>23.8</v>
      </c>
      <c r="S576" s="52">
        <v>23.8</v>
      </c>
      <c r="T576" s="50">
        <f t="shared" si="105"/>
        <v>0</v>
      </c>
      <c r="U576" s="49" t="str">
        <f t="shared" si="106"/>
        <v>N</v>
      </c>
      <c r="V576" s="50">
        <f t="shared" si="96"/>
        <v>0.27436974789915958</v>
      </c>
      <c r="W576" s="49" t="str">
        <f t="shared" si="107"/>
        <v>N</v>
      </c>
      <c r="X576" s="49" t="str">
        <f t="shared" si="103"/>
        <v>N</v>
      </c>
      <c r="Y576" s="53">
        <f>ROUNDUP(S576*0.95,2)</f>
        <v>22.61</v>
      </c>
    </row>
    <row r="577" spans="1:25" x14ac:dyDescent="0.25">
      <c r="A577" s="34" t="s">
        <v>614</v>
      </c>
      <c r="B577" s="41">
        <v>6004832</v>
      </c>
      <c r="C577" s="41">
        <v>145661</v>
      </c>
      <c r="D577" s="41">
        <v>0</v>
      </c>
      <c r="E577" s="49">
        <v>2.1723400000000002</v>
      </c>
      <c r="F577" s="49">
        <f t="shared" si="97"/>
        <v>0.82</v>
      </c>
      <c r="G577" s="49">
        <v>4.5135899999999998</v>
      </c>
      <c r="H577" s="49">
        <f t="shared" si="98"/>
        <v>3.6619999999999999</v>
      </c>
      <c r="I577" s="49">
        <f t="shared" si="99"/>
        <v>3.6779999999999999</v>
      </c>
      <c r="J577" s="49">
        <f t="shared" si="100"/>
        <v>3.6850399999999999</v>
      </c>
      <c r="K577" s="49">
        <v>2.7092200000000002</v>
      </c>
      <c r="L577" s="49">
        <f t="shared" si="101"/>
        <v>2.9043800000000002</v>
      </c>
      <c r="M577" s="50">
        <f t="shared" si="102"/>
        <v>0.74795309153760869</v>
      </c>
      <c r="N577" s="51">
        <f t="shared" si="104"/>
        <v>0.74</v>
      </c>
      <c r="O577" s="52">
        <v>12.01</v>
      </c>
      <c r="P577" s="53">
        <f>IF(X577="Y",Y577,O577)</f>
        <v>12.01</v>
      </c>
      <c r="R577" s="52">
        <v>18.600000000000001</v>
      </c>
      <c r="S577" s="52">
        <v>18.600000000000001</v>
      </c>
      <c r="T577" s="50">
        <f t="shared" si="105"/>
        <v>0</v>
      </c>
      <c r="U577" s="49" t="str">
        <f t="shared" si="106"/>
        <v>N</v>
      </c>
      <c r="V577" s="50">
        <f t="shared" si="96"/>
        <v>-0.35430107526881727</v>
      </c>
      <c r="W577" s="49" t="str">
        <f t="shared" si="107"/>
        <v>Y</v>
      </c>
      <c r="X577" s="49" t="str">
        <f t="shared" si="103"/>
        <v>N</v>
      </c>
      <c r="Y577" s="53">
        <f>ROUNDUP(S577*0.95,2)</f>
        <v>17.670000000000002</v>
      </c>
    </row>
    <row r="578" spans="1:25" x14ac:dyDescent="0.25">
      <c r="A578" s="34" t="s">
        <v>615</v>
      </c>
      <c r="B578" s="41">
        <v>6002265</v>
      </c>
      <c r="C578" s="41">
        <v>145718</v>
      </c>
      <c r="D578" s="41">
        <v>0</v>
      </c>
      <c r="E578" s="49">
        <v>2.7688000000000001</v>
      </c>
      <c r="F578" s="49">
        <f t="shared" si="97"/>
        <v>0.82</v>
      </c>
      <c r="G578" s="49">
        <v>4.1986800000000004</v>
      </c>
      <c r="H578" s="49">
        <f t="shared" si="98"/>
        <v>3.6619999999999999</v>
      </c>
      <c r="I578" s="49">
        <f t="shared" si="99"/>
        <v>3.6779999999999999</v>
      </c>
      <c r="J578" s="49">
        <f t="shared" si="100"/>
        <v>3.42794</v>
      </c>
      <c r="K578" s="49">
        <v>3.0486499999999999</v>
      </c>
      <c r="L578" s="49">
        <f t="shared" si="101"/>
        <v>3.1245099999999999</v>
      </c>
      <c r="M578" s="50">
        <f t="shared" si="102"/>
        <v>0.88615494909601833</v>
      </c>
      <c r="N578" s="51">
        <f t="shared" si="104"/>
        <v>0.88</v>
      </c>
      <c r="O578" s="52">
        <v>22.69</v>
      </c>
      <c r="P578" s="53">
        <f>IF(X578="Y",Y578,O578)</f>
        <v>22.69</v>
      </c>
      <c r="R578" s="52">
        <v>33.32</v>
      </c>
      <c r="S578" s="52">
        <v>33.32</v>
      </c>
      <c r="T578" s="50">
        <f t="shared" si="105"/>
        <v>0</v>
      </c>
      <c r="U578" s="49" t="str">
        <f t="shared" si="106"/>
        <v>N</v>
      </c>
      <c r="V578" s="50">
        <f t="shared" si="96"/>
        <v>-0.31902761104441774</v>
      </c>
      <c r="W578" s="49" t="str">
        <f t="shared" si="107"/>
        <v>Y</v>
      </c>
      <c r="X578" s="49" t="str">
        <f t="shared" si="103"/>
        <v>N</v>
      </c>
      <c r="Y578" s="53">
        <f>ROUNDUP(S578*0.95,2)</f>
        <v>31.66</v>
      </c>
    </row>
    <row r="579" spans="1:25" x14ac:dyDescent="0.25">
      <c r="A579" s="54" t="s">
        <v>616</v>
      </c>
      <c r="B579" s="55">
        <v>6016554</v>
      </c>
      <c r="C579" s="55">
        <v>146143</v>
      </c>
      <c r="D579" s="55">
        <v>0</v>
      </c>
      <c r="E579" s="56">
        <v>2.9910700000000001</v>
      </c>
      <c r="F579" s="56">
        <f t="shared" si="97"/>
        <v>0.82</v>
      </c>
      <c r="G579" s="56">
        <v>4.36829</v>
      </c>
      <c r="H579" s="56">
        <f t="shared" si="98"/>
        <v>3.6619999999999999</v>
      </c>
      <c r="I579" s="56">
        <f t="shared" si="99"/>
        <v>3.6779999999999999</v>
      </c>
      <c r="J579" s="56">
        <f t="shared" si="100"/>
        <v>3.5664199999999999</v>
      </c>
      <c r="K579" s="56">
        <v>3.2634500000000002</v>
      </c>
      <c r="L579" s="56">
        <f t="shared" si="101"/>
        <v>3.3240400000000001</v>
      </c>
      <c r="M579" s="57">
        <f t="shared" si="102"/>
        <v>0.89982972527406413</v>
      </c>
      <c r="N579" s="58">
        <f t="shared" si="104"/>
        <v>0.89</v>
      </c>
      <c r="O579" s="59">
        <v>23.46</v>
      </c>
      <c r="P579" s="60">
        <f>IF(X579="Y",Y579,O579)</f>
        <v>23.46</v>
      </c>
      <c r="R579" s="59">
        <v>21.57</v>
      </c>
      <c r="S579" s="59">
        <v>21.57</v>
      </c>
      <c r="T579" s="57">
        <f t="shared" si="105"/>
        <v>0</v>
      </c>
      <c r="U579" s="56" t="str">
        <f t="shared" si="106"/>
        <v>N</v>
      </c>
      <c r="V579" s="57">
        <f t="shared" si="96"/>
        <v>8.7621696801112675E-2</v>
      </c>
      <c r="W579" s="56" t="str">
        <f t="shared" si="107"/>
        <v>N</v>
      </c>
      <c r="X579" s="56" t="str">
        <f t="shared" si="103"/>
        <v>N</v>
      </c>
      <c r="Y579" s="60">
        <f>ROUNDUP(S579*0.95,2)</f>
        <v>20.5</v>
      </c>
    </row>
    <row r="580" spans="1:25" x14ac:dyDescent="0.25">
      <c r="A580" s="42" t="s">
        <v>617</v>
      </c>
      <c r="B580" s="43">
        <v>6002463</v>
      </c>
      <c r="C580" s="43">
        <v>145372</v>
      </c>
      <c r="D580" s="43">
        <v>0</v>
      </c>
      <c r="E580" s="44">
        <v>2.59693</v>
      </c>
      <c r="F580" s="44">
        <f t="shared" si="97"/>
        <v>0.82</v>
      </c>
      <c r="G580" s="44">
        <v>5.2169600000000003</v>
      </c>
      <c r="H580" s="44">
        <f t="shared" si="98"/>
        <v>3.6619999999999999</v>
      </c>
      <c r="I580" s="44">
        <f t="shared" si="99"/>
        <v>3.6779999999999999</v>
      </c>
      <c r="J580" s="44">
        <f t="shared" si="100"/>
        <v>4.2592999999999996</v>
      </c>
      <c r="K580" s="44">
        <v>3.2988</v>
      </c>
      <c r="L580" s="44">
        <f t="shared" si="101"/>
        <v>3.4908999999999999</v>
      </c>
      <c r="M580" s="45">
        <f t="shared" si="102"/>
        <v>0.74391417685983563</v>
      </c>
      <c r="N580" s="46">
        <f t="shared" si="104"/>
        <v>0.74</v>
      </c>
      <c r="O580" s="47">
        <v>12.01</v>
      </c>
      <c r="P580" s="48">
        <f>IF(X580="Y",Y580,O580)</f>
        <v>12.01</v>
      </c>
      <c r="R580" s="47">
        <v>22.31</v>
      </c>
      <c r="S580" s="47">
        <v>22.31</v>
      </c>
      <c r="T580" s="45">
        <f t="shared" si="105"/>
        <v>0</v>
      </c>
      <c r="U580" s="44" t="str">
        <f t="shared" si="106"/>
        <v>N</v>
      </c>
      <c r="V580" s="45">
        <f t="shared" si="96"/>
        <v>-0.46167637830569247</v>
      </c>
      <c r="W580" s="44" t="str">
        <f t="shared" si="107"/>
        <v>Y</v>
      </c>
      <c r="X580" s="44" t="str">
        <f t="shared" si="103"/>
        <v>N</v>
      </c>
      <c r="Y580" s="48">
        <f>ROUNDUP(S580*0.95,2)</f>
        <v>21.200000000000003</v>
      </c>
    </row>
    <row r="581" spans="1:25" x14ac:dyDescent="0.25">
      <c r="A581" s="34" t="s">
        <v>618</v>
      </c>
      <c r="B581" s="41">
        <v>6004733</v>
      </c>
      <c r="C581" s="41">
        <v>145510</v>
      </c>
      <c r="D581" s="41">
        <v>0</v>
      </c>
      <c r="E581" s="49">
        <v>2.8832200000000001</v>
      </c>
      <c r="F581" s="49">
        <f t="shared" si="97"/>
        <v>0.82</v>
      </c>
      <c r="G581" s="49">
        <v>4.3325500000000003</v>
      </c>
      <c r="H581" s="49">
        <f t="shared" si="98"/>
        <v>3.6619999999999999</v>
      </c>
      <c r="I581" s="49">
        <f t="shared" si="99"/>
        <v>3.6779999999999999</v>
      </c>
      <c r="J581" s="49">
        <f t="shared" si="100"/>
        <v>3.5372400000000002</v>
      </c>
      <c r="K581" s="49">
        <v>3.09287</v>
      </c>
      <c r="L581" s="49">
        <f t="shared" si="101"/>
        <v>3.18174</v>
      </c>
      <c r="M581" s="50">
        <f t="shared" si="102"/>
        <v>0.90617712320931321</v>
      </c>
      <c r="N581" s="51">
        <f t="shared" si="104"/>
        <v>0.9</v>
      </c>
      <c r="O581" s="52">
        <v>24.23</v>
      </c>
      <c r="P581" s="53">
        <f>IF(X581="Y",Y581,O581)</f>
        <v>24.23</v>
      </c>
      <c r="R581" s="52">
        <v>25.29</v>
      </c>
      <c r="S581" s="52">
        <v>25.29</v>
      </c>
      <c r="T581" s="50">
        <f t="shared" si="105"/>
        <v>0</v>
      </c>
      <c r="U581" s="49" t="str">
        <f t="shared" si="106"/>
        <v>N</v>
      </c>
      <c r="V581" s="50">
        <f t="shared" si="96"/>
        <v>-4.1913799920917309E-2</v>
      </c>
      <c r="W581" s="49" t="str">
        <f t="shared" si="107"/>
        <v>N</v>
      </c>
      <c r="X581" s="49" t="str">
        <f t="shared" si="103"/>
        <v>N</v>
      </c>
      <c r="Y581" s="53">
        <f>ROUNDUP(S581*0.95,2)</f>
        <v>24.03</v>
      </c>
    </row>
    <row r="582" spans="1:25" x14ac:dyDescent="0.25">
      <c r="A582" s="34" t="s">
        <v>619</v>
      </c>
      <c r="B582" s="41">
        <v>6003958</v>
      </c>
      <c r="C582" s="41">
        <v>145764</v>
      </c>
      <c r="D582" s="41">
        <v>0</v>
      </c>
      <c r="E582" s="49">
        <v>2.8378199999999998</v>
      </c>
      <c r="F582" s="49">
        <f t="shared" si="97"/>
        <v>0.82</v>
      </c>
      <c r="G582" s="49">
        <v>4.2131600000000002</v>
      </c>
      <c r="H582" s="49">
        <f t="shared" si="98"/>
        <v>3.6619999999999999</v>
      </c>
      <c r="I582" s="49">
        <f t="shared" si="99"/>
        <v>3.6779999999999999</v>
      </c>
      <c r="J582" s="49">
        <f t="shared" si="100"/>
        <v>3.4397600000000002</v>
      </c>
      <c r="K582" s="49">
        <v>3.05762</v>
      </c>
      <c r="L582" s="49">
        <f t="shared" si="101"/>
        <v>3.1340499999999998</v>
      </c>
      <c r="M582" s="50">
        <f t="shared" si="102"/>
        <v>0.90548012954483814</v>
      </c>
      <c r="N582" s="51">
        <f t="shared" si="104"/>
        <v>0.9</v>
      </c>
      <c r="O582" s="52">
        <v>24.23</v>
      </c>
      <c r="P582" s="53">
        <f>IF(X582="Y",Y582,O582)</f>
        <v>24.23</v>
      </c>
      <c r="R582" s="52">
        <v>21.57</v>
      </c>
      <c r="S582" s="52">
        <v>21.57</v>
      </c>
      <c r="T582" s="50">
        <f t="shared" si="105"/>
        <v>0</v>
      </c>
      <c r="U582" s="49" t="str">
        <f t="shared" si="106"/>
        <v>N</v>
      </c>
      <c r="V582" s="50">
        <f t="shared" si="96"/>
        <v>0.12331942512749189</v>
      </c>
      <c r="W582" s="49" t="str">
        <f t="shared" si="107"/>
        <v>N</v>
      </c>
      <c r="X582" s="49" t="str">
        <f t="shared" si="103"/>
        <v>N</v>
      </c>
      <c r="Y582" s="53">
        <f>ROUNDUP(S582*0.95,2)</f>
        <v>20.5</v>
      </c>
    </row>
    <row r="583" spans="1:25" x14ac:dyDescent="0.25">
      <c r="A583" s="34" t="s">
        <v>620</v>
      </c>
      <c r="B583" s="41">
        <v>6002174</v>
      </c>
      <c r="C583" s="41">
        <v>145473</v>
      </c>
      <c r="D583" s="41">
        <v>0</v>
      </c>
      <c r="E583" s="49">
        <v>2.84104</v>
      </c>
      <c r="F583" s="49">
        <f t="shared" si="97"/>
        <v>0.82</v>
      </c>
      <c r="G583" s="49">
        <v>4.0975299999999999</v>
      </c>
      <c r="H583" s="49">
        <f t="shared" si="98"/>
        <v>3.6619999999999999</v>
      </c>
      <c r="I583" s="49">
        <f t="shared" si="99"/>
        <v>3.6779999999999999</v>
      </c>
      <c r="J583" s="49">
        <f t="shared" si="100"/>
        <v>3.3453599999999999</v>
      </c>
      <c r="K583" s="49">
        <v>3.1890299999999998</v>
      </c>
      <c r="L583" s="49">
        <f t="shared" si="101"/>
        <v>3.2202999999999999</v>
      </c>
      <c r="M583" s="50">
        <f t="shared" si="102"/>
        <v>0.88222836381703573</v>
      </c>
      <c r="N583" s="51">
        <f t="shared" si="104"/>
        <v>0.88</v>
      </c>
      <c r="O583" s="52">
        <v>22.69</v>
      </c>
      <c r="P583" s="53">
        <f>IF(X583="Y",Y583,O583)</f>
        <v>22.69</v>
      </c>
      <c r="R583" s="52">
        <v>22.31</v>
      </c>
      <c r="S583" s="52">
        <v>22.31</v>
      </c>
      <c r="T583" s="50">
        <f t="shared" si="105"/>
        <v>0</v>
      </c>
      <c r="U583" s="49" t="str">
        <f t="shared" si="106"/>
        <v>N</v>
      </c>
      <c r="V583" s="50">
        <f t="shared" si="96"/>
        <v>1.7032720753025664E-2</v>
      </c>
      <c r="W583" s="49" t="str">
        <f t="shared" si="107"/>
        <v>N</v>
      </c>
      <c r="X583" s="49" t="str">
        <f t="shared" si="103"/>
        <v>N</v>
      </c>
      <c r="Y583" s="53">
        <f>ROUNDUP(S583*0.95,2)</f>
        <v>21.200000000000003</v>
      </c>
    </row>
    <row r="584" spans="1:25" x14ac:dyDescent="0.25">
      <c r="A584" s="54" t="s">
        <v>621</v>
      </c>
      <c r="B584" s="55">
        <v>6014823</v>
      </c>
      <c r="C584" s="55">
        <v>145977</v>
      </c>
      <c r="D584" s="55">
        <v>0</v>
      </c>
      <c r="E584" s="56">
        <v>3.0066700000000002</v>
      </c>
      <c r="F584" s="56">
        <f t="shared" si="97"/>
        <v>0.82</v>
      </c>
      <c r="G584" s="56">
        <v>4.3017700000000003</v>
      </c>
      <c r="H584" s="56">
        <f t="shared" si="98"/>
        <v>3.6619999999999999</v>
      </c>
      <c r="I584" s="56">
        <f t="shared" si="99"/>
        <v>3.6779999999999999</v>
      </c>
      <c r="J584" s="56">
        <f t="shared" si="100"/>
        <v>3.5121099999999998</v>
      </c>
      <c r="K584" s="56">
        <v>3.16364</v>
      </c>
      <c r="L584" s="56">
        <f t="shared" si="101"/>
        <v>3.23333</v>
      </c>
      <c r="M584" s="57">
        <f t="shared" si="102"/>
        <v>0.92989889680298643</v>
      </c>
      <c r="N584" s="58">
        <f t="shared" si="104"/>
        <v>0.92</v>
      </c>
      <c r="O584" s="59">
        <v>25.77</v>
      </c>
      <c r="P584" s="60">
        <f>IF(X584="Y",Y584,O584)</f>
        <v>25.77</v>
      </c>
      <c r="R584" s="59">
        <v>23.06</v>
      </c>
      <c r="S584" s="59">
        <v>23.06</v>
      </c>
      <c r="T584" s="57">
        <f t="shared" si="105"/>
        <v>0</v>
      </c>
      <c r="U584" s="56" t="str">
        <f t="shared" si="106"/>
        <v>N</v>
      </c>
      <c r="V584" s="57">
        <f t="shared" ref="V584:V647" si="108">IF(S584=0,0,(O584-S584)/S584)</f>
        <v>0.1175195143104944</v>
      </c>
      <c r="W584" s="56" t="str">
        <f t="shared" si="107"/>
        <v>N</v>
      </c>
      <c r="X584" s="56" t="str">
        <f t="shared" si="103"/>
        <v>N</v>
      </c>
      <c r="Y584" s="60">
        <f>ROUNDUP(S584*0.95,2)</f>
        <v>21.91</v>
      </c>
    </row>
    <row r="585" spans="1:25" x14ac:dyDescent="0.25">
      <c r="A585" s="42" t="s">
        <v>622</v>
      </c>
      <c r="B585" s="43">
        <v>6014252</v>
      </c>
      <c r="C585" s="43">
        <v>145840</v>
      </c>
      <c r="D585" s="43">
        <v>0</v>
      </c>
      <c r="E585" s="44">
        <v>4.5520699999999996</v>
      </c>
      <c r="F585" s="44">
        <f t="shared" ref="F585:F648" si="109">$F$5</f>
        <v>0.82</v>
      </c>
      <c r="G585" s="44">
        <v>3.8852199999999999</v>
      </c>
      <c r="H585" s="44">
        <f t="shared" ref="H585:H648" si="110">$H$5</f>
        <v>3.6619999999999999</v>
      </c>
      <c r="I585" s="44">
        <f t="shared" ref="I585:I648" si="111">$I$5</f>
        <v>3.6779999999999999</v>
      </c>
      <c r="J585" s="44">
        <f t="shared" ref="J585:J648" si="112">ROUND(F585*G585*(H585/I585),5)</f>
        <v>3.1720199999999998</v>
      </c>
      <c r="K585" s="44">
        <v>3.09626</v>
      </c>
      <c r="L585" s="44">
        <f t="shared" ref="L585:L648" si="113">IF($J585=0,$K585,IF($K585=0,$J585,IF($J585&lt;$K585,$J585,ROUND(($J585*$L$5)+($K585*$L$4),5))))</f>
        <v>3.1114099999999998</v>
      </c>
      <c r="M585" s="45">
        <f t="shared" ref="M585:M648" si="114">IFERROR(E585/L585,0)</f>
        <v>1.4630248022600685</v>
      </c>
      <c r="N585" s="46">
        <f t="shared" si="104"/>
        <v>1.46</v>
      </c>
      <c r="O585" s="47">
        <v>38.68</v>
      </c>
      <c r="P585" s="48">
        <f>IF(X585="Y",Y585,O585)</f>
        <v>38.68</v>
      </c>
      <c r="R585" s="47">
        <v>38.68</v>
      </c>
      <c r="S585" s="47">
        <v>38.68</v>
      </c>
      <c r="T585" s="45">
        <f t="shared" si="105"/>
        <v>0</v>
      </c>
      <c r="U585" s="44" t="str">
        <f t="shared" si="106"/>
        <v>N</v>
      </c>
      <c r="V585" s="45">
        <f t="shared" si="108"/>
        <v>0</v>
      </c>
      <c r="W585" s="44" t="str">
        <f t="shared" si="107"/>
        <v>N</v>
      </c>
      <c r="X585" s="44" t="str">
        <f t="shared" ref="X585:X648" si="115">IF(AND(U585="Y",W585="Y"),"Y","N")</f>
        <v>N</v>
      </c>
      <c r="Y585" s="48">
        <f>ROUNDUP(S585*0.95,2)</f>
        <v>36.75</v>
      </c>
    </row>
    <row r="586" spans="1:25" x14ac:dyDescent="0.25">
      <c r="A586" s="34" t="s">
        <v>623</v>
      </c>
      <c r="B586" s="41">
        <v>6009369</v>
      </c>
      <c r="C586" s="41">
        <v>145502</v>
      </c>
      <c r="D586" s="41">
        <v>0</v>
      </c>
      <c r="E586" s="49">
        <v>2.5145300000000002</v>
      </c>
      <c r="F586" s="49">
        <f t="shared" si="109"/>
        <v>0.82</v>
      </c>
      <c r="G586" s="49">
        <v>3.5900799999999999</v>
      </c>
      <c r="H586" s="49">
        <f t="shared" si="110"/>
        <v>3.6619999999999999</v>
      </c>
      <c r="I586" s="49">
        <f t="shared" si="111"/>
        <v>3.6779999999999999</v>
      </c>
      <c r="J586" s="49">
        <f t="shared" si="112"/>
        <v>2.93106</v>
      </c>
      <c r="K586" s="49">
        <v>3.2304400000000002</v>
      </c>
      <c r="L586" s="49">
        <f t="shared" si="113"/>
        <v>2.93106</v>
      </c>
      <c r="M586" s="50">
        <f t="shared" si="114"/>
        <v>0.85789100189010126</v>
      </c>
      <c r="N586" s="51">
        <f t="shared" ref="N586:N649" si="116">ROUNDDOWN(M586,2)</f>
        <v>0.85</v>
      </c>
      <c r="O586" s="52">
        <v>20.37</v>
      </c>
      <c r="P586" s="53">
        <f>IF(X586="Y",Y586,O586)</f>
        <v>20.37</v>
      </c>
      <c r="R586" s="52">
        <v>20.079999999999998</v>
      </c>
      <c r="S586" s="52">
        <v>20.079999999999998</v>
      </c>
      <c r="T586" s="50">
        <f t="shared" ref="T586:T647" si="117">IFERROR((S586-R586)/R586,0)</f>
        <v>0</v>
      </c>
      <c r="U586" s="49" t="str">
        <f t="shared" ref="U586:U649" si="118">IF(T586&lt;-0.05,"Y","N")</f>
        <v>N</v>
      </c>
      <c r="V586" s="50">
        <f t="shared" si="108"/>
        <v>1.4442231075697348E-2</v>
      </c>
      <c r="W586" s="49" t="str">
        <f t="shared" ref="W586:W649" si="119">IF(V586&lt;-0.05,"Y","N")</f>
        <v>N</v>
      </c>
      <c r="X586" s="49" t="str">
        <f t="shared" si="115"/>
        <v>N</v>
      </c>
      <c r="Y586" s="53">
        <f>ROUNDUP(S586*0.95,2)</f>
        <v>19.080000000000002</v>
      </c>
    </row>
    <row r="587" spans="1:25" x14ac:dyDescent="0.25">
      <c r="A587" s="34" t="s">
        <v>624</v>
      </c>
      <c r="B587" s="41">
        <v>6005953</v>
      </c>
      <c r="C587" s="41">
        <v>146048</v>
      </c>
      <c r="D587" s="41">
        <v>0</v>
      </c>
      <c r="E587" s="49">
        <v>2.96597</v>
      </c>
      <c r="F587" s="49">
        <f t="shared" si="109"/>
        <v>0.82</v>
      </c>
      <c r="G587" s="49">
        <v>4.0244099999999996</v>
      </c>
      <c r="H587" s="49">
        <f t="shared" si="110"/>
        <v>3.6619999999999999</v>
      </c>
      <c r="I587" s="49">
        <f t="shared" si="111"/>
        <v>3.6779999999999999</v>
      </c>
      <c r="J587" s="49">
        <f t="shared" si="112"/>
        <v>3.28566</v>
      </c>
      <c r="K587" s="49">
        <v>3.21807</v>
      </c>
      <c r="L587" s="49">
        <f t="shared" si="113"/>
        <v>3.2315900000000002</v>
      </c>
      <c r="M587" s="50">
        <f t="shared" si="114"/>
        <v>0.9178051671158779</v>
      </c>
      <c r="N587" s="51">
        <f t="shared" si="116"/>
        <v>0.91</v>
      </c>
      <c r="O587" s="52">
        <v>25</v>
      </c>
      <c r="P587" s="53">
        <f>IF(X587="Y",Y587,O587)</f>
        <v>25</v>
      </c>
      <c r="R587" s="52">
        <v>23.8</v>
      </c>
      <c r="S587" s="52">
        <v>23.8</v>
      </c>
      <c r="T587" s="50">
        <f t="shared" si="117"/>
        <v>0</v>
      </c>
      <c r="U587" s="49" t="str">
        <f t="shared" si="118"/>
        <v>N</v>
      </c>
      <c r="V587" s="50">
        <f t="shared" si="108"/>
        <v>5.0420168067226857E-2</v>
      </c>
      <c r="W587" s="49" t="str">
        <f t="shared" si="119"/>
        <v>N</v>
      </c>
      <c r="X587" s="49" t="str">
        <f t="shared" si="115"/>
        <v>N</v>
      </c>
      <c r="Y587" s="53">
        <f>ROUNDUP(S587*0.95,2)</f>
        <v>22.61</v>
      </c>
    </row>
    <row r="588" spans="1:25" x14ac:dyDescent="0.25">
      <c r="A588" s="34" t="s">
        <v>625</v>
      </c>
      <c r="B588" s="41">
        <v>6009377</v>
      </c>
      <c r="C588" s="41">
        <v>146159</v>
      </c>
      <c r="D588" s="41">
        <v>0</v>
      </c>
      <c r="E588" s="49">
        <v>2.7201900000000001</v>
      </c>
      <c r="F588" s="49">
        <f t="shared" si="109"/>
        <v>0.82</v>
      </c>
      <c r="G588" s="49">
        <v>4.3707200000000004</v>
      </c>
      <c r="H588" s="49">
        <f t="shared" si="110"/>
        <v>3.6619999999999999</v>
      </c>
      <c r="I588" s="49">
        <f t="shared" si="111"/>
        <v>3.6779999999999999</v>
      </c>
      <c r="J588" s="49">
        <f t="shared" si="112"/>
        <v>3.5684</v>
      </c>
      <c r="K588" s="49">
        <v>3.2442299999999999</v>
      </c>
      <c r="L588" s="49">
        <f t="shared" si="113"/>
        <v>3.3090600000000001</v>
      </c>
      <c r="M588" s="50">
        <f t="shared" si="114"/>
        <v>0.82204311798516805</v>
      </c>
      <c r="N588" s="51">
        <f t="shared" si="116"/>
        <v>0.82</v>
      </c>
      <c r="O588" s="52">
        <v>18.059999999999999</v>
      </c>
      <c r="P588" s="53">
        <f>IF(X588="Y",Y588,O588)</f>
        <v>18.059999999999999</v>
      </c>
      <c r="R588" s="52">
        <v>16.37</v>
      </c>
      <c r="S588" s="52">
        <v>16.37</v>
      </c>
      <c r="T588" s="50">
        <f t="shared" si="117"/>
        <v>0</v>
      </c>
      <c r="U588" s="49" t="str">
        <f t="shared" si="118"/>
        <v>N</v>
      </c>
      <c r="V588" s="50">
        <f t="shared" si="108"/>
        <v>0.10323762981062906</v>
      </c>
      <c r="W588" s="49" t="str">
        <f t="shared" si="119"/>
        <v>N</v>
      </c>
      <c r="X588" s="49" t="str">
        <f t="shared" si="115"/>
        <v>N</v>
      </c>
      <c r="Y588" s="53">
        <f>ROUNDUP(S588*0.95,2)</f>
        <v>15.56</v>
      </c>
    </row>
    <row r="589" spans="1:25" x14ac:dyDescent="0.25">
      <c r="A589" s="54" t="s">
        <v>626</v>
      </c>
      <c r="B589" s="55">
        <v>6009393</v>
      </c>
      <c r="C589" s="55">
        <v>145497</v>
      </c>
      <c r="D589" s="55">
        <v>0</v>
      </c>
      <c r="E589" s="56">
        <v>3.06643</v>
      </c>
      <c r="F589" s="56">
        <f t="shared" si="109"/>
        <v>0.82</v>
      </c>
      <c r="G589" s="56">
        <v>4.44651</v>
      </c>
      <c r="H589" s="56">
        <f t="shared" si="110"/>
        <v>3.6619999999999999</v>
      </c>
      <c r="I589" s="56">
        <f t="shared" si="111"/>
        <v>3.6779999999999999</v>
      </c>
      <c r="J589" s="56">
        <f t="shared" si="112"/>
        <v>3.63028</v>
      </c>
      <c r="K589" s="56">
        <v>0</v>
      </c>
      <c r="L589" s="56">
        <f t="shared" si="113"/>
        <v>3.63028</v>
      </c>
      <c r="M589" s="57">
        <f t="shared" si="114"/>
        <v>0.84468140198552177</v>
      </c>
      <c r="N589" s="58">
        <f t="shared" si="116"/>
        <v>0.84</v>
      </c>
      <c r="O589" s="59">
        <v>19.600000000000001</v>
      </c>
      <c r="P589" s="60">
        <f>IF(X589="Y",Y589,O589)</f>
        <v>19.600000000000001</v>
      </c>
      <c r="R589" s="59">
        <v>0</v>
      </c>
      <c r="S589" s="59">
        <v>0</v>
      </c>
      <c r="T589" s="57">
        <f t="shared" si="117"/>
        <v>0</v>
      </c>
      <c r="U589" s="56" t="str">
        <f t="shared" si="118"/>
        <v>N</v>
      </c>
      <c r="V589" s="57">
        <f t="shared" si="108"/>
        <v>0</v>
      </c>
      <c r="W589" s="56" t="str">
        <f t="shared" si="119"/>
        <v>N</v>
      </c>
      <c r="X589" s="56" t="str">
        <f t="shared" si="115"/>
        <v>N</v>
      </c>
      <c r="Y589" s="60">
        <f>ROUNDUP(S589*0.95,2)</f>
        <v>0</v>
      </c>
    </row>
    <row r="590" spans="1:25" x14ac:dyDescent="0.25">
      <c r="A590" s="42" t="s">
        <v>627</v>
      </c>
      <c r="B590" s="43">
        <v>6016984</v>
      </c>
      <c r="C590" s="43">
        <v>145460</v>
      </c>
      <c r="D590" s="43">
        <v>0</v>
      </c>
      <c r="E590" s="44">
        <v>2.60595</v>
      </c>
      <c r="F590" s="44">
        <f t="shared" si="109"/>
        <v>0.82</v>
      </c>
      <c r="G590" s="44">
        <v>4.6677900000000001</v>
      </c>
      <c r="H590" s="44">
        <f t="shared" si="110"/>
        <v>3.6619999999999999</v>
      </c>
      <c r="I590" s="44">
        <f t="shared" si="111"/>
        <v>3.6779999999999999</v>
      </c>
      <c r="J590" s="44">
        <f t="shared" si="112"/>
        <v>3.81094</v>
      </c>
      <c r="K590" s="44">
        <v>3.0693999999999999</v>
      </c>
      <c r="L590" s="44">
        <f t="shared" si="113"/>
        <v>3.2177099999999998</v>
      </c>
      <c r="M590" s="45">
        <f t="shared" si="114"/>
        <v>0.80987721081141562</v>
      </c>
      <c r="N590" s="46">
        <f t="shared" si="116"/>
        <v>0.8</v>
      </c>
      <c r="O590" s="47">
        <v>16.52</v>
      </c>
      <c r="P590" s="48">
        <f>IF(X590="Y",Y590,O590)</f>
        <v>16.52</v>
      </c>
      <c r="R590" s="47">
        <v>22.31</v>
      </c>
      <c r="S590" s="47">
        <v>22.31</v>
      </c>
      <c r="T590" s="45">
        <f t="shared" si="117"/>
        <v>0</v>
      </c>
      <c r="U590" s="44" t="str">
        <f t="shared" si="118"/>
        <v>N</v>
      </c>
      <c r="V590" s="45">
        <f t="shared" si="108"/>
        <v>-0.25952487673688929</v>
      </c>
      <c r="W590" s="44" t="str">
        <f t="shared" si="119"/>
        <v>Y</v>
      </c>
      <c r="X590" s="44" t="str">
        <f t="shared" si="115"/>
        <v>N</v>
      </c>
      <c r="Y590" s="48">
        <f>ROUNDUP(S590*0.95,2)</f>
        <v>21.200000000000003</v>
      </c>
    </row>
    <row r="591" spans="1:25" x14ac:dyDescent="0.25">
      <c r="A591" s="34" t="s">
        <v>628</v>
      </c>
      <c r="B591" s="41">
        <v>6016992</v>
      </c>
      <c r="C591" s="41">
        <v>146195</v>
      </c>
      <c r="D591" s="41">
        <v>0</v>
      </c>
      <c r="E591" s="49">
        <v>3.7269000000000001</v>
      </c>
      <c r="F591" s="49">
        <f t="shared" si="109"/>
        <v>0.82</v>
      </c>
      <c r="G591" s="49">
        <v>4.9269999999999996</v>
      </c>
      <c r="H591" s="49">
        <f t="shared" si="110"/>
        <v>3.6619999999999999</v>
      </c>
      <c r="I591" s="49">
        <f t="shared" si="111"/>
        <v>3.6779999999999999</v>
      </c>
      <c r="J591" s="49">
        <f t="shared" si="112"/>
        <v>4.0225600000000004</v>
      </c>
      <c r="K591" s="49">
        <v>3.3619400000000002</v>
      </c>
      <c r="L591" s="49">
        <f t="shared" si="113"/>
        <v>3.4940600000000002</v>
      </c>
      <c r="M591" s="50">
        <f t="shared" si="114"/>
        <v>1.0666388098658866</v>
      </c>
      <c r="N591" s="51">
        <f t="shared" si="116"/>
        <v>1.06</v>
      </c>
      <c r="O591" s="52">
        <v>34.26</v>
      </c>
      <c r="P591" s="53">
        <f>IF(X591="Y",Y591,O591)</f>
        <v>34.26</v>
      </c>
      <c r="R591" s="52">
        <v>30.35</v>
      </c>
      <c r="S591" s="52">
        <v>30.35</v>
      </c>
      <c r="T591" s="50">
        <f t="shared" si="117"/>
        <v>0</v>
      </c>
      <c r="U591" s="49" t="str">
        <f t="shared" si="118"/>
        <v>N</v>
      </c>
      <c r="V591" s="50">
        <f t="shared" si="108"/>
        <v>0.12883031301482689</v>
      </c>
      <c r="W591" s="49" t="str">
        <f t="shared" si="119"/>
        <v>N</v>
      </c>
      <c r="X591" s="49" t="str">
        <f t="shared" si="115"/>
        <v>N</v>
      </c>
      <c r="Y591" s="53">
        <f>ROUNDUP(S591*0.95,2)</f>
        <v>28.84</v>
      </c>
    </row>
    <row r="592" spans="1:25" x14ac:dyDescent="0.25">
      <c r="A592" s="34" t="s">
        <v>629</v>
      </c>
      <c r="B592" s="41">
        <v>6017008</v>
      </c>
      <c r="C592" s="41">
        <v>146194</v>
      </c>
      <c r="D592" s="41">
        <v>0</v>
      </c>
      <c r="E592" s="49">
        <v>4.1570999999999998</v>
      </c>
      <c r="F592" s="49">
        <f t="shared" si="109"/>
        <v>0.82</v>
      </c>
      <c r="G592" s="49">
        <v>5.1766899999999998</v>
      </c>
      <c r="H592" s="49">
        <f t="shared" si="110"/>
        <v>3.6619999999999999</v>
      </c>
      <c r="I592" s="49">
        <f t="shared" si="111"/>
        <v>3.6779999999999999</v>
      </c>
      <c r="J592" s="49">
        <f t="shared" si="112"/>
        <v>4.2264200000000001</v>
      </c>
      <c r="K592" s="49">
        <v>3.7036500000000001</v>
      </c>
      <c r="L592" s="49">
        <f t="shared" si="113"/>
        <v>3.8081999999999998</v>
      </c>
      <c r="M592" s="50">
        <f t="shared" si="114"/>
        <v>1.0916180872853316</v>
      </c>
      <c r="N592" s="51">
        <f t="shared" si="116"/>
        <v>1.0900000000000001</v>
      </c>
      <c r="O592" s="52">
        <v>35.89</v>
      </c>
      <c r="P592" s="53">
        <f>IF(X592="Y",Y592,O592)</f>
        <v>35.89</v>
      </c>
      <c r="R592" s="52">
        <v>35.700000000000003</v>
      </c>
      <c r="S592" s="52">
        <v>35.700000000000003</v>
      </c>
      <c r="T592" s="50">
        <f t="shared" si="117"/>
        <v>0</v>
      </c>
      <c r="U592" s="49" t="str">
        <f t="shared" si="118"/>
        <v>N</v>
      </c>
      <c r="V592" s="50">
        <f t="shared" si="108"/>
        <v>5.3221288515405522E-3</v>
      </c>
      <c r="W592" s="49" t="str">
        <f t="shared" si="119"/>
        <v>N</v>
      </c>
      <c r="X592" s="49" t="str">
        <f t="shared" si="115"/>
        <v>N</v>
      </c>
      <c r="Y592" s="53">
        <f>ROUNDUP(S592*0.95,2)</f>
        <v>33.919999999999995</v>
      </c>
    </row>
    <row r="593" spans="1:25" x14ac:dyDescent="0.25">
      <c r="A593" s="34" t="s">
        <v>630</v>
      </c>
      <c r="B593" s="41">
        <v>6016968</v>
      </c>
      <c r="C593" s="41">
        <v>146192</v>
      </c>
      <c r="D593" s="41">
        <v>0</v>
      </c>
      <c r="E593" s="49">
        <v>4.12364</v>
      </c>
      <c r="F593" s="49">
        <f t="shared" si="109"/>
        <v>0.82</v>
      </c>
      <c r="G593" s="49">
        <v>4.9715299999999996</v>
      </c>
      <c r="H593" s="49">
        <f t="shared" si="110"/>
        <v>3.6619999999999999</v>
      </c>
      <c r="I593" s="49">
        <f t="shared" si="111"/>
        <v>3.6779999999999999</v>
      </c>
      <c r="J593" s="49">
        <f t="shared" si="112"/>
        <v>4.0589199999999996</v>
      </c>
      <c r="K593" s="49">
        <v>3.6152099999999998</v>
      </c>
      <c r="L593" s="49">
        <f t="shared" si="113"/>
        <v>3.7039499999999999</v>
      </c>
      <c r="M593" s="50">
        <f t="shared" si="114"/>
        <v>1.1133087649671298</v>
      </c>
      <c r="N593" s="51">
        <f t="shared" si="116"/>
        <v>1.1100000000000001</v>
      </c>
      <c r="O593" s="52">
        <v>36.590000000000003</v>
      </c>
      <c r="P593" s="53">
        <f>IF(X593="Y",Y593,O593)</f>
        <v>36.590000000000003</v>
      </c>
      <c r="R593" s="52">
        <v>36.299999999999997</v>
      </c>
      <c r="S593" s="52">
        <v>36.299999999999997</v>
      </c>
      <c r="T593" s="50">
        <f t="shared" si="117"/>
        <v>0</v>
      </c>
      <c r="U593" s="49" t="str">
        <f t="shared" si="118"/>
        <v>N</v>
      </c>
      <c r="V593" s="50">
        <f t="shared" si="108"/>
        <v>7.9889807162536169E-3</v>
      </c>
      <c r="W593" s="49" t="str">
        <f t="shared" si="119"/>
        <v>N</v>
      </c>
      <c r="X593" s="49" t="str">
        <f t="shared" si="115"/>
        <v>N</v>
      </c>
      <c r="Y593" s="53">
        <f>ROUNDUP(S593*0.95,2)</f>
        <v>34.489999999999995</v>
      </c>
    </row>
    <row r="594" spans="1:25" x14ac:dyDescent="0.25">
      <c r="A594" s="54" t="s">
        <v>631</v>
      </c>
      <c r="B594" s="55">
        <v>6007330</v>
      </c>
      <c r="C594" s="55">
        <v>145275</v>
      </c>
      <c r="D594" s="55">
        <v>0</v>
      </c>
      <c r="E594" s="56">
        <v>2.9293800000000001</v>
      </c>
      <c r="F594" s="56">
        <f t="shared" si="109"/>
        <v>0.82</v>
      </c>
      <c r="G594" s="56">
        <v>4.0974399999999997</v>
      </c>
      <c r="H594" s="56">
        <f t="shared" si="110"/>
        <v>3.6619999999999999</v>
      </c>
      <c r="I594" s="56">
        <f t="shared" si="111"/>
        <v>3.6779999999999999</v>
      </c>
      <c r="J594" s="56">
        <f t="shared" si="112"/>
        <v>3.3452799999999998</v>
      </c>
      <c r="K594" s="56">
        <v>3.10019</v>
      </c>
      <c r="L594" s="56">
        <f t="shared" si="113"/>
        <v>3.1492100000000001</v>
      </c>
      <c r="M594" s="57">
        <f t="shared" si="114"/>
        <v>0.93019519181000954</v>
      </c>
      <c r="N594" s="58">
        <f t="shared" si="116"/>
        <v>0.93</v>
      </c>
      <c r="O594" s="59">
        <v>26.42</v>
      </c>
      <c r="P594" s="60">
        <f>IF(X594="Y",Y594,O594)</f>
        <v>26.42</v>
      </c>
      <c r="R594" s="59">
        <v>18.600000000000001</v>
      </c>
      <c r="S594" s="59">
        <v>18.600000000000001</v>
      </c>
      <c r="T594" s="57">
        <f t="shared" si="117"/>
        <v>0</v>
      </c>
      <c r="U594" s="56" t="str">
        <f t="shared" si="118"/>
        <v>N</v>
      </c>
      <c r="V594" s="57">
        <f t="shared" si="108"/>
        <v>0.4204301075268817</v>
      </c>
      <c r="W594" s="56" t="str">
        <f t="shared" si="119"/>
        <v>N</v>
      </c>
      <c r="X594" s="56" t="str">
        <f t="shared" si="115"/>
        <v>N</v>
      </c>
      <c r="Y594" s="60">
        <f>ROUNDUP(S594*0.95,2)</f>
        <v>17.670000000000002</v>
      </c>
    </row>
    <row r="595" spans="1:25" x14ac:dyDescent="0.25">
      <c r="A595" s="42" t="s">
        <v>632</v>
      </c>
      <c r="B595" s="43">
        <v>6003750</v>
      </c>
      <c r="C595" s="43">
        <v>145726</v>
      </c>
      <c r="D595" s="43">
        <v>0</v>
      </c>
      <c r="E595" s="44">
        <v>2.8454600000000001</v>
      </c>
      <c r="F595" s="44">
        <f t="shared" si="109"/>
        <v>0.82</v>
      </c>
      <c r="G595" s="44">
        <v>5.48733</v>
      </c>
      <c r="H595" s="44">
        <f t="shared" si="110"/>
        <v>3.6619999999999999</v>
      </c>
      <c r="I595" s="44">
        <f t="shared" si="111"/>
        <v>3.6779999999999999</v>
      </c>
      <c r="J595" s="44">
        <f t="shared" si="112"/>
        <v>4.4800399999999998</v>
      </c>
      <c r="K595" s="44">
        <v>3.5340099999999999</v>
      </c>
      <c r="L595" s="44">
        <f t="shared" si="113"/>
        <v>3.72322</v>
      </c>
      <c r="M595" s="45">
        <f t="shared" si="114"/>
        <v>0.7642470764553263</v>
      </c>
      <c r="N595" s="46">
        <f t="shared" si="116"/>
        <v>0.76</v>
      </c>
      <c r="O595" s="47">
        <v>13.51</v>
      </c>
      <c r="P595" s="48">
        <f>IF(X595="Y",Y595,O595)</f>
        <v>13.51</v>
      </c>
      <c r="R595" s="47">
        <v>23.06</v>
      </c>
      <c r="S595" s="47">
        <v>23.06</v>
      </c>
      <c r="T595" s="45">
        <f t="shared" si="117"/>
        <v>0</v>
      </c>
      <c r="U595" s="44" t="str">
        <f t="shared" si="118"/>
        <v>N</v>
      </c>
      <c r="V595" s="45">
        <f t="shared" si="108"/>
        <v>-0.41413703382480482</v>
      </c>
      <c r="W595" s="44" t="str">
        <f t="shared" si="119"/>
        <v>Y</v>
      </c>
      <c r="X595" s="44" t="str">
        <f t="shared" si="115"/>
        <v>N</v>
      </c>
      <c r="Y595" s="48">
        <f>ROUNDUP(S595*0.95,2)</f>
        <v>21.91</v>
      </c>
    </row>
    <row r="596" spans="1:25" x14ac:dyDescent="0.25">
      <c r="A596" s="34" t="s">
        <v>633</v>
      </c>
      <c r="B596" s="41">
        <v>6009427</v>
      </c>
      <c r="C596" s="41">
        <v>145442</v>
      </c>
      <c r="D596" s="41">
        <v>0</v>
      </c>
      <c r="E596" s="49">
        <v>2.65693</v>
      </c>
      <c r="F596" s="49">
        <f t="shared" si="109"/>
        <v>0.82</v>
      </c>
      <c r="G596" s="49">
        <v>4.2020999999999997</v>
      </c>
      <c r="H596" s="49">
        <f t="shared" si="110"/>
        <v>3.6619999999999999</v>
      </c>
      <c r="I596" s="49">
        <f t="shared" si="111"/>
        <v>3.6779999999999999</v>
      </c>
      <c r="J596" s="49">
        <f t="shared" si="112"/>
        <v>3.4307300000000001</v>
      </c>
      <c r="K596" s="49">
        <v>2.9950999999999999</v>
      </c>
      <c r="L596" s="49">
        <f t="shared" si="113"/>
        <v>3.08223</v>
      </c>
      <c r="M596" s="50">
        <f t="shared" si="114"/>
        <v>0.86201548878571688</v>
      </c>
      <c r="N596" s="51">
        <f t="shared" si="116"/>
        <v>0.86</v>
      </c>
      <c r="O596" s="52">
        <v>21.15</v>
      </c>
      <c r="P596" s="53">
        <f>IF(X596="Y",Y596,O596)</f>
        <v>21.15</v>
      </c>
      <c r="R596" s="52">
        <v>18.600000000000001</v>
      </c>
      <c r="S596" s="52">
        <v>18.600000000000001</v>
      </c>
      <c r="T596" s="50">
        <f t="shared" si="117"/>
        <v>0</v>
      </c>
      <c r="U596" s="49" t="str">
        <f t="shared" si="118"/>
        <v>N</v>
      </c>
      <c r="V596" s="50">
        <f t="shared" si="108"/>
        <v>0.13709677419354824</v>
      </c>
      <c r="W596" s="49" t="str">
        <f t="shared" si="119"/>
        <v>N</v>
      </c>
      <c r="X596" s="49" t="str">
        <f t="shared" si="115"/>
        <v>N</v>
      </c>
      <c r="Y596" s="53">
        <f>ROUNDUP(S596*0.95,2)</f>
        <v>17.670000000000002</v>
      </c>
    </row>
    <row r="597" spans="1:25" x14ac:dyDescent="0.25">
      <c r="A597" s="34" t="s">
        <v>634</v>
      </c>
      <c r="B597" s="41">
        <v>6003263</v>
      </c>
      <c r="C597" s="41">
        <v>145795</v>
      </c>
      <c r="D597" s="41">
        <v>0</v>
      </c>
      <c r="E597" s="49">
        <v>2.6697600000000001</v>
      </c>
      <c r="F597" s="49">
        <f t="shared" si="109"/>
        <v>0.82</v>
      </c>
      <c r="G597" s="49">
        <v>4.0945</v>
      </c>
      <c r="H597" s="49">
        <f t="shared" si="110"/>
        <v>3.6619999999999999</v>
      </c>
      <c r="I597" s="49">
        <f t="shared" si="111"/>
        <v>3.6779999999999999</v>
      </c>
      <c r="J597" s="49">
        <f t="shared" si="112"/>
        <v>3.3428800000000001</v>
      </c>
      <c r="K597" s="49">
        <v>3.2862200000000001</v>
      </c>
      <c r="L597" s="49">
        <f t="shared" si="113"/>
        <v>3.2975500000000002</v>
      </c>
      <c r="M597" s="50">
        <f t="shared" si="114"/>
        <v>0.80961926278600782</v>
      </c>
      <c r="N597" s="51">
        <f t="shared" si="116"/>
        <v>0.8</v>
      </c>
      <c r="O597" s="52">
        <v>16.52</v>
      </c>
      <c r="P597" s="53">
        <f>IF(X597="Y",Y597,O597)</f>
        <v>16.52</v>
      </c>
      <c r="R597" s="52">
        <v>17.850000000000001</v>
      </c>
      <c r="S597" s="52">
        <v>17.850000000000001</v>
      </c>
      <c r="T597" s="50">
        <f t="shared" si="117"/>
        <v>0</v>
      </c>
      <c r="U597" s="49" t="str">
        <f t="shared" si="118"/>
        <v>N</v>
      </c>
      <c r="V597" s="50">
        <f t="shared" si="108"/>
        <v>-7.4509803921568724E-2</v>
      </c>
      <c r="W597" s="49" t="str">
        <f t="shared" si="119"/>
        <v>Y</v>
      </c>
      <c r="X597" s="49" t="str">
        <f t="shared" si="115"/>
        <v>N</v>
      </c>
      <c r="Y597" s="53">
        <f>ROUNDUP(S597*0.95,2)</f>
        <v>16.96</v>
      </c>
    </row>
    <row r="598" spans="1:25" x14ac:dyDescent="0.25">
      <c r="A598" s="34" t="s">
        <v>635</v>
      </c>
      <c r="B598" s="41">
        <v>6009443</v>
      </c>
      <c r="C598" s="41">
        <v>145879</v>
      </c>
      <c r="D598" s="41">
        <v>0</v>
      </c>
      <c r="E598" s="49">
        <v>3.5534599999999998</v>
      </c>
      <c r="F598" s="49">
        <f t="shared" si="109"/>
        <v>0.82</v>
      </c>
      <c r="G598" s="49">
        <v>5.8312200000000001</v>
      </c>
      <c r="H598" s="49">
        <f t="shared" si="110"/>
        <v>3.6619999999999999</v>
      </c>
      <c r="I598" s="49">
        <f t="shared" si="111"/>
        <v>3.6779999999999999</v>
      </c>
      <c r="J598" s="49">
        <f t="shared" si="112"/>
        <v>4.7607999999999997</v>
      </c>
      <c r="K598" s="49">
        <v>3.6827100000000002</v>
      </c>
      <c r="L598" s="49">
        <f t="shared" si="113"/>
        <v>3.8983300000000001</v>
      </c>
      <c r="M598" s="50">
        <f t="shared" si="114"/>
        <v>0.91153391323977184</v>
      </c>
      <c r="N598" s="51">
        <f t="shared" si="116"/>
        <v>0.91</v>
      </c>
      <c r="O598" s="52">
        <v>25</v>
      </c>
      <c r="P598" s="53">
        <f>IF(X598="Y",Y598,O598)</f>
        <v>25</v>
      </c>
      <c r="R598" s="52">
        <v>15.62</v>
      </c>
      <c r="S598" s="52">
        <v>15.62</v>
      </c>
      <c r="T598" s="50">
        <f t="shared" si="117"/>
        <v>0</v>
      </c>
      <c r="U598" s="49" t="str">
        <f t="shared" si="118"/>
        <v>N</v>
      </c>
      <c r="V598" s="50">
        <f t="shared" si="108"/>
        <v>0.60051216389244566</v>
      </c>
      <c r="W598" s="49" t="str">
        <f t="shared" si="119"/>
        <v>N</v>
      </c>
      <c r="X598" s="49" t="str">
        <f t="shared" si="115"/>
        <v>N</v>
      </c>
      <c r="Y598" s="53">
        <f>ROUNDUP(S598*0.95,2)</f>
        <v>14.84</v>
      </c>
    </row>
    <row r="599" spans="1:25" x14ac:dyDescent="0.25">
      <c r="A599" s="54" t="s">
        <v>636</v>
      </c>
      <c r="B599" s="55">
        <v>6002588</v>
      </c>
      <c r="C599" s="55">
        <v>146086</v>
      </c>
      <c r="D599" s="55">
        <v>0</v>
      </c>
      <c r="E599" s="56">
        <v>2.8557800000000002</v>
      </c>
      <c r="F599" s="56">
        <f t="shared" si="109"/>
        <v>0.82</v>
      </c>
      <c r="G599" s="56">
        <v>3.3662399999999999</v>
      </c>
      <c r="H599" s="56">
        <f t="shared" si="110"/>
        <v>3.6619999999999999</v>
      </c>
      <c r="I599" s="56">
        <f t="shared" si="111"/>
        <v>3.6779999999999999</v>
      </c>
      <c r="J599" s="56">
        <f t="shared" si="112"/>
        <v>2.74831</v>
      </c>
      <c r="K599" s="56">
        <v>2.7446999999999999</v>
      </c>
      <c r="L599" s="56">
        <f t="shared" si="113"/>
        <v>2.7454200000000002</v>
      </c>
      <c r="M599" s="57">
        <f t="shared" si="114"/>
        <v>1.0401978567942245</v>
      </c>
      <c r="N599" s="58">
        <f t="shared" si="116"/>
        <v>1.04</v>
      </c>
      <c r="O599" s="59">
        <v>33.159999999999997</v>
      </c>
      <c r="P599" s="60">
        <f>IF(X599="Y",Y599,O599)</f>
        <v>33.159999999999997</v>
      </c>
      <c r="R599" s="59">
        <v>38.68</v>
      </c>
      <c r="S599" s="59">
        <v>38.68</v>
      </c>
      <c r="T599" s="57">
        <f t="shared" si="117"/>
        <v>0</v>
      </c>
      <c r="U599" s="56" t="str">
        <f t="shared" si="118"/>
        <v>N</v>
      </c>
      <c r="V599" s="57">
        <f t="shared" si="108"/>
        <v>-0.14270941054808695</v>
      </c>
      <c r="W599" s="56" t="str">
        <f t="shared" si="119"/>
        <v>Y</v>
      </c>
      <c r="X599" s="56" t="str">
        <f t="shared" si="115"/>
        <v>N</v>
      </c>
      <c r="Y599" s="60">
        <f>ROUNDUP(S599*0.95,2)</f>
        <v>36.75</v>
      </c>
    </row>
    <row r="600" spans="1:25" x14ac:dyDescent="0.25">
      <c r="A600" s="42" t="s">
        <v>637</v>
      </c>
      <c r="B600" s="43">
        <v>6004188</v>
      </c>
      <c r="C600" s="43">
        <v>145466</v>
      </c>
      <c r="D600" s="43">
        <v>0</v>
      </c>
      <c r="E600" s="44">
        <v>3.35907</v>
      </c>
      <c r="F600" s="44">
        <f t="shared" si="109"/>
        <v>0.82</v>
      </c>
      <c r="G600" s="44">
        <v>3.6179100000000002</v>
      </c>
      <c r="H600" s="44">
        <f t="shared" si="110"/>
        <v>3.6619999999999999</v>
      </c>
      <c r="I600" s="44">
        <f t="shared" si="111"/>
        <v>3.6779999999999999</v>
      </c>
      <c r="J600" s="44">
        <f t="shared" si="112"/>
        <v>2.9537800000000001</v>
      </c>
      <c r="K600" s="44">
        <v>3.10229</v>
      </c>
      <c r="L600" s="44">
        <f t="shared" si="113"/>
        <v>2.9537800000000001</v>
      </c>
      <c r="M600" s="45">
        <f t="shared" si="114"/>
        <v>1.137210625029623</v>
      </c>
      <c r="N600" s="46">
        <f t="shared" si="116"/>
        <v>1.1299999999999999</v>
      </c>
      <c r="O600" s="47">
        <v>36.89</v>
      </c>
      <c r="P600" s="48">
        <f>IF(X600="Y",Y600,O600)</f>
        <v>36.89</v>
      </c>
      <c r="R600" s="47">
        <v>33.32</v>
      </c>
      <c r="S600" s="47">
        <v>33.32</v>
      </c>
      <c r="T600" s="45">
        <f t="shared" si="117"/>
        <v>0</v>
      </c>
      <c r="U600" s="44" t="str">
        <f t="shared" si="118"/>
        <v>N</v>
      </c>
      <c r="V600" s="45">
        <f t="shared" si="108"/>
        <v>0.10714285714285715</v>
      </c>
      <c r="W600" s="44" t="str">
        <f t="shared" si="119"/>
        <v>N</v>
      </c>
      <c r="X600" s="44" t="str">
        <f t="shared" si="115"/>
        <v>N</v>
      </c>
      <c r="Y600" s="48">
        <f>ROUNDUP(S600*0.95,2)</f>
        <v>31.66</v>
      </c>
    </row>
    <row r="601" spans="1:25" x14ac:dyDescent="0.25">
      <c r="A601" s="34" t="s">
        <v>638</v>
      </c>
      <c r="B601" s="41">
        <v>6009484</v>
      </c>
      <c r="C601" s="41">
        <v>146070</v>
      </c>
      <c r="D601" s="41">
        <v>0</v>
      </c>
      <c r="E601" s="49">
        <v>3.38571</v>
      </c>
      <c r="F601" s="49">
        <f t="shared" si="109"/>
        <v>0.82</v>
      </c>
      <c r="G601" s="49">
        <v>3.61111</v>
      </c>
      <c r="H601" s="49">
        <f t="shared" si="110"/>
        <v>3.6619999999999999</v>
      </c>
      <c r="I601" s="49">
        <f t="shared" si="111"/>
        <v>3.6779999999999999</v>
      </c>
      <c r="J601" s="49">
        <f t="shared" si="112"/>
        <v>2.9482300000000001</v>
      </c>
      <c r="K601" s="49">
        <v>2.8964099999999999</v>
      </c>
      <c r="L601" s="49">
        <f t="shared" si="113"/>
        <v>2.9067699999999999</v>
      </c>
      <c r="M601" s="50">
        <f t="shared" si="114"/>
        <v>1.164767078234604</v>
      </c>
      <c r="N601" s="51">
        <f t="shared" si="116"/>
        <v>1.1599999999999999</v>
      </c>
      <c r="O601" s="52">
        <v>37.340000000000003</v>
      </c>
      <c r="P601" s="53">
        <f>IF(X601="Y",Y601,O601)</f>
        <v>37.340000000000003</v>
      </c>
      <c r="R601" s="52">
        <v>38.68</v>
      </c>
      <c r="S601" s="52">
        <v>38.68</v>
      </c>
      <c r="T601" s="50">
        <f t="shared" si="117"/>
        <v>0</v>
      </c>
      <c r="U601" s="49" t="str">
        <f t="shared" si="118"/>
        <v>N</v>
      </c>
      <c r="V601" s="50">
        <f t="shared" si="108"/>
        <v>-3.464322647362969E-2</v>
      </c>
      <c r="W601" s="49" t="str">
        <f t="shared" si="119"/>
        <v>N</v>
      </c>
      <c r="X601" s="49" t="str">
        <f t="shared" si="115"/>
        <v>N</v>
      </c>
      <c r="Y601" s="53">
        <f>ROUNDUP(S601*0.95,2)</f>
        <v>36.75</v>
      </c>
    </row>
    <row r="602" spans="1:25" x14ac:dyDescent="0.25">
      <c r="A602" s="34" t="s">
        <v>639</v>
      </c>
      <c r="B602" s="41">
        <v>6002711</v>
      </c>
      <c r="C602" s="41">
        <v>145985</v>
      </c>
      <c r="D602" s="41">
        <v>0</v>
      </c>
      <c r="E602" s="49">
        <v>2.4786899999999998</v>
      </c>
      <c r="F602" s="49">
        <f t="shared" si="109"/>
        <v>0.82</v>
      </c>
      <c r="G602" s="49">
        <v>4.3929099999999996</v>
      </c>
      <c r="H602" s="49">
        <f t="shared" si="110"/>
        <v>3.6619999999999999</v>
      </c>
      <c r="I602" s="49">
        <f t="shared" si="111"/>
        <v>3.6779999999999999</v>
      </c>
      <c r="J602" s="49">
        <f t="shared" si="112"/>
        <v>3.5865200000000002</v>
      </c>
      <c r="K602" s="49">
        <v>3.2349600000000001</v>
      </c>
      <c r="L602" s="49">
        <f t="shared" si="113"/>
        <v>3.3052700000000002</v>
      </c>
      <c r="M602" s="50">
        <f t="shared" si="114"/>
        <v>0.74992058137459261</v>
      </c>
      <c r="N602" s="51">
        <f t="shared" si="116"/>
        <v>0.74</v>
      </c>
      <c r="O602" s="52">
        <v>12.01</v>
      </c>
      <c r="P602" s="53">
        <f>IF(X602="Y",Y602,O602)</f>
        <v>12.01</v>
      </c>
      <c r="R602" s="52">
        <v>17.11</v>
      </c>
      <c r="S602" s="52">
        <v>17.11</v>
      </c>
      <c r="T602" s="50">
        <f t="shared" si="117"/>
        <v>0</v>
      </c>
      <c r="U602" s="49" t="str">
        <f t="shared" si="118"/>
        <v>N</v>
      </c>
      <c r="V602" s="50">
        <f t="shared" si="108"/>
        <v>-0.29807130333138515</v>
      </c>
      <c r="W602" s="49" t="str">
        <f t="shared" si="119"/>
        <v>Y</v>
      </c>
      <c r="X602" s="49" t="str">
        <f t="shared" si="115"/>
        <v>N</v>
      </c>
      <c r="Y602" s="53">
        <f>ROUNDUP(S602*0.95,2)</f>
        <v>16.260000000000002</v>
      </c>
    </row>
    <row r="603" spans="1:25" x14ac:dyDescent="0.25">
      <c r="A603" s="42" t="s">
        <v>640</v>
      </c>
      <c r="B603" s="43">
        <v>6012165</v>
      </c>
      <c r="C603" s="43">
        <v>145647</v>
      </c>
      <c r="D603" s="43">
        <v>0</v>
      </c>
      <c r="E603" s="44">
        <v>3.0177399999999999</v>
      </c>
      <c r="F603" s="44">
        <f t="shared" si="109"/>
        <v>0.82</v>
      </c>
      <c r="G603" s="44">
        <v>4.1011199999999999</v>
      </c>
      <c r="H603" s="44">
        <f t="shared" si="110"/>
        <v>3.6619999999999999</v>
      </c>
      <c r="I603" s="44">
        <f t="shared" si="111"/>
        <v>3.6779999999999999</v>
      </c>
      <c r="J603" s="44">
        <f t="shared" si="112"/>
        <v>3.34829</v>
      </c>
      <c r="K603" s="44">
        <v>3.1812200000000002</v>
      </c>
      <c r="L603" s="44">
        <f t="shared" si="113"/>
        <v>3.2146300000000001</v>
      </c>
      <c r="M603" s="45">
        <f t="shared" si="114"/>
        <v>0.93875189368605405</v>
      </c>
      <c r="N603" s="46">
        <f t="shared" si="116"/>
        <v>0.93</v>
      </c>
      <c r="O603" s="47">
        <v>26.42</v>
      </c>
      <c r="P603" s="48">
        <f>IF(X603="Y",Y603,O603)</f>
        <v>26.42</v>
      </c>
      <c r="R603" s="47">
        <v>35.700000000000003</v>
      </c>
      <c r="S603" s="47">
        <v>35.700000000000003</v>
      </c>
      <c r="T603" s="45">
        <f t="shared" si="117"/>
        <v>0</v>
      </c>
      <c r="U603" s="44" t="str">
        <f t="shared" si="118"/>
        <v>N</v>
      </c>
      <c r="V603" s="45">
        <f t="shared" si="108"/>
        <v>-0.25994397759103643</v>
      </c>
      <c r="W603" s="44" t="str">
        <f t="shared" si="119"/>
        <v>Y</v>
      </c>
      <c r="X603" s="44" t="str">
        <f t="shared" si="115"/>
        <v>N</v>
      </c>
      <c r="Y603" s="48">
        <f>ROUNDUP(S603*0.95,2)</f>
        <v>33.919999999999995</v>
      </c>
    </row>
    <row r="604" spans="1:25" x14ac:dyDescent="0.25">
      <c r="A604" s="34" t="s">
        <v>641</v>
      </c>
      <c r="B604" s="41">
        <v>6006134</v>
      </c>
      <c r="C604" s="41">
        <v>145881</v>
      </c>
      <c r="D604" s="41">
        <v>0</v>
      </c>
      <c r="E604" s="49">
        <v>2.8179699999999999</v>
      </c>
      <c r="F604" s="49">
        <f t="shared" si="109"/>
        <v>0.82</v>
      </c>
      <c r="G604" s="49">
        <v>4.6250400000000003</v>
      </c>
      <c r="H604" s="49">
        <f t="shared" si="110"/>
        <v>3.6619999999999999</v>
      </c>
      <c r="I604" s="49">
        <f t="shared" si="111"/>
        <v>3.6779999999999999</v>
      </c>
      <c r="J604" s="49">
        <f t="shared" si="112"/>
        <v>3.77603</v>
      </c>
      <c r="K604" s="49">
        <v>3.0870000000000002</v>
      </c>
      <c r="L604" s="49">
        <f t="shared" si="113"/>
        <v>3.2248100000000002</v>
      </c>
      <c r="M604" s="50">
        <f t="shared" si="114"/>
        <v>0.8738406293704124</v>
      </c>
      <c r="N604" s="51">
        <f t="shared" si="116"/>
        <v>0.87</v>
      </c>
      <c r="O604" s="52">
        <v>21.92</v>
      </c>
      <c r="P604" s="53">
        <f>IF(X604="Y",Y604,O604)</f>
        <v>21.92</v>
      </c>
      <c r="R604" s="52">
        <v>20.079999999999998</v>
      </c>
      <c r="S604" s="52">
        <v>20.079999999999998</v>
      </c>
      <c r="T604" s="50">
        <f t="shared" si="117"/>
        <v>0</v>
      </c>
      <c r="U604" s="49" t="str">
        <f t="shared" si="118"/>
        <v>N</v>
      </c>
      <c r="V604" s="50">
        <f t="shared" si="108"/>
        <v>9.163346613545835E-2</v>
      </c>
      <c r="W604" s="49" t="str">
        <f t="shared" si="119"/>
        <v>N</v>
      </c>
      <c r="X604" s="49" t="str">
        <f t="shared" si="115"/>
        <v>N</v>
      </c>
      <c r="Y604" s="53">
        <f>ROUNDUP(S604*0.95,2)</f>
        <v>19.080000000000002</v>
      </c>
    </row>
    <row r="605" spans="1:25" x14ac:dyDescent="0.25">
      <c r="A605" s="34" t="s">
        <v>642</v>
      </c>
      <c r="B605" s="41">
        <v>6009260</v>
      </c>
      <c r="C605" s="41">
        <v>145903</v>
      </c>
      <c r="D605" s="41">
        <v>0</v>
      </c>
      <c r="E605" s="49">
        <v>3.39452</v>
      </c>
      <c r="F605" s="49">
        <f t="shared" si="109"/>
        <v>0.82</v>
      </c>
      <c r="G605" s="49">
        <v>3.8357299999999999</v>
      </c>
      <c r="H605" s="49">
        <f t="shared" si="110"/>
        <v>3.6619999999999999</v>
      </c>
      <c r="I605" s="49">
        <f t="shared" si="111"/>
        <v>3.6779999999999999</v>
      </c>
      <c r="J605" s="49">
        <f t="shared" si="112"/>
        <v>3.1316199999999998</v>
      </c>
      <c r="K605" s="49">
        <v>3.04338</v>
      </c>
      <c r="L605" s="49">
        <f t="shared" si="113"/>
        <v>3.0610300000000001</v>
      </c>
      <c r="M605" s="50">
        <f t="shared" si="114"/>
        <v>1.1089469884319982</v>
      </c>
      <c r="N605" s="51">
        <f t="shared" si="116"/>
        <v>1.1000000000000001</v>
      </c>
      <c r="O605" s="52">
        <v>36.44</v>
      </c>
      <c r="P605" s="53">
        <f>IF(X605="Y",Y605,O605)</f>
        <v>36.44</v>
      </c>
      <c r="R605" s="52">
        <v>37.89</v>
      </c>
      <c r="S605" s="52">
        <v>37.89</v>
      </c>
      <c r="T605" s="50">
        <f t="shared" si="117"/>
        <v>0</v>
      </c>
      <c r="U605" s="49" t="str">
        <f t="shared" si="118"/>
        <v>N</v>
      </c>
      <c r="V605" s="50">
        <f t="shared" si="108"/>
        <v>-3.826867247294808E-2</v>
      </c>
      <c r="W605" s="49" t="str">
        <f t="shared" si="119"/>
        <v>N</v>
      </c>
      <c r="X605" s="49" t="str">
        <f t="shared" si="115"/>
        <v>N</v>
      </c>
      <c r="Y605" s="53">
        <f>ROUNDUP(S605*0.95,2)</f>
        <v>36</v>
      </c>
    </row>
    <row r="606" spans="1:25" x14ac:dyDescent="0.25">
      <c r="A606" s="34" t="s">
        <v>643</v>
      </c>
      <c r="B606" s="41">
        <v>6007934</v>
      </c>
      <c r="C606" s="41">
        <v>145779</v>
      </c>
      <c r="D606" s="41">
        <v>0</v>
      </c>
      <c r="E606" s="49">
        <v>3.3357700000000001</v>
      </c>
      <c r="F606" s="49">
        <f t="shared" si="109"/>
        <v>0.82</v>
      </c>
      <c r="G606" s="49">
        <v>4.5866699999999998</v>
      </c>
      <c r="H606" s="49">
        <f t="shared" si="110"/>
        <v>3.6619999999999999</v>
      </c>
      <c r="I606" s="49">
        <f t="shared" si="111"/>
        <v>3.6779999999999999</v>
      </c>
      <c r="J606" s="49">
        <f t="shared" si="112"/>
        <v>3.74471</v>
      </c>
      <c r="K606" s="49">
        <v>3.3899499999999998</v>
      </c>
      <c r="L606" s="49">
        <f t="shared" si="113"/>
        <v>3.4609000000000001</v>
      </c>
      <c r="M606" s="50">
        <f t="shared" si="114"/>
        <v>0.963844664682597</v>
      </c>
      <c r="N606" s="51">
        <f t="shared" si="116"/>
        <v>0.96</v>
      </c>
      <c r="O606" s="52">
        <v>28.38</v>
      </c>
      <c r="P606" s="53">
        <f>IF(X606="Y",Y606,O606)</f>
        <v>28.38</v>
      </c>
      <c r="R606" s="52">
        <v>32.729999999999997</v>
      </c>
      <c r="S606" s="52">
        <v>32.729999999999997</v>
      </c>
      <c r="T606" s="50">
        <f t="shared" si="117"/>
        <v>0</v>
      </c>
      <c r="U606" s="49" t="str">
        <f t="shared" si="118"/>
        <v>N</v>
      </c>
      <c r="V606" s="50">
        <f t="shared" si="108"/>
        <v>-0.13290559120073323</v>
      </c>
      <c r="W606" s="49" t="str">
        <f t="shared" si="119"/>
        <v>Y</v>
      </c>
      <c r="X606" s="49" t="str">
        <f t="shared" si="115"/>
        <v>N</v>
      </c>
      <c r="Y606" s="53">
        <f>ROUNDUP(S606*0.95,2)</f>
        <v>31.1</v>
      </c>
    </row>
    <row r="607" spans="1:25" x14ac:dyDescent="0.25">
      <c r="A607" s="54" t="s">
        <v>644</v>
      </c>
      <c r="B607" s="55">
        <v>6007868</v>
      </c>
      <c r="C607" s="55">
        <v>145671</v>
      </c>
      <c r="D607" s="55">
        <v>0</v>
      </c>
      <c r="E607" s="56">
        <v>3.3511799999999998</v>
      </c>
      <c r="F607" s="56">
        <f t="shared" si="109"/>
        <v>0.82</v>
      </c>
      <c r="G607" s="56">
        <v>4.5565199999999999</v>
      </c>
      <c r="H607" s="56">
        <f t="shared" si="110"/>
        <v>3.6619999999999999</v>
      </c>
      <c r="I607" s="56">
        <f t="shared" si="111"/>
        <v>3.6779999999999999</v>
      </c>
      <c r="J607" s="56">
        <f t="shared" si="112"/>
        <v>3.7200899999999999</v>
      </c>
      <c r="K607" s="56">
        <v>3.5240900000000002</v>
      </c>
      <c r="L607" s="56">
        <f t="shared" si="113"/>
        <v>3.5632899999999998</v>
      </c>
      <c r="M607" s="57">
        <f t="shared" si="114"/>
        <v>0.94047355112831121</v>
      </c>
      <c r="N607" s="58">
        <f t="shared" si="116"/>
        <v>0.94</v>
      </c>
      <c r="O607" s="59">
        <v>27.07</v>
      </c>
      <c r="P607" s="60">
        <f>IF(X607="Y",Y607,O607)</f>
        <v>27.07</v>
      </c>
      <c r="R607" s="59">
        <v>24.54</v>
      </c>
      <c r="S607" s="59">
        <v>24.54</v>
      </c>
      <c r="T607" s="57">
        <f t="shared" si="117"/>
        <v>0</v>
      </c>
      <c r="U607" s="56" t="str">
        <f t="shared" si="118"/>
        <v>N</v>
      </c>
      <c r="V607" s="57">
        <f t="shared" si="108"/>
        <v>0.10309698451507747</v>
      </c>
      <c r="W607" s="56" t="str">
        <f t="shared" si="119"/>
        <v>N</v>
      </c>
      <c r="X607" s="56" t="str">
        <f t="shared" si="115"/>
        <v>N</v>
      </c>
      <c r="Y607" s="60">
        <f>ROUNDUP(S607*0.95,2)</f>
        <v>23.32</v>
      </c>
    </row>
    <row r="608" spans="1:25" x14ac:dyDescent="0.25">
      <c r="A608" s="42" t="s">
        <v>645</v>
      </c>
      <c r="B608" s="43">
        <v>6014856</v>
      </c>
      <c r="C608" s="43">
        <v>145970</v>
      </c>
      <c r="D608" s="43">
        <v>0</v>
      </c>
      <c r="E608" s="44">
        <v>3.1520899999999998</v>
      </c>
      <c r="F608" s="44">
        <f t="shared" si="109"/>
        <v>0.82</v>
      </c>
      <c r="G608" s="44">
        <v>4.7675299999999998</v>
      </c>
      <c r="H608" s="44">
        <f t="shared" si="110"/>
        <v>3.6619999999999999</v>
      </c>
      <c r="I608" s="44">
        <f t="shared" si="111"/>
        <v>3.6779999999999999</v>
      </c>
      <c r="J608" s="44">
        <f t="shared" si="112"/>
        <v>3.8923700000000001</v>
      </c>
      <c r="K608" s="44">
        <v>3.0891500000000001</v>
      </c>
      <c r="L608" s="44">
        <f t="shared" si="113"/>
        <v>3.24979</v>
      </c>
      <c r="M608" s="45">
        <f t="shared" si="114"/>
        <v>0.96993651897507216</v>
      </c>
      <c r="N608" s="46">
        <f t="shared" si="116"/>
        <v>0.96</v>
      </c>
      <c r="O608" s="47">
        <v>28.38</v>
      </c>
      <c r="P608" s="48">
        <f>IF(X608="Y",Y608,O608)</f>
        <v>28.38</v>
      </c>
      <c r="R608" s="47">
        <v>29.01</v>
      </c>
      <c r="S608" s="47">
        <v>29.01</v>
      </c>
      <c r="T608" s="45">
        <f t="shared" si="117"/>
        <v>0</v>
      </c>
      <c r="U608" s="44" t="str">
        <f t="shared" si="118"/>
        <v>N</v>
      </c>
      <c r="V608" s="45">
        <f t="shared" si="108"/>
        <v>-2.1716649431230698E-2</v>
      </c>
      <c r="W608" s="44" t="str">
        <f t="shared" si="119"/>
        <v>N</v>
      </c>
      <c r="X608" s="44" t="str">
        <f t="shared" si="115"/>
        <v>N</v>
      </c>
      <c r="Y608" s="48">
        <f>ROUNDUP(S608*0.95,2)</f>
        <v>27.560000000000002</v>
      </c>
    </row>
    <row r="609" spans="1:25" x14ac:dyDescent="0.25">
      <c r="A609" s="34" t="s">
        <v>646</v>
      </c>
      <c r="B609" s="41">
        <v>6012991</v>
      </c>
      <c r="C609" s="41">
        <v>145721</v>
      </c>
      <c r="D609" s="41">
        <v>0</v>
      </c>
      <c r="E609" s="49">
        <v>3.7276899999999999</v>
      </c>
      <c r="F609" s="49">
        <f t="shared" si="109"/>
        <v>0.82</v>
      </c>
      <c r="G609" s="49">
        <v>4.0809600000000001</v>
      </c>
      <c r="H609" s="49">
        <f t="shared" si="110"/>
        <v>3.6619999999999999</v>
      </c>
      <c r="I609" s="49">
        <f t="shared" si="111"/>
        <v>3.6779999999999999</v>
      </c>
      <c r="J609" s="49">
        <f t="shared" si="112"/>
        <v>3.3318300000000001</v>
      </c>
      <c r="K609" s="49">
        <v>3.3061400000000001</v>
      </c>
      <c r="L609" s="49">
        <f t="shared" si="113"/>
        <v>3.31128</v>
      </c>
      <c r="M609" s="50">
        <f t="shared" si="114"/>
        <v>1.1257549950472325</v>
      </c>
      <c r="N609" s="51">
        <f t="shared" si="116"/>
        <v>1.1200000000000001</v>
      </c>
      <c r="O609" s="52">
        <v>36.74</v>
      </c>
      <c r="P609" s="53">
        <f>IF(X609="Y",Y609,O609)</f>
        <v>36.74</v>
      </c>
      <c r="R609" s="52">
        <v>37.49</v>
      </c>
      <c r="S609" s="52">
        <v>37.49</v>
      </c>
      <c r="T609" s="50">
        <f t="shared" si="117"/>
        <v>0</v>
      </c>
      <c r="U609" s="49" t="str">
        <f t="shared" si="118"/>
        <v>N</v>
      </c>
      <c r="V609" s="50">
        <f t="shared" si="108"/>
        <v>-2.0005334755934915E-2</v>
      </c>
      <c r="W609" s="49" t="str">
        <f t="shared" si="119"/>
        <v>N</v>
      </c>
      <c r="X609" s="49" t="str">
        <f t="shared" si="115"/>
        <v>N</v>
      </c>
      <c r="Y609" s="53">
        <f>ROUNDUP(S609*0.95,2)</f>
        <v>35.619999999999997</v>
      </c>
    </row>
    <row r="610" spans="1:25" x14ac:dyDescent="0.25">
      <c r="A610" s="34" t="s">
        <v>647</v>
      </c>
      <c r="B610" s="41">
        <v>6011332</v>
      </c>
      <c r="C610" s="41">
        <v>145602</v>
      </c>
      <c r="D610" s="41">
        <v>0</v>
      </c>
      <c r="E610" s="49">
        <v>4.0562399999999998</v>
      </c>
      <c r="F610" s="49">
        <f t="shared" si="109"/>
        <v>0.82</v>
      </c>
      <c r="G610" s="49">
        <v>3.9594800000000001</v>
      </c>
      <c r="H610" s="49">
        <f t="shared" si="110"/>
        <v>3.6619999999999999</v>
      </c>
      <c r="I610" s="49">
        <f t="shared" si="111"/>
        <v>3.6779999999999999</v>
      </c>
      <c r="J610" s="49">
        <f t="shared" si="112"/>
        <v>3.23265</v>
      </c>
      <c r="K610" s="49">
        <v>3.3924699999999999</v>
      </c>
      <c r="L610" s="49">
        <f t="shared" si="113"/>
        <v>3.23265</v>
      </c>
      <c r="M610" s="50">
        <f t="shared" si="114"/>
        <v>1.2547724003526517</v>
      </c>
      <c r="N610" s="51">
        <f t="shared" si="116"/>
        <v>1.25</v>
      </c>
      <c r="O610" s="52">
        <v>38.68</v>
      </c>
      <c r="P610" s="53">
        <f>IF(X610="Y",Y610,O610)</f>
        <v>38.68</v>
      </c>
      <c r="R610" s="52">
        <v>37.89</v>
      </c>
      <c r="S610" s="52">
        <v>37.89</v>
      </c>
      <c r="T610" s="50">
        <f t="shared" si="117"/>
        <v>0</v>
      </c>
      <c r="U610" s="49" t="str">
        <f t="shared" si="118"/>
        <v>N</v>
      </c>
      <c r="V610" s="50">
        <f t="shared" si="108"/>
        <v>2.0849828450778547E-2</v>
      </c>
      <c r="W610" s="49" t="str">
        <f t="shared" si="119"/>
        <v>N</v>
      </c>
      <c r="X610" s="49" t="str">
        <f t="shared" si="115"/>
        <v>N</v>
      </c>
      <c r="Y610" s="53">
        <f>ROUNDUP(S610*0.95,2)</f>
        <v>36</v>
      </c>
    </row>
    <row r="611" spans="1:25" x14ac:dyDescent="0.25">
      <c r="A611" s="34" t="s">
        <v>648</v>
      </c>
      <c r="B611" s="41">
        <v>6009674</v>
      </c>
      <c r="C611" s="41">
        <v>146019</v>
      </c>
      <c r="D611" s="41">
        <v>0</v>
      </c>
      <c r="E611" s="49">
        <v>3.48184</v>
      </c>
      <c r="F611" s="49">
        <f t="shared" si="109"/>
        <v>0.82</v>
      </c>
      <c r="G611" s="49">
        <v>3.5006400000000002</v>
      </c>
      <c r="H611" s="49">
        <f t="shared" si="110"/>
        <v>3.6619999999999999</v>
      </c>
      <c r="I611" s="49">
        <f t="shared" si="111"/>
        <v>3.6779999999999999</v>
      </c>
      <c r="J611" s="49">
        <f t="shared" si="112"/>
        <v>2.8580399999999999</v>
      </c>
      <c r="K611" s="49">
        <v>3.1030500000000001</v>
      </c>
      <c r="L611" s="49">
        <f t="shared" si="113"/>
        <v>2.8580399999999999</v>
      </c>
      <c r="M611" s="50">
        <f t="shared" si="114"/>
        <v>1.2182614658997075</v>
      </c>
      <c r="N611" s="51">
        <f t="shared" si="116"/>
        <v>1.21</v>
      </c>
      <c r="O611" s="52">
        <v>38.08</v>
      </c>
      <c r="P611" s="53">
        <f>IF(X611="Y",Y611,O611)</f>
        <v>38.08</v>
      </c>
      <c r="R611" s="52">
        <v>36.299999999999997</v>
      </c>
      <c r="S611" s="52">
        <v>36.299999999999997</v>
      </c>
      <c r="T611" s="50">
        <f t="shared" si="117"/>
        <v>0</v>
      </c>
      <c r="U611" s="49" t="str">
        <f t="shared" si="118"/>
        <v>N</v>
      </c>
      <c r="V611" s="50">
        <f t="shared" si="108"/>
        <v>4.903581267217634E-2</v>
      </c>
      <c r="W611" s="49" t="str">
        <f t="shared" si="119"/>
        <v>N</v>
      </c>
      <c r="X611" s="49" t="str">
        <f t="shared" si="115"/>
        <v>N</v>
      </c>
      <c r="Y611" s="53">
        <f>ROUNDUP(S611*0.95,2)</f>
        <v>34.489999999999995</v>
      </c>
    </row>
    <row r="612" spans="1:25" x14ac:dyDescent="0.25">
      <c r="A612" s="54" t="s">
        <v>649</v>
      </c>
      <c r="B612" s="55">
        <v>6009682</v>
      </c>
      <c r="C612" s="55">
        <v>146100</v>
      </c>
      <c r="D612" s="55">
        <v>0</v>
      </c>
      <c r="E612" s="56">
        <v>4.3344800000000001</v>
      </c>
      <c r="F612" s="56">
        <f t="shared" si="109"/>
        <v>0.82</v>
      </c>
      <c r="G612" s="56">
        <v>3.4223400000000002</v>
      </c>
      <c r="H612" s="56">
        <f t="shared" si="110"/>
        <v>3.6619999999999999</v>
      </c>
      <c r="I612" s="56">
        <f t="shared" si="111"/>
        <v>3.6779999999999999</v>
      </c>
      <c r="J612" s="56">
        <f t="shared" si="112"/>
        <v>2.7941099999999999</v>
      </c>
      <c r="K612" s="56">
        <v>2.9797099999999999</v>
      </c>
      <c r="L612" s="56">
        <f t="shared" si="113"/>
        <v>2.7941099999999999</v>
      </c>
      <c r="M612" s="57">
        <f t="shared" si="114"/>
        <v>1.5512918245881515</v>
      </c>
      <c r="N612" s="58">
        <f t="shared" si="116"/>
        <v>1.55</v>
      </c>
      <c r="O612" s="59">
        <v>38.68</v>
      </c>
      <c r="P612" s="60">
        <f>IF(X612="Y",Y612,O612)</f>
        <v>38.68</v>
      </c>
      <c r="R612" s="59">
        <v>37.49</v>
      </c>
      <c r="S612" s="59">
        <v>37.49</v>
      </c>
      <c r="T612" s="57">
        <f t="shared" si="117"/>
        <v>0</v>
      </c>
      <c r="U612" s="56" t="str">
        <f t="shared" si="118"/>
        <v>N</v>
      </c>
      <c r="V612" s="57">
        <f t="shared" si="108"/>
        <v>3.1741797812750001E-2</v>
      </c>
      <c r="W612" s="56" t="str">
        <f t="shared" si="119"/>
        <v>N</v>
      </c>
      <c r="X612" s="56" t="str">
        <f t="shared" si="115"/>
        <v>N</v>
      </c>
      <c r="Y612" s="60">
        <f>ROUNDUP(S612*0.95,2)</f>
        <v>35.619999999999997</v>
      </c>
    </row>
    <row r="613" spans="1:25" x14ac:dyDescent="0.25">
      <c r="A613" s="42" t="s">
        <v>650</v>
      </c>
      <c r="B613" s="43">
        <v>6004725</v>
      </c>
      <c r="C613" s="43">
        <v>145336</v>
      </c>
      <c r="D613" s="43">
        <v>0</v>
      </c>
      <c r="E613" s="44">
        <v>4.0041599999999997</v>
      </c>
      <c r="F613" s="44">
        <f t="shared" si="109"/>
        <v>0.82</v>
      </c>
      <c r="G613" s="44">
        <v>4.9505299999999997</v>
      </c>
      <c r="H613" s="44">
        <f t="shared" si="110"/>
        <v>3.6619999999999999</v>
      </c>
      <c r="I613" s="44">
        <f t="shared" si="111"/>
        <v>3.6779999999999999</v>
      </c>
      <c r="J613" s="44">
        <f t="shared" si="112"/>
        <v>4.0417800000000002</v>
      </c>
      <c r="K613" s="44">
        <v>3.3842099999999999</v>
      </c>
      <c r="L613" s="44">
        <f t="shared" si="113"/>
        <v>3.51572</v>
      </c>
      <c r="M613" s="45">
        <f t="shared" si="114"/>
        <v>1.1389302902392682</v>
      </c>
      <c r="N613" s="46">
        <f t="shared" si="116"/>
        <v>1.1299999999999999</v>
      </c>
      <c r="O613" s="47">
        <v>36.89</v>
      </c>
      <c r="P613" s="48">
        <f>IF(X613="Y",Y613,O613)</f>
        <v>36.89</v>
      </c>
      <c r="R613" s="47">
        <v>37.69</v>
      </c>
      <c r="S613" s="47">
        <v>37.69</v>
      </c>
      <c r="T613" s="45">
        <f t="shared" si="117"/>
        <v>0</v>
      </c>
      <c r="U613" s="44" t="str">
        <f t="shared" si="118"/>
        <v>N</v>
      </c>
      <c r="V613" s="45">
        <f t="shared" si="108"/>
        <v>-2.1225789334040786E-2</v>
      </c>
      <c r="W613" s="44" t="str">
        <f t="shared" si="119"/>
        <v>N</v>
      </c>
      <c r="X613" s="44" t="str">
        <f t="shared" si="115"/>
        <v>N</v>
      </c>
      <c r="Y613" s="48">
        <f>ROUNDUP(S613*0.95,2)</f>
        <v>35.809999999999995</v>
      </c>
    </row>
    <row r="614" spans="1:25" x14ac:dyDescent="0.25">
      <c r="A614" s="34" t="s">
        <v>651</v>
      </c>
      <c r="B614" s="41">
        <v>6005516</v>
      </c>
      <c r="C614" s="41">
        <v>145875</v>
      </c>
      <c r="D614" s="41">
        <v>0</v>
      </c>
      <c r="E614" s="49">
        <v>3.6366000000000001</v>
      </c>
      <c r="F614" s="49">
        <f t="shared" si="109"/>
        <v>0.82</v>
      </c>
      <c r="G614" s="49">
        <v>4.7575399999999997</v>
      </c>
      <c r="H614" s="49">
        <f t="shared" si="110"/>
        <v>3.6619999999999999</v>
      </c>
      <c r="I614" s="49">
        <f t="shared" si="111"/>
        <v>3.6779999999999999</v>
      </c>
      <c r="J614" s="49">
        <f t="shared" si="112"/>
        <v>3.8842099999999999</v>
      </c>
      <c r="K614" s="49">
        <v>3.45702</v>
      </c>
      <c r="L614" s="49">
        <f t="shared" si="113"/>
        <v>3.5424600000000002</v>
      </c>
      <c r="M614" s="50">
        <f t="shared" si="114"/>
        <v>1.0265747531376501</v>
      </c>
      <c r="N614" s="51">
        <f t="shared" si="116"/>
        <v>1.02</v>
      </c>
      <c r="O614" s="52">
        <v>32.07</v>
      </c>
      <c r="P614" s="53">
        <f>IF(X614="Y",Y614,O614)</f>
        <v>32.07</v>
      </c>
      <c r="R614" s="52">
        <v>31.54</v>
      </c>
      <c r="S614" s="52">
        <v>31.54</v>
      </c>
      <c r="T614" s="50">
        <f t="shared" si="117"/>
        <v>0</v>
      </c>
      <c r="U614" s="49" t="str">
        <f t="shared" si="118"/>
        <v>N</v>
      </c>
      <c r="V614" s="50">
        <f t="shared" si="108"/>
        <v>1.6804058338617665E-2</v>
      </c>
      <c r="W614" s="49" t="str">
        <f t="shared" si="119"/>
        <v>N</v>
      </c>
      <c r="X614" s="49" t="str">
        <f t="shared" si="115"/>
        <v>N</v>
      </c>
      <c r="Y614" s="53">
        <f>ROUNDUP(S614*0.95,2)</f>
        <v>29.970000000000002</v>
      </c>
    </row>
    <row r="615" spans="1:25" x14ac:dyDescent="0.25">
      <c r="A615" s="34" t="s">
        <v>652</v>
      </c>
      <c r="B615" s="41">
        <v>6014377</v>
      </c>
      <c r="C615" s="41">
        <v>146028</v>
      </c>
      <c r="D615" s="41">
        <v>0</v>
      </c>
      <c r="E615" s="49">
        <v>4.3853299999999997</v>
      </c>
      <c r="F615" s="49">
        <f t="shared" si="109"/>
        <v>0.82</v>
      </c>
      <c r="G615" s="49">
        <v>4.5544200000000004</v>
      </c>
      <c r="H615" s="49">
        <f t="shared" si="110"/>
        <v>3.6619999999999999</v>
      </c>
      <c r="I615" s="49">
        <f t="shared" si="111"/>
        <v>3.6779999999999999</v>
      </c>
      <c r="J615" s="49">
        <f t="shared" si="112"/>
        <v>3.7183799999999998</v>
      </c>
      <c r="K615" s="49">
        <v>3.2302599999999999</v>
      </c>
      <c r="L615" s="49">
        <f t="shared" si="113"/>
        <v>3.3278799999999999</v>
      </c>
      <c r="M615" s="50">
        <f t="shared" si="114"/>
        <v>1.3177548469295768</v>
      </c>
      <c r="N615" s="51">
        <f t="shared" si="116"/>
        <v>1.31</v>
      </c>
      <c r="O615" s="52">
        <v>38.68</v>
      </c>
      <c r="P615" s="53">
        <f>IF(X615="Y",Y615,O615)</f>
        <v>38.68</v>
      </c>
      <c r="R615" s="52">
        <v>38.68</v>
      </c>
      <c r="S615" s="52">
        <v>38.68</v>
      </c>
      <c r="T615" s="50">
        <f t="shared" si="117"/>
        <v>0</v>
      </c>
      <c r="U615" s="49" t="str">
        <f t="shared" si="118"/>
        <v>N</v>
      </c>
      <c r="V615" s="50">
        <f t="shared" si="108"/>
        <v>0</v>
      </c>
      <c r="W615" s="49" t="str">
        <f t="shared" si="119"/>
        <v>N</v>
      </c>
      <c r="X615" s="49" t="str">
        <f t="shared" si="115"/>
        <v>N</v>
      </c>
      <c r="Y615" s="53">
        <f>ROUNDUP(S615*0.95,2)</f>
        <v>36.75</v>
      </c>
    </row>
    <row r="616" spans="1:25" x14ac:dyDescent="0.25">
      <c r="A616" s="34" t="s">
        <v>653</v>
      </c>
      <c r="B616" s="41">
        <v>6014963</v>
      </c>
      <c r="C616" s="41">
        <v>145923</v>
      </c>
      <c r="D616" s="41">
        <v>0</v>
      </c>
      <c r="E616" s="49">
        <v>3.13537</v>
      </c>
      <c r="F616" s="49">
        <f t="shared" si="109"/>
        <v>0.82</v>
      </c>
      <c r="G616" s="49">
        <v>4.9908000000000001</v>
      </c>
      <c r="H616" s="49">
        <f t="shared" si="110"/>
        <v>3.6619999999999999</v>
      </c>
      <c r="I616" s="49">
        <f t="shared" si="111"/>
        <v>3.6779999999999999</v>
      </c>
      <c r="J616" s="49">
        <f t="shared" si="112"/>
        <v>4.0746500000000001</v>
      </c>
      <c r="K616" s="49">
        <v>3.4937999999999998</v>
      </c>
      <c r="L616" s="49">
        <f t="shared" si="113"/>
        <v>3.6099700000000001</v>
      </c>
      <c r="M616" s="50">
        <f t="shared" si="114"/>
        <v>0.86853076341354629</v>
      </c>
      <c r="N616" s="51">
        <f t="shared" si="116"/>
        <v>0.86</v>
      </c>
      <c r="O616" s="52">
        <v>21.15</v>
      </c>
      <c r="P616" s="53">
        <f>IF(X616="Y",Y616,O616)</f>
        <v>21.15</v>
      </c>
      <c r="R616" s="52">
        <v>20.83</v>
      </c>
      <c r="S616" s="52">
        <v>20.83</v>
      </c>
      <c r="T616" s="50">
        <f t="shared" si="117"/>
        <v>0</v>
      </c>
      <c r="U616" s="49" t="str">
        <f t="shared" si="118"/>
        <v>N</v>
      </c>
      <c r="V616" s="50">
        <f t="shared" si="108"/>
        <v>1.536245799327894E-2</v>
      </c>
      <c r="W616" s="49" t="str">
        <f t="shared" si="119"/>
        <v>N</v>
      </c>
      <c r="X616" s="49" t="str">
        <f t="shared" si="115"/>
        <v>N</v>
      </c>
      <c r="Y616" s="53">
        <f>ROUNDUP(S616*0.95,2)</f>
        <v>19.790000000000003</v>
      </c>
    </row>
    <row r="617" spans="1:25" x14ac:dyDescent="0.25">
      <c r="A617" s="54" t="s">
        <v>654</v>
      </c>
      <c r="B617" s="55">
        <v>6008825</v>
      </c>
      <c r="C617" s="55">
        <v>145632</v>
      </c>
      <c r="D617" s="55">
        <v>0</v>
      </c>
      <c r="E617" s="56">
        <v>3.5651700000000002</v>
      </c>
      <c r="F617" s="56">
        <f t="shared" si="109"/>
        <v>0.82</v>
      </c>
      <c r="G617" s="56">
        <v>5.7127999999999997</v>
      </c>
      <c r="H617" s="56">
        <f t="shared" si="110"/>
        <v>3.6619999999999999</v>
      </c>
      <c r="I617" s="56">
        <f t="shared" si="111"/>
        <v>3.6779999999999999</v>
      </c>
      <c r="J617" s="56">
        <f t="shared" si="112"/>
        <v>4.6641199999999996</v>
      </c>
      <c r="K617" s="56">
        <v>3.7539600000000002</v>
      </c>
      <c r="L617" s="56">
        <f t="shared" si="113"/>
        <v>3.9359899999999999</v>
      </c>
      <c r="M617" s="57">
        <f t="shared" si="114"/>
        <v>0.90578736226463996</v>
      </c>
      <c r="N617" s="58">
        <f t="shared" si="116"/>
        <v>0.9</v>
      </c>
      <c r="O617" s="59">
        <v>24.23</v>
      </c>
      <c r="P617" s="60">
        <f>IF(X617="Y",Y617,O617)</f>
        <v>24.23</v>
      </c>
      <c r="R617" s="59">
        <v>30.94</v>
      </c>
      <c r="S617" s="59">
        <v>30.94</v>
      </c>
      <c r="T617" s="57">
        <f t="shared" si="117"/>
        <v>0</v>
      </c>
      <c r="U617" s="56" t="str">
        <f t="shared" si="118"/>
        <v>N</v>
      </c>
      <c r="V617" s="57">
        <f t="shared" si="108"/>
        <v>-0.21687136393018747</v>
      </c>
      <c r="W617" s="56" t="str">
        <f t="shared" si="119"/>
        <v>Y</v>
      </c>
      <c r="X617" s="56" t="str">
        <f t="shared" si="115"/>
        <v>N</v>
      </c>
      <c r="Y617" s="60">
        <f>ROUNDUP(S617*0.95,2)</f>
        <v>29.400000000000002</v>
      </c>
    </row>
    <row r="618" spans="1:25" x14ac:dyDescent="0.25">
      <c r="A618" s="42" t="s">
        <v>655</v>
      </c>
      <c r="B618" s="43">
        <v>6008262</v>
      </c>
      <c r="C618" s="43">
        <v>145806</v>
      </c>
      <c r="D618" s="43">
        <v>0</v>
      </c>
      <c r="E618" s="44">
        <v>2.0483500000000001</v>
      </c>
      <c r="F618" s="44">
        <f t="shared" si="109"/>
        <v>0.82</v>
      </c>
      <c r="G618" s="44">
        <v>4.2587999999999999</v>
      </c>
      <c r="H618" s="44">
        <f t="shared" si="110"/>
        <v>3.6619999999999999</v>
      </c>
      <c r="I618" s="44">
        <f t="shared" si="111"/>
        <v>3.6779999999999999</v>
      </c>
      <c r="J618" s="44">
        <f t="shared" si="112"/>
        <v>3.47702</v>
      </c>
      <c r="K618" s="44">
        <v>2.6892200000000002</v>
      </c>
      <c r="L618" s="44">
        <f t="shared" si="113"/>
        <v>2.8467799999999999</v>
      </c>
      <c r="M618" s="45">
        <f t="shared" si="114"/>
        <v>0.7195322434469823</v>
      </c>
      <c r="N618" s="46">
        <f t="shared" si="116"/>
        <v>0.71</v>
      </c>
      <c r="O618" s="47">
        <v>9.75</v>
      </c>
      <c r="P618" s="48">
        <f>IF(X618="Y",Y618,O618)</f>
        <v>9.75</v>
      </c>
      <c r="R618" s="47">
        <v>13.7</v>
      </c>
      <c r="S618" s="47">
        <v>13.7</v>
      </c>
      <c r="T618" s="45">
        <f t="shared" si="117"/>
        <v>0</v>
      </c>
      <c r="U618" s="44" t="str">
        <f t="shared" si="118"/>
        <v>N</v>
      </c>
      <c r="V618" s="45">
        <f t="shared" si="108"/>
        <v>-0.28832116788321166</v>
      </c>
      <c r="W618" s="44" t="str">
        <f t="shared" si="119"/>
        <v>Y</v>
      </c>
      <c r="X618" s="44" t="str">
        <f t="shared" si="115"/>
        <v>N</v>
      </c>
      <c r="Y618" s="48">
        <f>ROUNDUP(S618*0.95,2)</f>
        <v>13.02</v>
      </c>
    </row>
    <row r="619" spans="1:25" x14ac:dyDescent="0.25">
      <c r="A619" s="34" t="s">
        <v>656</v>
      </c>
      <c r="B619" s="41">
        <v>6009740</v>
      </c>
      <c r="C619" s="41">
        <v>145000</v>
      </c>
      <c r="D619" s="41">
        <v>0</v>
      </c>
      <c r="E619" s="49">
        <v>2.7830300000000001</v>
      </c>
      <c r="F619" s="49">
        <f t="shared" si="109"/>
        <v>0.82</v>
      </c>
      <c r="G619" s="49">
        <v>4.6066599999999998</v>
      </c>
      <c r="H619" s="49">
        <f t="shared" si="110"/>
        <v>3.6619999999999999</v>
      </c>
      <c r="I619" s="49">
        <f t="shared" si="111"/>
        <v>3.6779999999999999</v>
      </c>
      <c r="J619" s="49">
        <f t="shared" si="112"/>
        <v>3.7610299999999999</v>
      </c>
      <c r="K619" s="49">
        <v>3.2582200000000001</v>
      </c>
      <c r="L619" s="49">
        <f t="shared" si="113"/>
        <v>3.3587799999999999</v>
      </c>
      <c r="M619" s="50">
        <f t="shared" si="114"/>
        <v>0.82858359285216665</v>
      </c>
      <c r="N619" s="51">
        <f t="shared" si="116"/>
        <v>0.82</v>
      </c>
      <c r="O619" s="52">
        <v>18.059999999999999</v>
      </c>
      <c r="P619" s="53">
        <f>IF(X619="Y",Y619,O619)</f>
        <v>18.059999999999999</v>
      </c>
      <c r="R619" s="52">
        <v>30.35</v>
      </c>
      <c r="S619" s="52">
        <v>30.35</v>
      </c>
      <c r="T619" s="50">
        <f t="shared" si="117"/>
        <v>0</v>
      </c>
      <c r="U619" s="49" t="str">
        <f t="shared" si="118"/>
        <v>N</v>
      </c>
      <c r="V619" s="50">
        <f t="shared" si="108"/>
        <v>-0.40494233937397039</v>
      </c>
      <c r="W619" s="49" t="str">
        <f t="shared" si="119"/>
        <v>Y</v>
      </c>
      <c r="X619" s="49" t="str">
        <f t="shared" si="115"/>
        <v>N</v>
      </c>
      <c r="Y619" s="53">
        <f>ROUNDUP(S619*0.95,2)</f>
        <v>28.84</v>
      </c>
    </row>
    <row r="620" spans="1:25" x14ac:dyDescent="0.25">
      <c r="A620" s="34" t="s">
        <v>657</v>
      </c>
      <c r="B620" s="41">
        <v>6002430</v>
      </c>
      <c r="C620" s="41">
        <v>145659</v>
      </c>
      <c r="D620" s="41">
        <v>0</v>
      </c>
      <c r="E620" s="49">
        <v>2.65523</v>
      </c>
      <c r="F620" s="49">
        <f t="shared" si="109"/>
        <v>0.82</v>
      </c>
      <c r="G620" s="49">
        <v>4.6430100000000003</v>
      </c>
      <c r="H620" s="49">
        <f t="shared" si="110"/>
        <v>3.6619999999999999</v>
      </c>
      <c r="I620" s="49">
        <f t="shared" si="111"/>
        <v>3.6779999999999999</v>
      </c>
      <c r="J620" s="49">
        <f t="shared" si="112"/>
        <v>3.7907099999999998</v>
      </c>
      <c r="K620" s="49">
        <v>2.8992399999999998</v>
      </c>
      <c r="L620" s="49">
        <f t="shared" si="113"/>
        <v>3.0775299999999999</v>
      </c>
      <c r="M620" s="50">
        <f t="shared" si="114"/>
        <v>0.86277956673046241</v>
      </c>
      <c r="N620" s="51">
        <f t="shared" si="116"/>
        <v>0.86</v>
      </c>
      <c r="O620" s="52">
        <v>21.15</v>
      </c>
      <c r="P620" s="53">
        <f>IF(X620="Y",Y620,O620)</f>
        <v>21.15</v>
      </c>
      <c r="R620" s="52">
        <v>25.29</v>
      </c>
      <c r="S620" s="52">
        <v>25.29</v>
      </c>
      <c r="T620" s="50">
        <f t="shared" si="117"/>
        <v>0</v>
      </c>
      <c r="U620" s="49" t="str">
        <f t="shared" si="118"/>
        <v>N</v>
      </c>
      <c r="V620" s="50">
        <f t="shared" si="108"/>
        <v>-0.16370106761565839</v>
      </c>
      <c r="W620" s="49" t="str">
        <f t="shared" si="119"/>
        <v>Y</v>
      </c>
      <c r="X620" s="49" t="str">
        <f t="shared" si="115"/>
        <v>N</v>
      </c>
      <c r="Y620" s="53">
        <f>ROUNDUP(S620*0.95,2)</f>
        <v>24.03</v>
      </c>
    </row>
    <row r="621" spans="1:25" x14ac:dyDescent="0.25">
      <c r="A621" s="34" t="s">
        <v>658</v>
      </c>
      <c r="B621" s="41">
        <v>6009757</v>
      </c>
      <c r="C621" s="41">
        <v>145939</v>
      </c>
      <c r="D621" s="41">
        <v>0</v>
      </c>
      <c r="E621" s="49">
        <v>3.06576</v>
      </c>
      <c r="F621" s="49">
        <f t="shared" si="109"/>
        <v>0.82</v>
      </c>
      <c r="G621" s="49">
        <v>4.4230999999999998</v>
      </c>
      <c r="H621" s="49">
        <f t="shared" si="110"/>
        <v>3.6619999999999999</v>
      </c>
      <c r="I621" s="49">
        <f t="shared" si="111"/>
        <v>3.6779999999999999</v>
      </c>
      <c r="J621" s="49">
        <f t="shared" si="112"/>
        <v>3.6111599999999999</v>
      </c>
      <c r="K621" s="49">
        <v>3.1231399999999998</v>
      </c>
      <c r="L621" s="49">
        <f t="shared" si="113"/>
        <v>3.2207400000000002</v>
      </c>
      <c r="M621" s="50">
        <f t="shared" si="114"/>
        <v>0.95188062370759507</v>
      </c>
      <c r="N621" s="51">
        <f t="shared" si="116"/>
        <v>0.95</v>
      </c>
      <c r="O621" s="52">
        <v>27.72</v>
      </c>
      <c r="P621" s="53">
        <f>IF(X621="Y",Y621,O621)</f>
        <v>27.72</v>
      </c>
      <c r="R621" s="52">
        <v>26.78</v>
      </c>
      <c r="S621" s="52">
        <v>26.78</v>
      </c>
      <c r="T621" s="50">
        <f t="shared" si="117"/>
        <v>0</v>
      </c>
      <c r="U621" s="49" t="str">
        <f t="shared" si="118"/>
        <v>N</v>
      </c>
      <c r="V621" s="50">
        <f t="shared" si="108"/>
        <v>3.5100821508588412E-2</v>
      </c>
      <c r="W621" s="49" t="str">
        <f t="shared" si="119"/>
        <v>N</v>
      </c>
      <c r="X621" s="49" t="str">
        <f t="shared" si="115"/>
        <v>N</v>
      </c>
      <c r="Y621" s="53">
        <f>ROUNDUP(S621*0.95,2)</f>
        <v>25.450000000000003</v>
      </c>
    </row>
    <row r="622" spans="1:25" x14ac:dyDescent="0.25">
      <c r="A622" s="54" t="s">
        <v>659</v>
      </c>
      <c r="B622" s="55">
        <v>6009765</v>
      </c>
      <c r="C622" s="55">
        <v>145389</v>
      </c>
      <c r="D622" s="55">
        <v>0</v>
      </c>
      <c r="E622" s="56">
        <v>2.9827300000000001</v>
      </c>
      <c r="F622" s="56">
        <f t="shared" si="109"/>
        <v>0.82</v>
      </c>
      <c r="G622" s="56">
        <v>3.1534300000000002</v>
      </c>
      <c r="H622" s="56">
        <f t="shared" si="110"/>
        <v>3.6619999999999999</v>
      </c>
      <c r="I622" s="56">
        <f t="shared" si="111"/>
        <v>3.6779999999999999</v>
      </c>
      <c r="J622" s="56">
        <f t="shared" si="112"/>
        <v>2.57456</v>
      </c>
      <c r="K622" s="56">
        <v>2.8839299999999999</v>
      </c>
      <c r="L622" s="56">
        <f t="shared" si="113"/>
        <v>2.57456</v>
      </c>
      <c r="M622" s="57">
        <f t="shared" si="114"/>
        <v>1.1585397116400473</v>
      </c>
      <c r="N622" s="58">
        <f t="shared" si="116"/>
        <v>1.1499999999999999</v>
      </c>
      <c r="O622" s="59">
        <v>37.19</v>
      </c>
      <c r="P622" s="60">
        <f>IF(X622="Y",Y622,O622)</f>
        <v>37.19</v>
      </c>
      <c r="R622" s="59">
        <v>38.68</v>
      </c>
      <c r="S622" s="59">
        <v>38.68</v>
      </c>
      <c r="T622" s="57">
        <f t="shared" si="117"/>
        <v>0</v>
      </c>
      <c r="U622" s="56" t="str">
        <f t="shared" si="118"/>
        <v>N</v>
      </c>
      <c r="V622" s="57">
        <f t="shared" si="108"/>
        <v>-3.8521199586349586E-2</v>
      </c>
      <c r="W622" s="56" t="str">
        <f t="shared" si="119"/>
        <v>N</v>
      </c>
      <c r="X622" s="56" t="str">
        <f t="shared" si="115"/>
        <v>N</v>
      </c>
      <c r="Y622" s="60">
        <f>ROUNDUP(S622*0.95,2)</f>
        <v>36.75</v>
      </c>
    </row>
    <row r="623" spans="1:25" x14ac:dyDescent="0.25">
      <c r="A623" s="42" t="s">
        <v>660</v>
      </c>
      <c r="B623" s="43">
        <v>6009435</v>
      </c>
      <c r="C623" s="43">
        <v>145887</v>
      </c>
      <c r="D623" s="43">
        <v>0</v>
      </c>
      <c r="E623" s="44">
        <v>4.0462400000000001</v>
      </c>
      <c r="F623" s="44">
        <f t="shared" si="109"/>
        <v>0.82</v>
      </c>
      <c r="G623" s="44">
        <v>4.7404900000000003</v>
      </c>
      <c r="H623" s="44">
        <f t="shared" si="110"/>
        <v>3.6619999999999999</v>
      </c>
      <c r="I623" s="44">
        <f t="shared" si="111"/>
        <v>3.6779999999999999</v>
      </c>
      <c r="J623" s="44">
        <f t="shared" si="112"/>
        <v>3.8702899999999998</v>
      </c>
      <c r="K623" s="44">
        <v>3.5715400000000002</v>
      </c>
      <c r="L623" s="44">
        <f t="shared" si="113"/>
        <v>3.6312899999999999</v>
      </c>
      <c r="M623" s="45">
        <f t="shared" si="114"/>
        <v>1.1142706861748854</v>
      </c>
      <c r="N623" s="46">
        <f t="shared" si="116"/>
        <v>1.1100000000000001</v>
      </c>
      <c r="O623" s="47">
        <v>36.590000000000003</v>
      </c>
      <c r="P623" s="48">
        <f>IF(X623="Y",Y623,O623)</f>
        <v>36.590000000000003</v>
      </c>
      <c r="R623" s="47">
        <v>36.69</v>
      </c>
      <c r="S623" s="47">
        <v>36.69</v>
      </c>
      <c r="T623" s="45">
        <f t="shared" si="117"/>
        <v>0</v>
      </c>
      <c r="U623" s="44" t="str">
        <f t="shared" si="118"/>
        <v>N</v>
      </c>
      <c r="V623" s="45">
        <f t="shared" si="108"/>
        <v>-2.7255382938128733E-3</v>
      </c>
      <c r="W623" s="44" t="str">
        <f t="shared" si="119"/>
        <v>N</v>
      </c>
      <c r="X623" s="44" t="str">
        <f t="shared" si="115"/>
        <v>N</v>
      </c>
      <c r="Y623" s="48">
        <f>ROUNDUP(S623*0.95,2)</f>
        <v>34.86</v>
      </c>
    </row>
    <row r="624" spans="1:25" x14ac:dyDescent="0.25">
      <c r="A624" s="34" t="s">
        <v>661</v>
      </c>
      <c r="B624" s="41">
        <v>6006365</v>
      </c>
      <c r="C624" s="41">
        <v>146147</v>
      </c>
      <c r="D624" s="41">
        <v>0</v>
      </c>
      <c r="E624" s="49">
        <v>3.65632</v>
      </c>
      <c r="F624" s="49">
        <f t="shared" si="109"/>
        <v>0.82</v>
      </c>
      <c r="G624" s="49">
        <v>5.8678499999999998</v>
      </c>
      <c r="H624" s="49">
        <f t="shared" si="110"/>
        <v>3.6619999999999999</v>
      </c>
      <c r="I624" s="49">
        <f t="shared" si="111"/>
        <v>3.6779999999999999</v>
      </c>
      <c r="J624" s="49">
        <f t="shared" si="112"/>
        <v>4.7907099999999998</v>
      </c>
      <c r="K624" s="49">
        <v>3.22268</v>
      </c>
      <c r="L624" s="49">
        <f t="shared" si="113"/>
        <v>3.5362900000000002</v>
      </c>
      <c r="M624" s="50">
        <f t="shared" si="114"/>
        <v>1.0339423520129853</v>
      </c>
      <c r="N624" s="51">
        <f t="shared" si="116"/>
        <v>1.03</v>
      </c>
      <c r="O624" s="52">
        <v>32.619999999999997</v>
      </c>
      <c r="P624" s="53">
        <f>IF(X624="Y",Y624,O624)</f>
        <v>32.619999999999997</v>
      </c>
      <c r="R624" s="52">
        <v>28.26</v>
      </c>
      <c r="S624" s="52">
        <v>28.26</v>
      </c>
      <c r="T624" s="50">
        <f t="shared" si="117"/>
        <v>0</v>
      </c>
      <c r="U624" s="49" t="str">
        <f t="shared" si="118"/>
        <v>N</v>
      </c>
      <c r="V624" s="50">
        <f t="shared" si="108"/>
        <v>0.15428167020523692</v>
      </c>
      <c r="W624" s="49" t="str">
        <f t="shared" si="119"/>
        <v>N</v>
      </c>
      <c r="X624" s="49" t="str">
        <f t="shared" si="115"/>
        <v>N</v>
      </c>
      <c r="Y624" s="53">
        <f>ROUNDUP(S624*0.95,2)</f>
        <v>26.85</v>
      </c>
    </row>
    <row r="625" spans="1:25" x14ac:dyDescent="0.25">
      <c r="A625" s="34" t="s">
        <v>662</v>
      </c>
      <c r="B625" s="41">
        <v>6009856</v>
      </c>
      <c r="C625" s="41">
        <v>145429</v>
      </c>
      <c r="D625" s="41">
        <v>0</v>
      </c>
      <c r="E625" s="49">
        <v>2.5389900000000001</v>
      </c>
      <c r="F625" s="49">
        <f t="shared" si="109"/>
        <v>0.82</v>
      </c>
      <c r="G625" s="49">
        <v>4.1365999999999996</v>
      </c>
      <c r="H625" s="49">
        <f t="shared" si="110"/>
        <v>3.6619999999999999</v>
      </c>
      <c r="I625" s="49">
        <f t="shared" si="111"/>
        <v>3.6779999999999999</v>
      </c>
      <c r="J625" s="49">
        <f t="shared" si="112"/>
        <v>3.3772600000000002</v>
      </c>
      <c r="K625" s="49">
        <v>3.1659199999999998</v>
      </c>
      <c r="L625" s="49">
        <f t="shared" si="113"/>
        <v>3.2081900000000001</v>
      </c>
      <c r="M625" s="50">
        <f t="shared" si="114"/>
        <v>0.79140886294140933</v>
      </c>
      <c r="N625" s="51">
        <f t="shared" si="116"/>
        <v>0.79</v>
      </c>
      <c r="O625" s="52">
        <v>15.77</v>
      </c>
      <c r="P625" s="53">
        <f>IF(X625="Y",Y625,O625)</f>
        <v>15.77</v>
      </c>
      <c r="R625" s="52">
        <v>11.94</v>
      </c>
      <c r="S625" s="52">
        <v>11.94</v>
      </c>
      <c r="T625" s="50">
        <f t="shared" si="117"/>
        <v>0</v>
      </c>
      <c r="U625" s="49" t="str">
        <f t="shared" si="118"/>
        <v>N</v>
      </c>
      <c r="V625" s="50">
        <f t="shared" si="108"/>
        <v>0.32077051926298161</v>
      </c>
      <c r="W625" s="49" t="str">
        <f t="shared" si="119"/>
        <v>N</v>
      </c>
      <c r="X625" s="49" t="str">
        <f t="shared" si="115"/>
        <v>N</v>
      </c>
      <c r="Y625" s="53">
        <f>ROUNDUP(S625*0.95,2)</f>
        <v>11.35</v>
      </c>
    </row>
    <row r="626" spans="1:25" x14ac:dyDescent="0.25">
      <c r="A626" s="34" t="s">
        <v>663</v>
      </c>
      <c r="B626" s="41">
        <v>6006100</v>
      </c>
      <c r="C626" s="41">
        <v>145591</v>
      </c>
      <c r="D626" s="41">
        <v>0</v>
      </c>
      <c r="E626" s="49">
        <v>5.0768199999999997</v>
      </c>
      <c r="F626" s="49">
        <f t="shared" si="109"/>
        <v>0.82</v>
      </c>
      <c r="G626" s="49">
        <v>3.9176600000000001</v>
      </c>
      <c r="H626" s="49">
        <f t="shared" si="110"/>
        <v>3.6619999999999999</v>
      </c>
      <c r="I626" s="49">
        <f t="shared" si="111"/>
        <v>3.6779999999999999</v>
      </c>
      <c r="J626" s="49">
        <f t="shared" si="112"/>
        <v>3.1985100000000002</v>
      </c>
      <c r="K626" s="49">
        <v>3.1286499999999999</v>
      </c>
      <c r="L626" s="49">
        <f t="shared" si="113"/>
        <v>3.14262</v>
      </c>
      <c r="M626" s="50">
        <f t="shared" si="114"/>
        <v>1.6154737130165275</v>
      </c>
      <c r="N626" s="51">
        <f t="shared" si="116"/>
        <v>1.61</v>
      </c>
      <c r="O626" s="52">
        <v>38.68</v>
      </c>
      <c r="P626" s="53">
        <f>IF(X626="Y",Y626,O626)</f>
        <v>38.68</v>
      </c>
      <c r="R626" s="52">
        <v>38.68</v>
      </c>
      <c r="S626" s="52">
        <v>38.68</v>
      </c>
      <c r="T626" s="50">
        <f t="shared" si="117"/>
        <v>0</v>
      </c>
      <c r="U626" s="49" t="str">
        <f t="shared" si="118"/>
        <v>N</v>
      </c>
      <c r="V626" s="50">
        <f t="shared" si="108"/>
        <v>0</v>
      </c>
      <c r="W626" s="49" t="str">
        <f t="shared" si="119"/>
        <v>N</v>
      </c>
      <c r="X626" s="49" t="str">
        <f t="shared" si="115"/>
        <v>N</v>
      </c>
      <c r="Y626" s="53">
        <f>ROUNDUP(S626*0.95,2)</f>
        <v>36.75</v>
      </c>
    </row>
    <row r="627" spans="1:25" x14ac:dyDescent="0.25">
      <c r="A627" s="54" t="s">
        <v>664</v>
      </c>
      <c r="B627" s="55">
        <v>6009864</v>
      </c>
      <c r="C627" s="55">
        <v>146047</v>
      </c>
      <c r="D627" s="55">
        <v>0</v>
      </c>
      <c r="E627" s="56">
        <v>4.3796400000000002</v>
      </c>
      <c r="F627" s="56">
        <f t="shared" si="109"/>
        <v>0.82</v>
      </c>
      <c r="G627" s="56">
        <v>3.6849799999999999</v>
      </c>
      <c r="H627" s="56">
        <f t="shared" si="110"/>
        <v>3.6619999999999999</v>
      </c>
      <c r="I627" s="56">
        <f t="shared" si="111"/>
        <v>3.6779999999999999</v>
      </c>
      <c r="J627" s="56">
        <f t="shared" si="112"/>
        <v>3.00854</v>
      </c>
      <c r="K627" s="56">
        <v>3.0211299999999999</v>
      </c>
      <c r="L627" s="56">
        <f t="shared" si="113"/>
        <v>3.00854</v>
      </c>
      <c r="M627" s="57">
        <f t="shared" si="114"/>
        <v>1.4557360048395569</v>
      </c>
      <c r="N627" s="58">
        <f t="shared" si="116"/>
        <v>1.45</v>
      </c>
      <c r="O627" s="59">
        <v>38.68</v>
      </c>
      <c r="P627" s="60">
        <f>IF(X627="Y",Y627,O627)</f>
        <v>38.68</v>
      </c>
      <c r="R627" s="59">
        <v>38.68</v>
      </c>
      <c r="S627" s="59">
        <v>38.68</v>
      </c>
      <c r="T627" s="57">
        <f t="shared" si="117"/>
        <v>0</v>
      </c>
      <c r="U627" s="56" t="str">
        <f t="shared" si="118"/>
        <v>N</v>
      </c>
      <c r="V627" s="57">
        <f t="shared" si="108"/>
        <v>0</v>
      </c>
      <c r="W627" s="56" t="str">
        <f t="shared" si="119"/>
        <v>N</v>
      </c>
      <c r="X627" s="56" t="str">
        <f t="shared" si="115"/>
        <v>N</v>
      </c>
      <c r="Y627" s="60">
        <f>ROUNDUP(S627*0.95,2)</f>
        <v>36.75</v>
      </c>
    </row>
    <row r="628" spans="1:25" x14ac:dyDescent="0.25">
      <c r="A628" s="42" t="s">
        <v>665</v>
      </c>
      <c r="B628" s="43">
        <v>6009872</v>
      </c>
      <c r="C628" s="43" t="s">
        <v>666</v>
      </c>
      <c r="D628" s="43">
        <v>0</v>
      </c>
      <c r="E628" s="44">
        <v>1.9689099999999999</v>
      </c>
      <c r="F628" s="44">
        <f t="shared" si="109"/>
        <v>0.82</v>
      </c>
      <c r="G628" s="44">
        <v>3.1123699999999999</v>
      </c>
      <c r="H628" s="44">
        <f t="shared" si="110"/>
        <v>3.6619999999999999</v>
      </c>
      <c r="I628" s="44">
        <f t="shared" si="111"/>
        <v>3.6779999999999999</v>
      </c>
      <c r="J628" s="44">
        <f t="shared" si="112"/>
        <v>2.5410400000000002</v>
      </c>
      <c r="K628" s="44">
        <v>2.6129099999999998</v>
      </c>
      <c r="L628" s="44">
        <f t="shared" si="113"/>
        <v>2.5410400000000002</v>
      </c>
      <c r="M628" s="45">
        <f t="shared" si="114"/>
        <v>0.77484415829738995</v>
      </c>
      <c r="N628" s="46">
        <f t="shared" si="116"/>
        <v>0.77</v>
      </c>
      <c r="O628" s="47">
        <v>14.26</v>
      </c>
      <c r="P628" s="48">
        <f>IF(X628="Y",Y628,O628)</f>
        <v>14.26</v>
      </c>
      <c r="R628" s="47">
        <v>22.61</v>
      </c>
      <c r="S628" s="47">
        <v>22.61</v>
      </c>
      <c r="T628" s="45">
        <f t="shared" si="117"/>
        <v>0</v>
      </c>
      <c r="U628" s="44" t="str">
        <f t="shared" si="118"/>
        <v>N</v>
      </c>
      <c r="V628" s="45">
        <f t="shared" si="108"/>
        <v>-0.36930561698363557</v>
      </c>
      <c r="W628" s="44" t="str">
        <f t="shared" si="119"/>
        <v>Y</v>
      </c>
      <c r="X628" s="44" t="str">
        <f t="shared" si="115"/>
        <v>N</v>
      </c>
      <c r="Y628" s="48">
        <f>ROUNDUP(S628*0.95,2)</f>
        <v>21.48</v>
      </c>
    </row>
    <row r="629" spans="1:25" x14ac:dyDescent="0.25">
      <c r="A629" s="34" t="s">
        <v>667</v>
      </c>
      <c r="B629" s="41">
        <v>6013478</v>
      </c>
      <c r="C629" s="41">
        <v>145743</v>
      </c>
      <c r="D629" s="41">
        <v>0</v>
      </c>
      <c r="E629" s="49">
        <v>5.11442</v>
      </c>
      <c r="F629" s="49">
        <f t="shared" si="109"/>
        <v>0.82</v>
      </c>
      <c r="G629" s="49">
        <v>4.4119900000000003</v>
      </c>
      <c r="H629" s="49">
        <f t="shared" si="110"/>
        <v>3.6619999999999999</v>
      </c>
      <c r="I629" s="49">
        <f t="shared" si="111"/>
        <v>3.6779999999999999</v>
      </c>
      <c r="J629" s="49">
        <f t="shared" si="112"/>
        <v>3.60209</v>
      </c>
      <c r="K629" s="49">
        <v>3.3899699999999999</v>
      </c>
      <c r="L629" s="49">
        <f t="shared" si="113"/>
        <v>3.4323899999999998</v>
      </c>
      <c r="M629" s="50">
        <f t="shared" si="114"/>
        <v>1.4900462942730868</v>
      </c>
      <c r="N629" s="51">
        <f t="shared" si="116"/>
        <v>1.49</v>
      </c>
      <c r="O629" s="52">
        <v>38.68</v>
      </c>
      <c r="P629" s="53">
        <f>IF(X629="Y",Y629,O629)</f>
        <v>38.68</v>
      </c>
      <c r="R629" s="52">
        <v>38.68</v>
      </c>
      <c r="S629" s="52">
        <v>38.68</v>
      </c>
      <c r="T629" s="50">
        <f t="shared" si="117"/>
        <v>0</v>
      </c>
      <c r="U629" s="49" t="str">
        <f t="shared" si="118"/>
        <v>N</v>
      </c>
      <c r="V629" s="50">
        <f t="shared" si="108"/>
        <v>0</v>
      </c>
      <c r="W629" s="49" t="str">
        <f t="shared" si="119"/>
        <v>N</v>
      </c>
      <c r="X629" s="49" t="str">
        <f t="shared" si="115"/>
        <v>N</v>
      </c>
      <c r="Y629" s="53">
        <f>ROUNDUP(S629*0.95,2)</f>
        <v>36.75</v>
      </c>
    </row>
    <row r="630" spans="1:25" x14ac:dyDescent="0.25">
      <c r="A630" s="34" t="s">
        <v>668</v>
      </c>
      <c r="B630" s="41">
        <v>6001002</v>
      </c>
      <c r="C630" s="41">
        <v>145333</v>
      </c>
      <c r="D630" s="41">
        <v>0</v>
      </c>
      <c r="E630" s="49">
        <v>2.9790800000000002</v>
      </c>
      <c r="F630" s="49">
        <f t="shared" si="109"/>
        <v>0.82</v>
      </c>
      <c r="G630" s="49">
        <v>4.5496499999999997</v>
      </c>
      <c r="H630" s="49">
        <f t="shared" si="110"/>
        <v>3.6619999999999999</v>
      </c>
      <c r="I630" s="49">
        <f t="shared" si="111"/>
        <v>3.6779999999999999</v>
      </c>
      <c r="J630" s="49">
        <f t="shared" si="112"/>
        <v>3.71448</v>
      </c>
      <c r="K630" s="49">
        <v>3.5131600000000001</v>
      </c>
      <c r="L630" s="49">
        <f t="shared" si="113"/>
        <v>3.55342</v>
      </c>
      <c r="M630" s="50">
        <f t="shared" si="114"/>
        <v>0.83836979585863769</v>
      </c>
      <c r="N630" s="51">
        <f t="shared" si="116"/>
        <v>0.83</v>
      </c>
      <c r="O630" s="52">
        <v>18.829999999999998</v>
      </c>
      <c r="P630" s="53">
        <f>IF(X630="Y",Y630,O630)</f>
        <v>18.829999999999998</v>
      </c>
      <c r="R630" s="52">
        <v>13.12</v>
      </c>
      <c r="S630" s="52">
        <v>13.12</v>
      </c>
      <c r="T630" s="50">
        <f t="shared" si="117"/>
        <v>0</v>
      </c>
      <c r="U630" s="49" t="str">
        <f t="shared" si="118"/>
        <v>N</v>
      </c>
      <c r="V630" s="50">
        <f t="shared" si="108"/>
        <v>0.43521341463414631</v>
      </c>
      <c r="W630" s="49" t="str">
        <f t="shared" si="119"/>
        <v>N</v>
      </c>
      <c r="X630" s="49" t="str">
        <f t="shared" si="115"/>
        <v>N</v>
      </c>
      <c r="Y630" s="53">
        <f>ROUNDUP(S630*0.95,2)</f>
        <v>12.47</v>
      </c>
    </row>
    <row r="631" spans="1:25" x14ac:dyDescent="0.25">
      <c r="A631" s="34" t="s">
        <v>669</v>
      </c>
      <c r="B631" s="41">
        <v>6012173</v>
      </c>
      <c r="C631" s="41">
        <v>145660</v>
      </c>
      <c r="D631" s="41">
        <v>0</v>
      </c>
      <c r="E631" s="49">
        <v>2.4102399999999999</v>
      </c>
      <c r="F631" s="49">
        <f t="shared" si="109"/>
        <v>0.82</v>
      </c>
      <c r="G631" s="49">
        <v>5.3657399999999997</v>
      </c>
      <c r="H631" s="49">
        <f t="shared" si="110"/>
        <v>3.6619999999999999</v>
      </c>
      <c r="I631" s="49">
        <f t="shared" si="111"/>
        <v>3.6779999999999999</v>
      </c>
      <c r="J631" s="49">
        <f t="shared" si="112"/>
        <v>4.3807700000000001</v>
      </c>
      <c r="K631" s="49">
        <v>3.47723</v>
      </c>
      <c r="L631" s="49">
        <f t="shared" si="113"/>
        <v>3.65794</v>
      </c>
      <c r="M631" s="50">
        <f t="shared" si="114"/>
        <v>0.65890637900020232</v>
      </c>
      <c r="N631" s="51">
        <f t="shared" si="116"/>
        <v>0.65</v>
      </c>
      <c r="O631" s="52">
        <v>0</v>
      </c>
      <c r="P631" s="53">
        <f>IF(X631="Y",Y631,O631)</f>
        <v>0</v>
      </c>
      <c r="R631" s="52">
        <v>13.12</v>
      </c>
      <c r="S631" s="52">
        <v>13.12</v>
      </c>
      <c r="T631" s="50">
        <f t="shared" si="117"/>
        <v>0</v>
      </c>
      <c r="U631" s="49" t="str">
        <f t="shared" si="118"/>
        <v>N</v>
      </c>
      <c r="V631" s="50">
        <f t="shared" si="108"/>
        <v>-1</v>
      </c>
      <c r="W631" s="49" t="str">
        <f t="shared" si="119"/>
        <v>Y</v>
      </c>
      <c r="X631" s="49" t="str">
        <f t="shared" si="115"/>
        <v>N</v>
      </c>
      <c r="Y631" s="53">
        <f>ROUNDUP(S631*0.95,2)</f>
        <v>12.47</v>
      </c>
    </row>
    <row r="632" spans="1:25" x14ac:dyDescent="0.25">
      <c r="A632" s="54" t="s">
        <v>670</v>
      </c>
      <c r="B632" s="55">
        <v>6007603</v>
      </c>
      <c r="C632" s="55">
        <v>145026</v>
      </c>
      <c r="D632" s="55">
        <v>0</v>
      </c>
      <c r="E632" s="56">
        <v>5.6936999999999998</v>
      </c>
      <c r="F632" s="56">
        <f t="shared" si="109"/>
        <v>0.82</v>
      </c>
      <c r="G632" s="56">
        <v>3.7187999999999999</v>
      </c>
      <c r="H632" s="56">
        <f t="shared" si="110"/>
        <v>3.6619999999999999</v>
      </c>
      <c r="I632" s="56">
        <f t="shared" si="111"/>
        <v>3.6779999999999999</v>
      </c>
      <c r="J632" s="56">
        <f t="shared" si="112"/>
        <v>3.0361500000000001</v>
      </c>
      <c r="K632" s="56">
        <v>3.2167500000000002</v>
      </c>
      <c r="L632" s="56">
        <f t="shared" si="113"/>
        <v>3.0361500000000001</v>
      </c>
      <c r="M632" s="57">
        <f t="shared" si="114"/>
        <v>1.875302603626303</v>
      </c>
      <c r="N632" s="58">
        <f t="shared" si="116"/>
        <v>1.87</v>
      </c>
      <c r="O632" s="59">
        <v>38.68</v>
      </c>
      <c r="P632" s="60">
        <f>IF(X632="Y",Y632,O632)</f>
        <v>38.68</v>
      </c>
      <c r="R632" s="59">
        <v>38.68</v>
      </c>
      <c r="S632" s="59">
        <v>38.68</v>
      </c>
      <c r="T632" s="57">
        <f t="shared" si="117"/>
        <v>0</v>
      </c>
      <c r="U632" s="56" t="str">
        <f t="shared" si="118"/>
        <v>N</v>
      </c>
      <c r="V632" s="57">
        <f t="shared" si="108"/>
        <v>0</v>
      </c>
      <c r="W632" s="56" t="str">
        <f t="shared" si="119"/>
        <v>N</v>
      </c>
      <c r="X632" s="56" t="str">
        <f t="shared" si="115"/>
        <v>N</v>
      </c>
      <c r="Y632" s="60">
        <f>ROUNDUP(S632*0.95,2)</f>
        <v>36.75</v>
      </c>
    </row>
    <row r="633" spans="1:25" x14ac:dyDescent="0.25">
      <c r="A633" s="42" t="s">
        <v>671</v>
      </c>
      <c r="B633" s="43">
        <v>6000335</v>
      </c>
      <c r="C633" s="43">
        <v>145338</v>
      </c>
      <c r="D633" s="43">
        <v>0</v>
      </c>
      <c r="E633" s="44">
        <v>3.4038300000000001</v>
      </c>
      <c r="F633" s="44">
        <f t="shared" si="109"/>
        <v>0.82</v>
      </c>
      <c r="G633" s="44">
        <v>4.3449799999999996</v>
      </c>
      <c r="H633" s="44">
        <f t="shared" si="110"/>
        <v>3.6619999999999999</v>
      </c>
      <c r="I633" s="44">
        <f t="shared" si="111"/>
        <v>3.6779999999999999</v>
      </c>
      <c r="J633" s="44">
        <f t="shared" si="112"/>
        <v>3.54738</v>
      </c>
      <c r="K633" s="44">
        <v>3.05782</v>
      </c>
      <c r="L633" s="44">
        <f t="shared" si="113"/>
        <v>3.1557300000000001</v>
      </c>
      <c r="M633" s="45">
        <f t="shared" si="114"/>
        <v>1.0786188932513239</v>
      </c>
      <c r="N633" s="46">
        <f t="shared" si="116"/>
        <v>1.07</v>
      </c>
      <c r="O633" s="47">
        <v>34.799999999999997</v>
      </c>
      <c r="P633" s="48">
        <f>IF(X633="Y",Y633,O633)</f>
        <v>34.799999999999997</v>
      </c>
      <c r="R633" s="47">
        <v>37.69</v>
      </c>
      <c r="S633" s="47">
        <v>37.69</v>
      </c>
      <c r="T633" s="45">
        <f t="shared" si="117"/>
        <v>0</v>
      </c>
      <c r="U633" s="44" t="str">
        <f t="shared" si="118"/>
        <v>N</v>
      </c>
      <c r="V633" s="45">
        <f t="shared" si="108"/>
        <v>-7.6678163969222626E-2</v>
      </c>
      <c r="W633" s="44" t="str">
        <f t="shared" si="119"/>
        <v>Y</v>
      </c>
      <c r="X633" s="44" t="str">
        <f t="shared" si="115"/>
        <v>N</v>
      </c>
      <c r="Y633" s="48">
        <f>ROUNDUP(S633*0.95,2)</f>
        <v>35.809999999999995</v>
      </c>
    </row>
    <row r="634" spans="1:25" x14ac:dyDescent="0.25">
      <c r="A634" s="34" t="s">
        <v>672</v>
      </c>
      <c r="B634" s="41">
        <v>6000194</v>
      </c>
      <c r="C634" s="41">
        <v>145664</v>
      </c>
      <c r="D634" s="41">
        <v>0</v>
      </c>
      <c r="E634" s="49">
        <v>3.0863100000000001</v>
      </c>
      <c r="F634" s="49">
        <f t="shared" si="109"/>
        <v>0.82</v>
      </c>
      <c r="G634" s="49">
        <v>3.4214699999999998</v>
      </c>
      <c r="H634" s="49">
        <f t="shared" si="110"/>
        <v>3.6619999999999999</v>
      </c>
      <c r="I634" s="49">
        <f t="shared" si="111"/>
        <v>3.6779999999999999</v>
      </c>
      <c r="J634" s="49">
        <f t="shared" si="112"/>
        <v>2.7934000000000001</v>
      </c>
      <c r="K634" s="49">
        <v>2.82443</v>
      </c>
      <c r="L634" s="49">
        <f t="shared" si="113"/>
        <v>2.7934000000000001</v>
      </c>
      <c r="M634" s="50">
        <f t="shared" si="114"/>
        <v>1.1048578792868906</v>
      </c>
      <c r="N634" s="51">
        <f t="shared" si="116"/>
        <v>1.1000000000000001</v>
      </c>
      <c r="O634" s="52">
        <v>36.44</v>
      </c>
      <c r="P634" s="53">
        <f>IF(X634="Y",Y634,O634)</f>
        <v>36.44</v>
      </c>
      <c r="R634" s="52">
        <v>31.54</v>
      </c>
      <c r="S634" s="52">
        <v>31.54</v>
      </c>
      <c r="T634" s="50">
        <f t="shared" si="117"/>
        <v>0</v>
      </c>
      <c r="U634" s="49" t="str">
        <f t="shared" si="118"/>
        <v>N</v>
      </c>
      <c r="V634" s="50">
        <f t="shared" si="108"/>
        <v>0.15535827520608747</v>
      </c>
      <c r="W634" s="49" t="str">
        <f t="shared" si="119"/>
        <v>N</v>
      </c>
      <c r="X634" s="49" t="str">
        <f t="shared" si="115"/>
        <v>N</v>
      </c>
      <c r="Y634" s="53">
        <f>ROUNDUP(S634*0.95,2)</f>
        <v>29.970000000000002</v>
      </c>
    </row>
    <row r="635" spans="1:25" x14ac:dyDescent="0.25">
      <c r="A635" s="34" t="s">
        <v>673</v>
      </c>
      <c r="B635" s="41">
        <v>6009955</v>
      </c>
      <c r="C635" s="41">
        <v>146149</v>
      </c>
      <c r="D635" s="41">
        <v>0</v>
      </c>
      <c r="E635" s="49">
        <v>2.2164000000000001</v>
      </c>
      <c r="F635" s="49">
        <f t="shared" si="109"/>
        <v>0.82</v>
      </c>
      <c r="G635" s="49">
        <v>4.5702600000000002</v>
      </c>
      <c r="H635" s="49">
        <f t="shared" si="110"/>
        <v>3.6619999999999999</v>
      </c>
      <c r="I635" s="49">
        <f t="shared" si="111"/>
        <v>3.6779999999999999</v>
      </c>
      <c r="J635" s="49">
        <f t="shared" si="112"/>
        <v>3.7313100000000001</v>
      </c>
      <c r="K635" s="49">
        <v>2.9525100000000002</v>
      </c>
      <c r="L635" s="49">
        <f t="shared" si="113"/>
        <v>3.1082700000000001</v>
      </c>
      <c r="M635" s="50">
        <f t="shared" si="114"/>
        <v>0.71306546728566056</v>
      </c>
      <c r="N635" s="51">
        <f t="shared" si="116"/>
        <v>0.71</v>
      </c>
      <c r="O635" s="52">
        <v>9.75</v>
      </c>
      <c r="P635" s="53">
        <f>IF(X635="Y",Y635,O635)</f>
        <v>9.75</v>
      </c>
      <c r="R635" s="52">
        <v>0</v>
      </c>
      <c r="S635" s="52">
        <v>0</v>
      </c>
      <c r="T635" s="50">
        <f t="shared" si="117"/>
        <v>0</v>
      </c>
      <c r="U635" s="49" t="str">
        <f t="shared" si="118"/>
        <v>N</v>
      </c>
      <c r="V635" s="50">
        <f t="shared" si="108"/>
        <v>0</v>
      </c>
      <c r="W635" s="49" t="str">
        <f t="shared" si="119"/>
        <v>N</v>
      </c>
      <c r="X635" s="49" t="str">
        <f t="shared" si="115"/>
        <v>N</v>
      </c>
      <c r="Y635" s="53">
        <f>ROUNDUP(S635*0.95,2)</f>
        <v>0</v>
      </c>
    </row>
    <row r="636" spans="1:25" x14ac:dyDescent="0.25">
      <c r="A636" s="34" t="s">
        <v>674</v>
      </c>
      <c r="B636" s="41">
        <v>6009963</v>
      </c>
      <c r="C636" s="41">
        <v>145715</v>
      </c>
      <c r="D636" s="41">
        <v>0</v>
      </c>
      <c r="E636" s="49">
        <v>2.3697900000000001</v>
      </c>
      <c r="F636" s="49">
        <f t="shared" si="109"/>
        <v>0.82</v>
      </c>
      <c r="G636" s="49">
        <v>5.0316900000000002</v>
      </c>
      <c r="H636" s="49">
        <f t="shared" si="110"/>
        <v>3.6619999999999999</v>
      </c>
      <c r="I636" s="49">
        <f t="shared" si="111"/>
        <v>3.6779999999999999</v>
      </c>
      <c r="J636" s="49">
        <f t="shared" si="112"/>
        <v>4.1080399999999999</v>
      </c>
      <c r="K636" s="49">
        <v>3.13937</v>
      </c>
      <c r="L636" s="49">
        <f t="shared" si="113"/>
        <v>3.3331</v>
      </c>
      <c r="M636" s="50">
        <f t="shared" si="114"/>
        <v>0.71098676907383518</v>
      </c>
      <c r="N636" s="51">
        <f t="shared" si="116"/>
        <v>0.71</v>
      </c>
      <c r="O636" s="52">
        <v>9.75</v>
      </c>
      <c r="P636" s="53">
        <f>IF(X636="Y",Y636,O636)</f>
        <v>9.75</v>
      </c>
      <c r="R636" s="52">
        <v>10.76</v>
      </c>
      <c r="S636" s="52">
        <v>10.76</v>
      </c>
      <c r="T636" s="50">
        <f t="shared" si="117"/>
        <v>0</v>
      </c>
      <c r="U636" s="49" t="str">
        <f t="shared" si="118"/>
        <v>N</v>
      </c>
      <c r="V636" s="50">
        <f t="shared" si="108"/>
        <v>-9.3866171003717455E-2</v>
      </c>
      <c r="W636" s="49" t="str">
        <f t="shared" si="119"/>
        <v>Y</v>
      </c>
      <c r="X636" s="49" t="str">
        <f t="shared" si="115"/>
        <v>N</v>
      </c>
      <c r="Y636" s="53">
        <f>ROUNDUP(S636*0.95,2)</f>
        <v>10.23</v>
      </c>
    </row>
    <row r="637" spans="1:25" x14ac:dyDescent="0.25">
      <c r="A637" s="62" t="s">
        <v>675</v>
      </c>
      <c r="B637" s="41">
        <v>6010003</v>
      </c>
      <c r="C637" s="41">
        <v>145706</v>
      </c>
      <c r="D637" s="41">
        <v>0</v>
      </c>
      <c r="E637" s="49">
        <v>4.9653700000000001</v>
      </c>
      <c r="F637" s="49">
        <f t="shared" si="109"/>
        <v>0.82</v>
      </c>
      <c r="G637" s="49">
        <v>4.5942800000000004</v>
      </c>
      <c r="H637" s="49">
        <f t="shared" si="110"/>
        <v>3.6619999999999999</v>
      </c>
      <c r="I637" s="49">
        <f t="shared" si="111"/>
        <v>3.6779999999999999</v>
      </c>
      <c r="J637" s="49">
        <f t="shared" si="112"/>
        <v>3.7509199999999998</v>
      </c>
      <c r="K637" s="49">
        <v>3.4883899999999999</v>
      </c>
      <c r="L637" s="49">
        <f t="shared" si="113"/>
        <v>3.5409000000000002</v>
      </c>
      <c r="M637" s="50">
        <f t="shared" si="114"/>
        <v>1.4022903781524472</v>
      </c>
      <c r="N637" s="51">
        <f>ROUNDDOWN(M637,2)</f>
        <v>1.4</v>
      </c>
      <c r="O637" s="52">
        <v>38.68</v>
      </c>
      <c r="P637" s="53">
        <f>IF(X637="Y",Y637,O637)</f>
        <v>38.68</v>
      </c>
      <c r="R637" s="52">
        <v>38.68</v>
      </c>
      <c r="S637" s="52">
        <v>38.68</v>
      </c>
      <c r="T637" s="50">
        <f>IFERROR((S637-R637)/R637,0)</f>
        <v>0</v>
      </c>
      <c r="U637" s="49" t="str">
        <f>IF(T637&lt;-0.05,"Y","N")</f>
        <v>N</v>
      </c>
      <c r="V637" s="50">
        <f t="shared" si="108"/>
        <v>0</v>
      </c>
      <c r="W637" s="49" t="str">
        <f>IF(V637&lt;-0.05,"Y","N")</f>
        <v>N</v>
      </c>
      <c r="X637" s="49" t="str">
        <f>IF(AND(U637="Y",W637="Y"),"Y","N")</f>
        <v>N</v>
      </c>
      <c r="Y637" s="53">
        <f>ROUNDUP(S637*0.95,2)</f>
        <v>36.75</v>
      </c>
    </row>
    <row r="638" spans="1:25" x14ac:dyDescent="0.25">
      <c r="A638" s="54" t="s">
        <v>676</v>
      </c>
      <c r="B638" s="55">
        <v>6006597</v>
      </c>
      <c r="C638" s="55">
        <v>145519</v>
      </c>
      <c r="D638" s="55">
        <v>0</v>
      </c>
      <c r="E638" s="56">
        <v>3.6241300000000001</v>
      </c>
      <c r="F638" s="56">
        <f t="shared" si="109"/>
        <v>0.82</v>
      </c>
      <c r="G638" s="56">
        <v>3.0669599999999999</v>
      </c>
      <c r="H638" s="56">
        <f t="shared" si="110"/>
        <v>3.6619999999999999</v>
      </c>
      <c r="I638" s="56">
        <f t="shared" si="111"/>
        <v>3.6779999999999999</v>
      </c>
      <c r="J638" s="56">
        <f t="shared" si="112"/>
        <v>2.5039699999999998</v>
      </c>
      <c r="K638" s="56">
        <v>3.1026400000000001</v>
      </c>
      <c r="L638" s="56">
        <f t="shared" si="113"/>
        <v>2.5039699999999998</v>
      </c>
      <c r="M638" s="57">
        <f t="shared" si="114"/>
        <v>1.447353602479263</v>
      </c>
      <c r="N638" s="58">
        <f t="shared" si="116"/>
        <v>1.44</v>
      </c>
      <c r="O638" s="59">
        <v>38.68</v>
      </c>
      <c r="P638" s="60">
        <f>IF(X638="Y",Y638,O638)</f>
        <v>38.68</v>
      </c>
      <c r="R638" s="59">
        <v>36.49</v>
      </c>
      <c r="S638" s="59">
        <v>36.49</v>
      </c>
      <c r="T638" s="57">
        <f t="shared" ref="T638:T665" si="120">IFERROR((S638-R638)/R638,0)</f>
        <v>0</v>
      </c>
      <c r="U638" s="56" t="str">
        <f t="shared" si="118"/>
        <v>N</v>
      </c>
      <c r="V638" s="57">
        <f t="shared" si="108"/>
        <v>6.0016442861057756E-2</v>
      </c>
      <c r="W638" s="56" t="str">
        <f t="shared" si="119"/>
        <v>N</v>
      </c>
      <c r="X638" s="56" t="str">
        <f t="shared" si="115"/>
        <v>N</v>
      </c>
      <c r="Y638" s="60">
        <f>ROUNDUP(S638*0.95,2)</f>
        <v>34.669999999999995</v>
      </c>
    </row>
    <row r="639" spans="1:25" x14ac:dyDescent="0.25">
      <c r="A639" s="42" t="s">
        <v>677</v>
      </c>
      <c r="B639" s="43">
        <v>6004881</v>
      </c>
      <c r="C639" s="43">
        <v>145517</v>
      </c>
      <c r="D639" s="43">
        <v>0</v>
      </c>
      <c r="E639" s="44">
        <v>4.8177899999999996</v>
      </c>
      <c r="F639" s="44">
        <f t="shared" si="109"/>
        <v>0.82</v>
      </c>
      <c r="G639" s="44">
        <v>3.9091900000000002</v>
      </c>
      <c r="H639" s="44">
        <f t="shared" si="110"/>
        <v>3.6619999999999999</v>
      </c>
      <c r="I639" s="44">
        <f t="shared" si="111"/>
        <v>3.6779999999999999</v>
      </c>
      <c r="J639" s="44">
        <f t="shared" si="112"/>
        <v>3.1915900000000001</v>
      </c>
      <c r="K639" s="44">
        <v>3.3032900000000001</v>
      </c>
      <c r="L639" s="44">
        <f t="shared" si="113"/>
        <v>3.1915900000000001</v>
      </c>
      <c r="M639" s="45">
        <f t="shared" si="114"/>
        <v>1.5095265995945593</v>
      </c>
      <c r="N639" s="46">
        <f t="shared" si="116"/>
        <v>1.5</v>
      </c>
      <c r="O639" s="47">
        <v>38.68</v>
      </c>
      <c r="P639" s="48">
        <f>IF(X639="Y",Y639,O639)</f>
        <v>38.68</v>
      </c>
      <c r="R639" s="47">
        <v>38.68</v>
      </c>
      <c r="S639" s="47">
        <v>38.68</v>
      </c>
      <c r="T639" s="45">
        <f t="shared" si="120"/>
        <v>0</v>
      </c>
      <c r="U639" s="44" t="str">
        <f t="shared" si="118"/>
        <v>N</v>
      </c>
      <c r="V639" s="45">
        <f t="shared" si="108"/>
        <v>0</v>
      </c>
      <c r="W639" s="44" t="str">
        <f t="shared" si="119"/>
        <v>N</v>
      </c>
      <c r="X639" s="44" t="str">
        <f t="shared" si="115"/>
        <v>N</v>
      </c>
      <c r="Y639" s="48">
        <f>ROUNDUP(S639*0.95,2)</f>
        <v>36.75</v>
      </c>
    </row>
    <row r="640" spans="1:25" x14ac:dyDescent="0.25">
      <c r="A640" s="34" t="s">
        <v>678</v>
      </c>
      <c r="B640" s="41">
        <v>6008379</v>
      </c>
      <c r="C640" s="41">
        <v>145712</v>
      </c>
      <c r="D640" s="41">
        <v>0</v>
      </c>
      <c r="E640" s="49">
        <v>2.8359299999999998</v>
      </c>
      <c r="F640" s="49">
        <f t="shared" si="109"/>
        <v>0.82</v>
      </c>
      <c r="G640" s="49">
        <v>4.3327</v>
      </c>
      <c r="H640" s="49">
        <f t="shared" si="110"/>
        <v>3.6619999999999999</v>
      </c>
      <c r="I640" s="49">
        <f t="shared" si="111"/>
        <v>3.6779999999999999</v>
      </c>
      <c r="J640" s="49">
        <f t="shared" si="112"/>
        <v>3.5373600000000001</v>
      </c>
      <c r="K640" s="49">
        <v>3.3237899999999998</v>
      </c>
      <c r="L640" s="49">
        <f t="shared" si="113"/>
        <v>3.3664999999999998</v>
      </c>
      <c r="M640" s="50">
        <f t="shared" si="114"/>
        <v>0.84239714837368185</v>
      </c>
      <c r="N640" s="51">
        <f t="shared" si="116"/>
        <v>0.84</v>
      </c>
      <c r="O640" s="52">
        <v>19.600000000000001</v>
      </c>
      <c r="P640" s="53">
        <f>IF(X640="Y",Y640,O640)</f>
        <v>19.600000000000001</v>
      </c>
      <c r="R640" s="52">
        <v>21.91</v>
      </c>
      <c r="S640" s="52">
        <v>21.91</v>
      </c>
      <c r="T640" s="50">
        <f t="shared" si="120"/>
        <v>0</v>
      </c>
      <c r="U640" s="49" t="str">
        <f t="shared" si="118"/>
        <v>N</v>
      </c>
      <c r="V640" s="50">
        <f t="shared" si="108"/>
        <v>-0.10543130990415329</v>
      </c>
      <c r="W640" s="49" t="str">
        <f t="shared" si="119"/>
        <v>Y</v>
      </c>
      <c r="X640" s="49" t="str">
        <f t="shared" si="115"/>
        <v>N</v>
      </c>
      <c r="Y640" s="53">
        <f>ROUNDUP(S640*0.95,2)</f>
        <v>20.82</v>
      </c>
    </row>
    <row r="641" spans="1:25" x14ac:dyDescent="0.25">
      <c r="A641" s="34" t="s">
        <v>679</v>
      </c>
      <c r="B641" s="41">
        <v>6003842</v>
      </c>
      <c r="C641" s="41">
        <v>146040</v>
      </c>
      <c r="D641" s="41">
        <v>0</v>
      </c>
      <c r="E641" s="49">
        <v>3.23454</v>
      </c>
      <c r="F641" s="49">
        <f t="shared" si="109"/>
        <v>0.82</v>
      </c>
      <c r="G641" s="49">
        <v>3.6598700000000002</v>
      </c>
      <c r="H641" s="49">
        <f t="shared" si="110"/>
        <v>3.6619999999999999</v>
      </c>
      <c r="I641" s="49">
        <f t="shared" si="111"/>
        <v>3.6779999999999999</v>
      </c>
      <c r="J641" s="49">
        <f t="shared" si="112"/>
        <v>2.9880399999999998</v>
      </c>
      <c r="K641" s="49">
        <v>3.1978499999999999</v>
      </c>
      <c r="L641" s="49">
        <f t="shared" si="113"/>
        <v>2.9880399999999998</v>
      </c>
      <c r="M641" s="50">
        <f t="shared" si="114"/>
        <v>1.0824955489217012</v>
      </c>
      <c r="N641" s="51">
        <f t="shared" si="116"/>
        <v>1.08</v>
      </c>
      <c r="O641" s="52">
        <v>35.35</v>
      </c>
      <c r="P641" s="53">
        <f>IF(X641="Y",Y641,O641)</f>
        <v>35.35</v>
      </c>
      <c r="R641" s="52">
        <v>27.52</v>
      </c>
      <c r="S641" s="52">
        <v>27.52</v>
      </c>
      <c r="T641" s="50">
        <f t="shared" si="120"/>
        <v>0</v>
      </c>
      <c r="U641" s="49" t="str">
        <f t="shared" si="118"/>
        <v>N</v>
      </c>
      <c r="V641" s="50">
        <f t="shared" si="108"/>
        <v>0.28452034883720939</v>
      </c>
      <c r="W641" s="49" t="str">
        <f t="shared" si="119"/>
        <v>N</v>
      </c>
      <c r="X641" s="49" t="str">
        <f t="shared" si="115"/>
        <v>N</v>
      </c>
      <c r="Y641" s="53">
        <f>ROUNDUP(S641*0.95,2)</f>
        <v>26.150000000000002</v>
      </c>
    </row>
    <row r="642" spans="1:25" x14ac:dyDescent="0.25">
      <c r="A642" s="34" t="s">
        <v>680</v>
      </c>
      <c r="B642" s="41">
        <v>6010037</v>
      </c>
      <c r="C642" s="41">
        <v>146101</v>
      </c>
      <c r="D642" s="41">
        <v>0</v>
      </c>
      <c r="E642" s="49">
        <v>3.96516</v>
      </c>
      <c r="F642" s="49">
        <f t="shared" si="109"/>
        <v>0.82</v>
      </c>
      <c r="G642" s="49">
        <v>3.6637400000000002</v>
      </c>
      <c r="H642" s="49">
        <f t="shared" si="110"/>
        <v>3.6619999999999999</v>
      </c>
      <c r="I642" s="49">
        <f t="shared" si="111"/>
        <v>3.6779999999999999</v>
      </c>
      <c r="J642" s="49">
        <f t="shared" si="112"/>
        <v>2.9912000000000001</v>
      </c>
      <c r="K642" s="49">
        <v>3.0895199999999998</v>
      </c>
      <c r="L642" s="49">
        <f t="shared" si="113"/>
        <v>2.9912000000000001</v>
      </c>
      <c r="M642" s="50">
        <f t="shared" si="114"/>
        <v>1.325608451457609</v>
      </c>
      <c r="N642" s="51">
        <f t="shared" si="116"/>
        <v>1.32</v>
      </c>
      <c r="O642" s="52">
        <v>38.68</v>
      </c>
      <c r="P642" s="53">
        <f>IF(X642="Y",Y642,O642)</f>
        <v>38.68</v>
      </c>
      <c r="R642" s="52">
        <v>38.68</v>
      </c>
      <c r="S642" s="52">
        <v>38.68</v>
      </c>
      <c r="T642" s="50">
        <f t="shared" si="120"/>
        <v>0</v>
      </c>
      <c r="U642" s="49" t="str">
        <f t="shared" si="118"/>
        <v>N</v>
      </c>
      <c r="V642" s="50">
        <f t="shared" si="108"/>
        <v>0</v>
      </c>
      <c r="W642" s="49" t="str">
        <f t="shared" si="119"/>
        <v>N</v>
      </c>
      <c r="X642" s="49" t="str">
        <f t="shared" si="115"/>
        <v>N</v>
      </c>
      <c r="Y642" s="53">
        <f>ROUNDUP(S642*0.95,2)</f>
        <v>36.75</v>
      </c>
    </row>
    <row r="643" spans="1:25" x14ac:dyDescent="0.25">
      <c r="A643" s="54" t="s">
        <v>681</v>
      </c>
      <c r="B643" s="55">
        <v>6005904</v>
      </c>
      <c r="C643" s="55">
        <v>145967</v>
      </c>
      <c r="D643" s="55">
        <v>0</v>
      </c>
      <c r="E643" s="56">
        <v>3.2908900000000001</v>
      </c>
      <c r="F643" s="56">
        <f t="shared" si="109"/>
        <v>0.82</v>
      </c>
      <c r="G643" s="56">
        <v>5.3526300000000004</v>
      </c>
      <c r="H643" s="56">
        <f t="shared" si="110"/>
        <v>3.6619999999999999</v>
      </c>
      <c r="I643" s="56">
        <f t="shared" si="111"/>
        <v>3.6779999999999999</v>
      </c>
      <c r="J643" s="56">
        <f t="shared" si="112"/>
        <v>4.3700599999999996</v>
      </c>
      <c r="K643" s="56">
        <v>3.6625700000000001</v>
      </c>
      <c r="L643" s="56">
        <f t="shared" si="113"/>
        <v>3.8040699999999998</v>
      </c>
      <c r="M643" s="57">
        <f t="shared" si="114"/>
        <v>0.86509711966393898</v>
      </c>
      <c r="N643" s="58">
        <f t="shared" si="116"/>
        <v>0.86</v>
      </c>
      <c r="O643" s="59">
        <v>21.15</v>
      </c>
      <c r="P643" s="60">
        <f>IF(X643="Y",Y643,O643)</f>
        <v>21.15</v>
      </c>
      <c r="R643" s="59">
        <v>25.29</v>
      </c>
      <c r="S643" s="59">
        <v>25.29</v>
      </c>
      <c r="T643" s="57">
        <f t="shared" si="120"/>
        <v>0</v>
      </c>
      <c r="U643" s="56" t="str">
        <f t="shared" si="118"/>
        <v>N</v>
      </c>
      <c r="V643" s="57">
        <f t="shared" si="108"/>
        <v>-0.16370106761565839</v>
      </c>
      <c r="W643" s="56" t="str">
        <f t="shared" si="119"/>
        <v>Y</v>
      </c>
      <c r="X643" s="56" t="str">
        <f t="shared" si="115"/>
        <v>N</v>
      </c>
      <c r="Y643" s="60">
        <f>ROUNDUP(S643*0.95,2)</f>
        <v>24.03</v>
      </c>
    </row>
    <row r="644" spans="1:25" x14ac:dyDescent="0.25">
      <c r="A644" s="42" t="s">
        <v>682</v>
      </c>
      <c r="B644" s="43">
        <v>6005334</v>
      </c>
      <c r="C644" s="43">
        <v>146168</v>
      </c>
      <c r="D644" s="43">
        <v>0</v>
      </c>
      <c r="E644" s="44">
        <v>2.5132599999999998</v>
      </c>
      <c r="F644" s="44">
        <f t="shared" si="109"/>
        <v>0.82</v>
      </c>
      <c r="G644" s="44">
        <v>4.7013400000000001</v>
      </c>
      <c r="H644" s="44">
        <f t="shared" si="110"/>
        <v>3.6619999999999999</v>
      </c>
      <c r="I644" s="44">
        <f t="shared" si="111"/>
        <v>3.6779999999999999</v>
      </c>
      <c r="J644" s="44">
        <f t="shared" si="112"/>
        <v>3.83833</v>
      </c>
      <c r="K644" s="44">
        <v>3.13618</v>
      </c>
      <c r="L644" s="44">
        <f t="shared" si="113"/>
        <v>3.2766099999999998</v>
      </c>
      <c r="M644" s="45">
        <f t="shared" si="114"/>
        <v>0.76703055902289252</v>
      </c>
      <c r="N644" s="46">
        <f t="shared" si="116"/>
        <v>0.76</v>
      </c>
      <c r="O644" s="47">
        <v>13.51</v>
      </c>
      <c r="P644" s="48">
        <f>IF(X644="Y",Y644,O644)</f>
        <v>13.51</v>
      </c>
      <c r="R644" s="47">
        <v>13.7</v>
      </c>
      <c r="S644" s="47">
        <v>13.7</v>
      </c>
      <c r="T644" s="45">
        <f t="shared" si="120"/>
        <v>0</v>
      </c>
      <c r="U644" s="44" t="str">
        <f t="shared" si="118"/>
        <v>N</v>
      </c>
      <c r="V644" s="45">
        <f t="shared" si="108"/>
        <v>-1.3868613138686096E-2</v>
      </c>
      <c r="W644" s="44" t="str">
        <f t="shared" si="119"/>
        <v>N</v>
      </c>
      <c r="X644" s="44" t="str">
        <f t="shared" si="115"/>
        <v>N</v>
      </c>
      <c r="Y644" s="48">
        <f>ROUNDUP(S644*0.95,2)</f>
        <v>13.02</v>
      </c>
    </row>
    <row r="645" spans="1:25" x14ac:dyDescent="0.25">
      <c r="A645" s="34" t="s">
        <v>683</v>
      </c>
      <c r="B645" s="41">
        <v>6010094</v>
      </c>
      <c r="C645" s="41">
        <v>145556</v>
      </c>
      <c r="D645" s="41">
        <v>0</v>
      </c>
      <c r="E645" s="49">
        <v>3.33155</v>
      </c>
      <c r="F645" s="49">
        <f t="shared" si="109"/>
        <v>0.82</v>
      </c>
      <c r="G645" s="49">
        <v>5.2254300000000002</v>
      </c>
      <c r="H645" s="49">
        <f t="shared" si="110"/>
        <v>3.6619999999999999</v>
      </c>
      <c r="I645" s="49">
        <f t="shared" si="111"/>
        <v>3.6779999999999999</v>
      </c>
      <c r="J645" s="49">
        <f t="shared" si="112"/>
        <v>4.2662100000000001</v>
      </c>
      <c r="K645" s="49">
        <v>3.37107</v>
      </c>
      <c r="L645" s="49">
        <f t="shared" si="113"/>
        <v>3.5501</v>
      </c>
      <c r="M645" s="50">
        <f t="shared" si="114"/>
        <v>0.93843835384918739</v>
      </c>
      <c r="N645" s="51">
        <f t="shared" si="116"/>
        <v>0.93</v>
      </c>
      <c r="O645" s="52">
        <v>26.42</v>
      </c>
      <c r="P645" s="53">
        <f>IF(X645="Y",Y645,O645)</f>
        <v>26.42</v>
      </c>
      <c r="R645" s="52">
        <v>33.92</v>
      </c>
      <c r="S645" s="52">
        <v>33.92</v>
      </c>
      <c r="T645" s="50">
        <f t="shared" si="120"/>
        <v>0</v>
      </c>
      <c r="U645" s="49" t="str">
        <f t="shared" si="118"/>
        <v>N</v>
      </c>
      <c r="V645" s="50">
        <f t="shared" si="108"/>
        <v>-0.22110849056603774</v>
      </c>
      <c r="W645" s="49" t="str">
        <f t="shared" si="119"/>
        <v>Y</v>
      </c>
      <c r="X645" s="49" t="str">
        <f t="shared" si="115"/>
        <v>N</v>
      </c>
      <c r="Y645" s="53">
        <f>ROUNDUP(S645*0.95,2)</f>
        <v>32.229999999999997</v>
      </c>
    </row>
    <row r="646" spans="1:25" x14ac:dyDescent="0.25">
      <c r="A646" s="34" t="s">
        <v>684</v>
      </c>
      <c r="B646" s="41">
        <v>6010102</v>
      </c>
      <c r="C646" s="41" t="s">
        <v>685</v>
      </c>
      <c r="D646" s="41">
        <v>0</v>
      </c>
      <c r="E646" s="49">
        <v>1.6472599999999999</v>
      </c>
      <c r="F646" s="49">
        <f t="shared" si="109"/>
        <v>0.82</v>
      </c>
      <c r="G646" s="49">
        <v>4.6964800000000002</v>
      </c>
      <c r="H646" s="49">
        <f t="shared" si="110"/>
        <v>3.6619999999999999</v>
      </c>
      <c r="I646" s="49">
        <f t="shared" si="111"/>
        <v>3.6779999999999999</v>
      </c>
      <c r="J646" s="49">
        <f t="shared" si="112"/>
        <v>3.8343600000000002</v>
      </c>
      <c r="K646" s="49">
        <v>2.5799699999999999</v>
      </c>
      <c r="L646" s="49">
        <f t="shared" si="113"/>
        <v>2.8308499999999999</v>
      </c>
      <c r="M646" s="50">
        <f t="shared" si="114"/>
        <v>0.58189589699206956</v>
      </c>
      <c r="N646" s="51">
        <f t="shared" si="116"/>
        <v>0.57999999999999996</v>
      </c>
      <c r="O646" s="52">
        <v>0</v>
      </c>
      <c r="P646" s="53">
        <f>IF(X646="Y",Y646,O646)</f>
        <v>0</v>
      </c>
      <c r="R646" s="52">
        <v>0</v>
      </c>
      <c r="S646" s="52">
        <v>0</v>
      </c>
      <c r="T646" s="50">
        <f t="shared" si="120"/>
        <v>0</v>
      </c>
      <c r="U646" s="49" t="str">
        <f t="shared" si="118"/>
        <v>N</v>
      </c>
      <c r="V646" s="50">
        <f t="shared" si="108"/>
        <v>0</v>
      </c>
      <c r="W646" s="49" t="str">
        <f t="shared" si="119"/>
        <v>N</v>
      </c>
      <c r="X646" s="49" t="str">
        <f t="shared" si="115"/>
        <v>N</v>
      </c>
      <c r="Y646" s="53">
        <f>ROUNDUP(S646*0.95,2)</f>
        <v>0</v>
      </c>
    </row>
    <row r="647" spans="1:25" x14ac:dyDescent="0.25">
      <c r="A647" s="34" t="s">
        <v>686</v>
      </c>
      <c r="B647" s="41">
        <v>6007074</v>
      </c>
      <c r="C647" s="41">
        <v>145792</v>
      </c>
      <c r="D647" s="41">
        <v>0</v>
      </c>
      <c r="E647" s="49">
        <v>2.48699</v>
      </c>
      <c r="F647" s="49">
        <f t="shared" si="109"/>
        <v>0.82</v>
      </c>
      <c r="G647" s="49">
        <v>4.7753300000000003</v>
      </c>
      <c r="H647" s="49">
        <f t="shared" si="110"/>
        <v>3.6619999999999999</v>
      </c>
      <c r="I647" s="49">
        <f t="shared" si="111"/>
        <v>3.6779999999999999</v>
      </c>
      <c r="J647" s="49">
        <f t="shared" si="112"/>
        <v>3.8987400000000001</v>
      </c>
      <c r="K647" s="49">
        <v>3.1554500000000001</v>
      </c>
      <c r="L647" s="49">
        <f t="shared" si="113"/>
        <v>3.3041100000000001</v>
      </c>
      <c r="M647" s="50">
        <f t="shared" si="114"/>
        <v>0.75269588482223648</v>
      </c>
      <c r="N647" s="51">
        <f t="shared" si="116"/>
        <v>0.75</v>
      </c>
      <c r="O647" s="52">
        <v>12.76</v>
      </c>
      <c r="P647" s="53">
        <f>IF(X647="Y",Y647,O647)</f>
        <v>12.76</v>
      </c>
      <c r="R647" s="52">
        <v>14.29</v>
      </c>
      <c r="S647" s="52">
        <v>14.29</v>
      </c>
      <c r="T647" s="50">
        <f t="shared" si="120"/>
        <v>0</v>
      </c>
      <c r="U647" s="49" t="str">
        <f t="shared" si="118"/>
        <v>N</v>
      </c>
      <c r="V647" s="50">
        <f t="shared" si="108"/>
        <v>-0.10706787963610913</v>
      </c>
      <c r="W647" s="49" t="str">
        <f t="shared" si="119"/>
        <v>Y</v>
      </c>
      <c r="X647" s="49" t="str">
        <f t="shared" si="115"/>
        <v>N</v>
      </c>
      <c r="Y647" s="53">
        <f>ROUNDUP(S647*0.95,2)</f>
        <v>13.58</v>
      </c>
    </row>
    <row r="648" spans="1:25" x14ac:dyDescent="0.25">
      <c r="A648" s="54" t="s">
        <v>687</v>
      </c>
      <c r="B648" s="55">
        <v>6008361</v>
      </c>
      <c r="C648" s="55">
        <v>145213</v>
      </c>
      <c r="D648" s="55">
        <v>0</v>
      </c>
      <c r="E648" s="56">
        <v>4.0541900000000002</v>
      </c>
      <c r="F648" s="56">
        <f t="shared" si="109"/>
        <v>0.82</v>
      </c>
      <c r="G648" s="56">
        <v>3.8188399999999998</v>
      </c>
      <c r="H648" s="56">
        <f t="shared" si="110"/>
        <v>3.6619999999999999</v>
      </c>
      <c r="I648" s="56">
        <f t="shared" si="111"/>
        <v>3.6779999999999999</v>
      </c>
      <c r="J648" s="56">
        <f t="shared" si="112"/>
        <v>3.1178300000000001</v>
      </c>
      <c r="K648" s="56">
        <v>3.2332800000000002</v>
      </c>
      <c r="L648" s="56">
        <f t="shared" si="113"/>
        <v>3.1178300000000001</v>
      </c>
      <c r="M648" s="57">
        <f t="shared" si="114"/>
        <v>1.3003242639913017</v>
      </c>
      <c r="N648" s="58">
        <f t="shared" si="116"/>
        <v>1.3</v>
      </c>
      <c r="O648" s="59">
        <v>38.68</v>
      </c>
      <c r="P648" s="60">
        <f>IF(X648="Y",Y648,O648)</f>
        <v>38.68</v>
      </c>
      <c r="R648" s="59">
        <v>38.08</v>
      </c>
      <c r="S648" s="59">
        <v>38.08</v>
      </c>
      <c r="T648" s="57">
        <f t="shared" si="120"/>
        <v>0</v>
      </c>
      <c r="U648" s="56" t="str">
        <f t="shared" si="118"/>
        <v>N</v>
      </c>
      <c r="V648" s="57">
        <f t="shared" ref="V648:V665" si="121">IF(S648=0,0,(O648-S648)/S648)</f>
        <v>1.5756302521008441E-2</v>
      </c>
      <c r="W648" s="56" t="str">
        <f t="shared" si="119"/>
        <v>N</v>
      </c>
      <c r="X648" s="56" t="str">
        <f t="shared" si="115"/>
        <v>N</v>
      </c>
      <c r="Y648" s="60">
        <f>ROUNDUP(S648*0.95,2)</f>
        <v>36.18</v>
      </c>
    </row>
    <row r="649" spans="1:25" x14ac:dyDescent="0.25">
      <c r="A649" s="42" t="s">
        <v>688</v>
      </c>
      <c r="B649" s="43">
        <v>6001838</v>
      </c>
      <c r="C649" s="43">
        <v>146151</v>
      </c>
      <c r="D649" s="43">
        <v>0</v>
      </c>
      <c r="E649" s="44">
        <v>3.6475599999999999</v>
      </c>
      <c r="F649" s="44">
        <f t="shared" ref="F649:F665" si="122">$F$5</f>
        <v>0.82</v>
      </c>
      <c r="G649" s="44">
        <v>3.23699</v>
      </c>
      <c r="H649" s="44">
        <f t="shared" ref="H649:H665" si="123">$H$5</f>
        <v>3.6619999999999999</v>
      </c>
      <c r="I649" s="44">
        <f t="shared" ref="I649:I665" si="124">$I$5</f>
        <v>3.6779999999999999</v>
      </c>
      <c r="J649" s="44">
        <f t="shared" ref="J649:J668" si="125">ROUND(F649*G649*(H649/I649),5)</f>
        <v>2.6427800000000001</v>
      </c>
      <c r="K649" s="44">
        <v>2.9880599999999999</v>
      </c>
      <c r="L649" s="44">
        <f t="shared" ref="L649:L665" si="126">IF($J649=0,$K649,IF($K649=0,$J649,IF($J649&lt;$K649,$J649,ROUND(($J649*$L$5)+($K649*$L$4),5))))</f>
        <v>2.6427800000000001</v>
      </c>
      <c r="M649" s="45">
        <f t="shared" ref="M649:M665" si="127">IFERROR(E649/L649,0)</f>
        <v>1.3801981247020183</v>
      </c>
      <c r="N649" s="46">
        <f t="shared" si="116"/>
        <v>1.38</v>
      </c>
      <c r="O649" s="47">
        <v>38.68</v>
      </c>
      <c r="P649" s="48">
        <f>IF(X649="Y",Y649,O649)</f>
        <v>38.68</v>
      </c>
      <c r="R649" s="47">
        <v>36.89</v>
      </c>
      <c r="S649" s="47">
        <v>36.89</v>
      </c>
      <c r="T649" s="45">
        <f t="shared" si="120"/>
        <v>0</v>
      </c>
      <c r="U649" s="44" t="str">
        <f t="shared" si="118"/>
        <v>N</v>
      </c>
      <c r="V649" s="45">
        <f t="shared" si="121"/>
        <v>4.852263486039575E-2</v>
      </c>
      <c r="W649" s="44" t="str">
        <f t="shared" si="119"/>
        <v>N</v>
      </c>
      <c r="X649" s="44" t="str">
        <f t="shared" ref="X649:X679" si="128">IF(AND(U649="Y",W649="Y"),"Y","N")</f>
        <v>N</v>
      </c>
      <c r="Y649" s="48">
        <f>ROUNDUP(S649*0.95,2)</f>
        <v>35.049999999999997</v>
      </c>
    </row>
    <row r="650" spans="1:25" x14ac:dyDescent="0.25">
      <c r="A650" s="34" t="s">
        <v>689</v>
      </c>
      <c r="B650" s="41">
        <v>6015630</v>
      </c>
      <c r="C650" s="41">
        <v>145547</v>
      </c>
      <c r="D650" s="41">
        <v>0</v>
      </c>
      <c r="E650" s="49">
        <v>4.0639000000000003</v>
      </c>
      <c r="F650" s="49">
        <f t="shared" si="122"/>
        <v>0.82</v>
      </c>
      <c r="G650" s="49">
        <v>3.7470699999999999</v>
      </c>
      <c r="H650" s="49">
        <f t="shared" si="123"/>
        <v>3.6619999999999999</v>
      </c>
      <c r="I650" s="49">
        <f t="shared" si="124"/>
        <v>3.6779999999999999</v>
      </c>
      <c r="J650" s="49">
        <f t="shared" si="125"/>
        <v>3.0592299999999999</v>
      </c>
      <c r="K650" s="49">
        <v>3.1557400000000002</v>
      </c>
      <c r="L650" s="49">
        <f t="shared" si="126"/>
        <v>3.0592299999999999</v>
      </c>
      <c r="M650" s="50">
        <f t="shared" si="127"/>
        <v>1.3284061675650409</v>
      </c>
      <c r="N650" s="51">
        <f t="shared" ref="N650:N682" si="129">ROUNDDOWN(M650,2)</f>
        <v>1.32</v>
      </c>
      <c r="O650" s="52">
        <v>38.68</v>
      </c>
      <c r="P650" s="53">
        <f>IF(X650="Y",Y650,O650)</f>
        <v>38.68</v>
      </c>
      <c r="R650" s="52">
        <v>38.68</v>
      </c>
      <c r="S650" s="52">
        <v>38.68</v>
      </c>
      <c r="T650" s="50">
        <f t="shared" si="120"/>
        <v>0</v>
      </c>
      <c r="U650" s="49" t="str">
        <f t="shared" ref="U650:U679" si="130">IF(T650&lt;-0.05,"Y","N")</f>
        <v>N</v>
      </c>
      <c r="V650" s="50">
        <f t="shared" si="121"/>
        <v>0</v>
      </c>
      <c r="W650" s="49" t="str">
        <f t="shared" ref="W650:W679" si="131">IF(V650&lt;-0.05,"Y","N")</f>
        <v>N</v>
      </c>
      <c r="X650" s="49" t="str">
        <f t="shared" si="128"/>
        <v>N</v>
      </c>
      <c r="Y650" s="53">
        <f>ROUNDUP(S650*0.95,2)</f>
        <v>36.75</v>
      </c>
    </row>
    <row r="651" spans="1:25" x14ac:dyDescent="0.25">
      <c r="A651" s="34" t="s">
        <v>690</v>
      </c>
      <c r="B651" s="41">
        <v>6002612</v>
      </c>
      <c r="C651" s="41">
        <v>145050</v>
      </c>
      <c r="D651" s="41">
        <v>0</v>
      </c>
      <c r="E651" s="49">
        <v>4.0403900000000004</v>
      </c>
      <c r="F651" s="49">
        <f t="shared" si="122"/>
        <v>0.82</v>
      </c>
      <c r="G651" s="49">
        <v>4.2484299999999999</v>
      </c>
      <c r="H651" s="49">
        <f t="shared" si="123"/>
        <v>3.6619999999999999</v>
      </c>
      <c r="I651" s="49">
        <f t="shared" si="124"/>
        <v>3.6779999999999999</v>
      </c>
      <c r="J651" s="49">
        <f t="shared" si="125"/>
        <v>3.4685600000000001</v>
      </c>
      <c r="K651" s="49">
        <v>3.15916</v>
      </c>
      <c r="L651" s="49">
        <f t="shared" si="126"/>
        <v>3.2210399999999999</v>
      </c>
      <c r="M651" s="50">
        <f t="shared" si="127"/>
        <v>1.2543743635595959</v>
      </c>
      <c r="N651" s="51">
        <f t="shared" si="129"/>
        <v>1.25</v>
      </c>
      <c r="O651" s="52">
        <v>38.68</v>
      </c>
      <c r="P651" s="53">
        <f>IF(X651="Y",Y651,O651)</f>
        <v>38.68</v>
      </c>
      <c r="R651" s="52">
        <v>38.479999999999997</v>
      </c>
      <c r="S651" s="52">
        <v>38.479999999999997</v>
      </c>
      <c r="T651" s="50">
        <f t="shared" si="120"/>
        <v>0</v>
      </c>
      <c r="U651" s="49" t="str">
        <f t="shared" si="130"/>
        <v>N</v>
      </c>
      <c r="V651" s="50">
        <f t="shared" si="121"/>
        <v>5.1975051975052715E-3</v>
      </c>
      <c r="W651" s="49" t="str">
        <f t="shared" si="131"/>
        <v>N</v>
      </c>
      <c r="X651" s="49" t="str">
        <f t="shared" si="128"/>
        <v>N</v>
      </c>
      <c r="Y651" s="53">
        <f>ROUNDUP(S651*0.95,2)</f>
        <v>36.559999999999995</v>
      </c>
    </row>
    <row r="652" spans="1:25" x14ac:dyDescent="0.25">
      <c r="A652" s="34" t="s">
        <v>691</v>
      </c>
      <c r="B652" s="41">
        <v>6002836</v>
      </c>
      <c r="C652" s="41">
        <v>146033</v>
      </c>
      <c r="D652" s="41">
        <v>0</v>
      </c>
      <c r="E652" s="49">
        <v>3.9131900000000002</v>
      </c>
      <c r="F652" s="49">
        <f t="shared" si="122"/>
        <v>0.82</v>
      </c>
      <c r="G652" s="49">
        <v>3.7585600000000001</v>
      </c>
      <c r="H652" s="49">
        <f t="shared" si="123"/>
        <v>3.6619999999999999</v>
      </c>
      <c r="I652" s="49">
        <f t="shared" si="124"/>
        <v>3.6779999999999999</v>
      </c>
      <c r="J652" s="49">
        <f t="shared" si="125"/>
        <v>3.0686100000000001</v>
      </c>
      <c r="K652" s="49">
        <v>3.4864099999999998</v>
      </c>
      <c r="L652" s="49">
        <f t="shared" si="126"/>
        <v>3.0686100000000001</v>
      </c>
      <c r="M652" s="50">
        <f t="shared" si="127"/>
        <v>1.2752321083487312</v>
      </c>
      <c r="N652" s="51">
        <f t="shared" si="129"/>
        <v>1.27</v>
      </c>
      <c r="O652" s="52">
        <v>38.68</v>
      </c>
      <c r="P652" s="53">
        <f>IF(X652="Y",Y652,O652)</f>
        <v>38.68</v>
      </c>
      <c r="R652" s="52">
        <v>35.9</v>
      </c>
      <c r="S652" s="52">
        <v>35.9</v>
      </c>
      <c r="T652" s="50">
        <f t="shared" si="120"/>
        <v>0</v>
      </c>
      <c r="U652" s="49" t="str">
        <f t="shared" si="130"/>
        <v>N</v>
      </c>
      <c r="V652" s="50">
        <f t="shared" si="121"/>
        <v>7.7437325905292509E-2</v>
      </c>
      <c r="W652" s="49" t="str">
        <f t="shared" si="131"/>
        <v>N</v>
      </c>
      <c r="X652" s="49" t="str">
        <f t="shared" si="128"/>
        <v>N</v>
      </c>
      <c r="Y652" s="53">
        <f>ROUNDUP(S652*0.95,2)</f>
        <v>34.11</v>
      </c>
    </row>
    <row r="653" spans="1:25" x14ac:dyDescent="0.25">
      <c r="A653" s="54" t="s">
        <v>692</v>
      </c>
      <c r="B653" s="55">
        <v>6004402</v>
      </c>
      <c r="C653" s="55">
        <v>145949</v>
      </c>
      <c r="D653" s="55">
        <v>0</v>
      </c>
      <c r="E653" s="56">
        <v>3.27826</v>
      </c>
      <c r="F653" s="56">
        <f t="shared" si="122"/>
        <v>0.82</v>
      </c>
      <c r="G653" s="56">
        <v>3.13564</v>
      </c>
      <c r="H653" s="56">
        <f t="shared" si="123"/>
        <v>3.6619999999999999</v>
      </c>
      <c r="I653" s="56">
        <f t="shared" si="124"/>
        <v>3.6779999999999999</v>
      </c>
      <c r="J653" s="56">
        <f t="shared" si="125"/>
        <v>2.5600399999999999</v>
      </c>
      <c r="K653" s="56">
        <v>2.8483999999999998</v>
      </c>
      <c r="L653" s="56">
        <f t="shared" si="126"/>
        <v>2.5600399999999999</v>
      </c>
      <c r="M653" s="57">
        <f t="shared" si="127"/>
        <v>1.2805503039015016</v>
      </c>
      <c r="N653" s="58">
        <f t="shared" si="129"/>
        <v>1.28</v>
      </c>
      <c r="O653" s="59">
        <v>38.68</v>
      </c>
      <c r="P653" s="60">
        <f>IF(X653="Y",Y653,O653)</f>
        <v>38.68</v>
      </c>
      <c r="R653" s="59">
        <v>37.49</v>
      </c>
      <c r="S653" s="59">
        <v>37.49</v>
      </c>
      <c r="T653" s="57">
        <f t="shared" si="120"/>
        <v>0</v>
      </c>
      <c r="U653" s="56" t="str">
        <f t="shared" si="130"/>
        <v>N</v>
      </c>
      <c r="V653" s="57">
        <f t="shared" si="121"/>
        <v>3.1741797812750001E-2</v>
      </c>
      <c r="W653" s="56" t="str">
        <f t="shared" si="131"/>
        <v>N</v>
      </c>
      <c r="X653" s="56" t="str">
        <f t="shared" si="128"/>
        <v>N</v>
      </c>
      <c r="Y653" s="60">
        <f>ROUNDUP(S653*0.95,2)</f>
        <v>35.619999999999997</v>
      </c>
    </row>
    <row r="654" spans="1:25" x14ac:dyDescent="0.25">
      <c r="A654" s="42" t="s">
        <v>693</v>
      </c>
      <c r="B654" s="43">
        <v>6005060</v>
      </c>
      <c r="C654" s="43">
        <v>145697</v>
      </c>
      <c r="D654" s="43">
        <v>0</v>
      </c>
      <c r="E654" s="44">
        <v>3.21923</v>
      </c>
      <c r="F654" s="44">
        <f t="shared" si="122"/>
        <v>0.82</v>
      </c>
      <c r="G654" s="44">
        <v>3.5372499999999998</v>
      </c>
      <c r="H654" s="44">
        <f t="shared" si="123"/>
        <v>3.6619999999999999</v>
      </c>
      <c r="I654" s="44">
        <f t="shared" si="124"/>
        <v>3.6779999999999999</v>
      </c>
      <c r="J654" s="44">
        <f t="shared" si="125"/>
        <v>2.8879299999999999</v>
      </c>
      <c r="K654" s="44">
        <v>3.0299299999999998</v>
      </c>
      <c r="L654" s="44">
        <f t="shared" si="126"/>
        <v>2.8879299999999999</v>
      </c>
      <c r="M654" s="45">
        <f t="shared" si="127"/>
        <v>1.1147188470634677</v>
      </c>
      <c r="N654" s="46">
        <f t="shared" si="129"/>
        <v>1.1100000000000001</v>
      </c>
      <c r="O654" s="47">
        <v>36.590000000000003</v>
      </c>
      <c r="P654" s="48">
        <f>IF(X654="Y",Y654,O654)</f>
        <v>36.590000000000003</v>
      </c>
      <c r="R654" s="47">
        <v>37.29</v>
      </c>
      <c r="S654" s="47">
        <v>37.29</v>
      </c>
      <c r="T654" s="45">
        <f t="shared" si="120"/>
        <v>0</v>
      </c>
      <c r="U654" s="44" t="str">
        <f t="shared" si="130"/>
        <v>N</v>
      </c>
      <c r="V654" s="45">
        <f t="shared" si="121"/>
        <v>-1.8771788683292993E-2</v>
      </c>
      <c r="W654" s="44" t="str">
        <f t="shared" si="131"/>
        <v>N</v>
      </c>
      <c r="X654" s="44" t="str">
        <f t="shared" si="128"/>
        <v>N</v>
      </c>
      <c r="Y654" s="48">
        <f>ROUNDUP(S654*0.95,2)</f>
        <v>35.43</v>
      </c>
    </row>
    <row r="655" spans="1:25" x14ac:dyDescent="0.25">
      <c r="A655" s="34" t="s">
        <v>694</v>
      </c>
      <c r="B655" s="41">
        <v>6005250</v>
      </c>
      <c r="C655" s="41">
        <v>146116</v>
      </c>
      <c r="D655" s="41">
        <v>0</v>
      </c>
      <c r="E655" s="49">
        <v>3.4015399999999998</v>
      </c>
      <c r="F655" s="49">
        <f t="shared" si="122"/>
        <v>0.82</v>
      </c>
      <c r="G655" s="49">
        <v>3.26668</v>
      </c>
      <c r="H655" s="49">
        <f t="shared" si="123"/>
        <v>3.6619999999999999</v>
      </c>
      <c r="I655" s="49">
        <f t="shared" si="124"/>
        <v>3.6779999999999999</v>
      </c>
      <c r="J655" s="49">
        <f t="shared" si="125"/>
        <v>2.6670199999999999</v>
      </c>
      <c r="K655" s="49">
        <v>3.0001799999999998</v>
      </c>
      <c r="L655" s="49">
        <f t="shared" si="126"/>
        <v>2.6670199999999999</v>
      </c>
      <c r="M655" s="50">
        <f t="shared" si="127"/>
        <v>1.2754085083726405</v>
      </c>
      <c r="N655" s="51">
        <f t="shared" si="129"/>
        <v>1.27</v>
      </c>
      <c r="O655" s="52">
        <v>38.68</v>
      </c>
      <c r="P655" s="53">
        <f>IF(X655="Y",Y655,O655)</f>
        <v>38.68</v>
      </c>
      <c r="R655" s="52">
        <v>37.29</v>
      </c>
      <c r="S655" s="52">
        <v>37.29</v>
      </c>
      <c r="T655" s="50">
        <f t="shared" si="120"/>
        <v>0</v>
      </c>
      <c r="U655" s="49" t="str">
        <f t="shared" si="130"/>
        <v>N</v>
      </c>
      <c r="V655" s="50">
        <f t="shared" si="121"/>
        <v>3.72754089568249E-2</v>
      </c>
      <c r="W655" s="49" t="str">
        <f t="shared" si="131"/>
        <v>N</v>
      </c>
      <c r="X655" s="49" t="str">
        <f t="shared" si="128"/>
        <v>N</v>
      </c>
      <c r="Y655" s="53">
        <f>ROUNDUP(S655*0.95,2)</f>
        <v>35.43</v>
      </c>
    </row>
    <row r="656" spans="1:25" x14ac:dyDescent="0.25">
      <c r="A656" s="34" t="s">
        <v>695</v>
      </c>
      <c r="B656" s="41">
        <v>6005946</v>
      </c>
      <c r="C656" s="41">
        <v>145494</v>
      </c>
      <c r="D656" s="41">
        <v>0</v>
      </c>
      <c r="E656" s="49">
        <v>4.3036599999999998</v>
      </c>
      <c r="F656" s="49">
        <f t="shared" si="122"/>
        <v>0.82</v>
      </c>
      <c r="G656" s="49">
        <v>4.0197500000000002</v>
      </c>
      <c r="H656" s="49">
        <f t="shared" si="123"/>
        <v>3.6619999999999999</v>
      </c>
      <c r="I656" s="49">
        <f t="shared" si="124"/>
        <v>3.6779999999999999</v>
      </c>
      <c r="J656" s="49">
        <f t="shared" si="125"/>
        <v>3.28186</v>
      </c>
      <c r="K656" s="49">
        <v>2.93031</v>
      </c>
      <c r="L656" s="49">
        <f t="shared" si="126"/>
        <v>3.0006200000000001</v>
      </c>
      <c r="M656" s="50">
        <f t="shared" si="127"/>
        <v>1.4342569202364843</v>
      </c>
      <c r="N656" s="51">
        <f t="shared" si="129"/>
        <v>1.43</v>
      </c>
      <c r="O656" s="52">
        <v>38.68</v>
      </c>
      <c r="P656" s="53">
        <f>IF(X656="Y",Y656,O656)</f>
        <v>38.68</v>
      </c>
      <c r="R656" s="52">
        <v>38.68</v>
      </c>
      <c r="S656" s="52">
        <v>38.68</v>
      </c>
      <c r="T656" s="50">
        <f t="shared" si="120"/>
        <v>0</v>
      </c>
      <c r="U656" s="49" t="str">
        <f t="shared" si="130"/>
        <v>N</v>
      </c>
      <c r="V656" s="50">
        <f t="shared" si="121"/>
        <v>0</v>
      </c>
      <c r="W656" s="49" t="str">
        <f t="shared" si="131"/>
        <v>N</v>
      </c>
      <c r="X656" s="49" t="str">
        <f t="shared" si="128"/>
        <v>N</v>
      </c>
      <c r="Y656" s="53">
        <f>ROUNDUP(S656*0.95,2)</f>
        <v>36.75</v>
      </c>
    </row>
    <row r="657" spans="1:25" x14ac:dyDescent="0.25">
      <c r="A657" s="34" t="s">
        <v>696</v>
      </c>
      <c r="B657" s="41">
        <v>6006274</v>
      </c>
      <c r="C657" s="41">
        <v>145445</v>
      </c>
      <c r="D657" s="41">
        <v>0</v>
      </c>
      <c r="E657" s="49">
        <v>3.9952000000000001</v>
      </c>
      <c r="F657" s="49">
        <f t="shared" si="122"/>
        <v>0.82</v>
      </c>
      <c r="G657" s="49">
        <v>3.3056999999999999</v>
      </c>
      <c r="H657" s="49">
        <f t="shared" si="123"/>
        <v>3.6619999999999999</v>
      </c>
      <c r="I657" s="49">
        <f t="shared" si="124"/>
        <v>3.6779999999999999</v>
      </c>
      <c r="J657" s="49">
        <f t="shared" si="125"/>
        <v>2.6988799999999999</v>
      </c>
      <c r="K657" s="49">
        <v>2.8046700000000002</v>
      </c>
      <c r="L657" s="49">
        <f t="shared" si="126"/>
        <v>2.6988799999999999</v>
      </c>
      <c r="M657" s="50">
        <f t="shared" si="127"/>
        <v>1.4803177614417833</v>
      </c>
      <c r="N657" s="51">
        <f t="shared" si="129"/>
        <v>1.48</v>
      </c>
      <c r="O657" s="52">
        <v>38.68</v>
      </c>
      <c r="P657" s="53">
        <f>IF(X657="Y",Y657,O657)</f>
        <v>38.68</v>
      </c>
      <c r="R657" s="52">
        <v>38.68</v>
      </c>
      <c r="S657" s="52">
        <v>38.68</v>
      </c>
      <c r="T657" s="50">
        <f t="shared" si="120"/>
        <v>0</v>
      </c>
      <c r="U657" s="49" t="str">
        <f t="shared" si="130"/>
        <v>N</v>
      </c>
      <c r="V657" s="50">
        <f t="shared" si="121"/>
        <v>0</v>
      </c>
      <c r="W657" s="49" t="str">
        <f t="shared" si="131"/>
        <v>N</v>
      </c>
      <c r="X657" s="49" t="str">
        <f t="shared" si="128"/>
        <v>N</v>
      </c>
      <c r="Y657" s="53">
        <f>ROUNDUP(S657*0.95,2)</f>
        <v>36.75</v>
      </c>
    </row>
    <row r="658" spans="1:25" x14ac:dyDescent="0.25">
      <c r="A658" s="54" t="s">
        <v>697</v>
      </c>
      <c r="B658" s="55">
        <v>6007389</v>
      </c>
      <c r="C658" s="55">
        <v>145883</v>
      </c>
      <c r="D658" s="55">
        <v>0</v>
      </c>
      <c r="E658" s="56">
        <v>3.7844699999999998</v>
      </c>
      <c r="F658" s="56">
        <f t="shared" si="122"/>
        <v>0.82</v>
      </c>
      <c r="G658" s="56">
        <v>3.2846299999999999</v>
      </c>
      <c r="H658" s="56">
        <f t="shared" si="123"/>
        <v>3.6619999999999999</v>
      </c>
      <c r="I658" s="56">
        <f t="shared" si="124"/>
        <v>3.6779999999999999</v>
      </c>
      <c r="J658" s="56">
        <f t="shared" si="125"/>
        <v>2.6816800000000001</v>
      </c>
      <c r="K658" s="56">
        <v>2.9990999999999999</v>
      </c>
      <c r="L658" s="56">
        <f t="shared" si="126"/>
        <v>2.6816800000000001</v>
      </c>
      <c r="M658" s="57">
        <f t="shared" si="127"/>
        <v>1.4112310193609974</v>
      </c>
      <c r="N658" s="58">
        <f t="shared" si="129"/>
        <v>1.41</v>
      </c>
      <c r="O658" s="59">
        <v>38.68</v>
      </c>
      <c r="P658" s="60">
        <f>IF(X658="Y",Y658,O658)</f>
        <v>38.68</v>
      </c>
      <c r="R658" s="59">
        <v>38.68</v>
      </c>
      <c r="S658" s="59">
        <v>38.68</v>
      </c>
      <c r="T658" s="57">
        <f t="shared" si="120"/>
        <v>0</v>
      </c>
      <c r="U658" s="56" t="str">
        <f t="shared" si="130"/>
        <v>N</v>
      </c>
      <c r="V658" s="57">
        <f t="shared" si="121"/>
        <v>0</v>
      </c>
      <c r="W658" s="56" t="str">
        <f t="shared" si="131"/>
        <v>N</v>
      </c>
      <c r="X658" s="56" t="str">
        <f t="shared" si="128"/>
        <v>N</v>
      </c>
      <c r="Y658" s="60">
        <f>ROUNDUP(S658*0.95,2)</f>
        <v>36.75</v>
      </c>
    </row>
    <row r="659" spans="1:25" x14ac:dyDescent="0.25">
      <c r="A659" s="42" t="s">
        <v>698</v>
      </c>
      <c r="B659" s="43">
        <v>6007702</v>
      </c>
      <c r="C659" s="43">
        <v>145406</v>
      </c>
      <c r="D659" s="43">
        <v>0</v>
      </c>
      <c r="E659" s="44">
        <v>3.33731</v>
      </c>
      <c r="F659" s="44">
        <f t="shared" si="122"/>
        <v>0.82</v>
      </c>
      <c r="G659" s="44">
        <v>3.5046900000000001</v>
      </c>
      <c r="H659" s="44">
        <f t="shared" si="123"/>
        <v>3.6619999999999999</v>
      </c>
      <c r="I659" s="44">
        <f t="shared" si="124"/>
        <v>3.6779999999999999</v>
      </c>
      <c r="J659" s="44">
        <f t="shared" si="125"/>
        <v>2.8613400000000002</v>
      </c>
      <c r="K659" s="44">
        <v>3.0802100000000001</v>
      </c>
      <c r="L659" s="44">
        <f t="shared" si="126"/>
        <v>2.8613400000000002</v>
      </c>
      <c r="M659" s="45">
        <f t="shared" si="127"/>
        <v>1.1663451389908224</v>
      </c>
      <c r="N659" s="46">
        <f t="shared" si="129"/>
        <v>1.1599999999999999</v>
      </c>
      <c r="O659" s="47">
        <v>37.340000000000003</v>
      </c>
      <c r="P659" s="48">
        <f>IF(X659="Y",Y659,O659)</f>
        <v>37.340000000000003</v>
      </c>
      <c r="R659" s="47">
        <v>38.68</v>
      </c>
      <c r="S659" s="47">
        <v>38.68</v>
      </c>
      <c r="T659" s="45">
        <f t="shared" si="120"/>
        <v>0</v>
      </c>
      <c r="U659" s="44" t="str">
        <f t="shared" si="130"/>
        <v>N</v>
      </c>
      <c r="V659" s="45">
        <f t="shared" si="121"/>
        <v>-3.464322647362969E-2</v>
      </c>
      <c r="W659" s="44" t="str">
        <f t="shared" si="131"/>
        <v>N</v>
      </c>
      <c r="X659" s="44" t="str">
        <f t="shared" si="128"/>
        <v>N</v>
      </c>
      <c r="Y659" s="48">
        <f>ROUNDUP(S659*0.95,2)</f>
        <v>36.75</v>
      </c>
    </row>
    <row r="660" spans="1:25" x14ac:dyDescent="0.25">
      <c r="A660" s="34" t="s">
        <v>699</v>
      </c>
      <c r="B660" s="41">
        <v>6008007</v>
      </c>
      <c r="C660" s="41">
        <v>145771</v>
      </c>
      <c r="D660" s="41">
        <v>0</v>
      </c>
      <c r="E660" s="49">
        <v>4.5582500000000001</v>
      </c>
      <c r="F660" s="49">
        <f t="shared" si="122"/>
        <v>0.82</v>
      </c>
      <c r="G660" s="49">
        <v>4.3863099999999999</v>
      </c>
      <c r="H660" s="49">
        <f t="shared" si="123"/>
        <v>3.6619999999999999</v>
      </c>
      <c r="I660" s="49">
        <f t="shared" si="124"/>
        <v>3.6779999999999999</v>
      </c>
      <c r="J660" s="49">
        <f t="shared" si="125"/>
        <v>3.5811299999999999</v>
      </c>
      <c r="K660" s="49">
        <v>3.0325099999999998</v>
      </c>
      <c r="L660" s="49">
        <f t="shared" si="126"/>
        <v>3.1422300000000001</v>
      </c>
      <c r="M660" s="50">
        <f t="shared" si="127"/>
        <v>1.4506417416930015</v>
      </c>
      <c r="N660" s="51">
        <f t="shared" si="129"/>
        <v>1.45</v>
      </c>
      <c r="O660" s="52">
        <v>38.68</v>
      </c>
      <c r="P660" s="53">
        <f>IF(X660="Y",Y660,O660)</f>
        <v>38.68</v>
      </c>
      <c r="R660" s="52">
        <v>38.68</v>
      </c>
      <c r="S660" s="52">
        <v>38.68</v>
      </c>
      <c r="T660" s="50">
        <f t="shared" si="120"/>
        <v>0</v>
      </c>
      <c r="U660" s="49" t="str">
        <f t="shared" si="130"/>
        <v>N</v>
      </c>
      <c r="V660" s="50">
        <f t="shared" si="121"/>
        <v>0</v>
      </c>
      <c r="W660" s="49" t="str">
        <f t="shared" si="131"/>
        <v>N</v>
      </c>
      <c r="X660" s="49" t="str">
        <f t="shared" si="128"/>
        <v>N</v>
      </c>
      <c r="Y660" s="53">
        <f>ROUNDUP(S660*0.95,2)</f>
        <v>36.75</v>
      </c>
    </row>
    <row r="661" spans="1:25" x14ac:dyDescent="0.25">
      <c r="A661" s="34" t="s">
        <v>700</v>
      </c>
      <c r="B661" s="41">
        <v>6008395</v>
      </c>
      <c r="C661" s="41">
        <v>146106</v>
      </c>
      <c r="D661" s="41">
        <v>0</v>
      </c>
      <c r="E661" s="49">
        <v>4.4876699999999996</v>
      </c>
      <c r="F661" s="49">
        <f t="shared" si="122"/>
        <v>0.82</v>
      </c>
      <c r="G661" s="49">
        <v>3.24193</v>
      </c>
      <c r="H661" s="49">
        <f t="shared" si="123"/>
        <v>3.6619999999999999</v>
      </c>
      <c r="I661" s="49">
        <f t="shared" si="124"/>
        <v>3.6779999999999999</v>
      </c>
      <c r="J661" s="49">
        <f t="shared" si="125"/>
        <v>2.64682</v>
      </c>
      <c r="K661" s="49">
        <v>2.6640799999999998</v>
      </c>
      <c r="L661" s="49">
        <f t="shared" si="126"/>
        <v>2.64682</v>
      </c>
      <c r="M661" s="50">
        <f t="shared" si="127"/>
        <v>1.6954949713240794</v>
      </c>
      <c r="N661" s="51">
        <f t="shared" si="129"/>
        <v>1.69</v>
      </c>
      <c r="O661" s="52">
        <v>38.68</v>
      </c>
      <c r="P661" s="53">
        <f>IF(X661="Y",Y661,O661)</f>
        <v>38.68</v>
      </c>
      <c r="R661" s="52">
        <v>38.68</v>
      </c>
      <c r="S661" s="52">
        <v>38.68</v>
      </c>
      <c r="T661" s="50">
        <f t="shared" si="120"/>
        <v>0</v>
      </c>
      <c r="U661" s="49" t="str">
        <f t="shared" si="130"/>
        <v>N</v>
      </c>
      <c r="V661" s="50">
        <f t="shared" si="121"/>
        <v>0</v>
      </c>
      <c r="W661" s="49" t="str">
        <f t="shared" si="131"/>
        <v>N</v>
      </c>
      <c r="X661" s="49" t="str">
        <f t="shared" si="128"/>
        <v>N</v>
      </c>
      <c r="Y661" s="53">
        <f>ROUNDUP(S661*0.95,2)</f>
        <v>36.75</v>
      </c>
    </row>
    <row r="662" spans="1:25" x14ac:dyDescent="0.25">
      <c r="A662" s="34" t="s">
        <v>701</v>
      </c>
      <c r="B662" s="41">
        <v>6009161</v>
      </c>
      <c r="C662" s="41">
        <v>145895</v>
      </c>
      <c r="D662" s="41">
        <v>0</v>
      </c>
      <c r="E662" s="49">
        <v>3.2008899999999998</v>
      </c>
      <c r="F662" s="49">
        <f t="shared" si="122"/>
        <v>0.82</v>
      </c>
      <c r="G662" s="49">
        <v>3.4668399999999999</v>
      </c>
      <c r="H662" s="49">
        <f t="shared" si="123"/>
        <v>3.6619999999999999</v>
      </c>
      <c r="I662" s="49">
        <f t="shared" si="124"/>
        <v>3.6779999999999999</v>
      </c>
      <c r="J662" s="49">
        <f t="shared" si="125"/>
        <v>2.8304399999999998</v>
      </c>
      <c r="K662" s="49">
        <v>0</v>
      </c>
      <c r="L662" s="49">
        <f t="shared" si="126"/>
        <v>2.8304399999999998</v>
      </c>
      <c r="M662" s="50">
        <f t="shared" si="127"/>
        <v>1.1308807111261854</v>
      </c>
      <c r="N662" s="51">
        <f t="shared" si="129"/>
        <v>1.1299999999999999</v>
      </c>
      <c r="O662" s="52">
        <v>36.89</v>
      </c>
      <c r="P662" s="53">
        <f>IF(X662="Y",Y662,O662)</f>
        <v>36.89</v>
      </c>
      <c r="R662" s="52">
        <v>0</v>
      </c>
      <c r="S662" s="52">
        <v>0</v>
      </c>
      <c r="T662" s="50">
        <f t="shared" si="120"/>
        <v>0</v>
      </c>
      <c r="U662" s="49" t="str">
        <f t="shared" si="130"/>
        <v>N</v>
      </c>
      <c r="V662" s="50">
        <f t="shared" si="121"/>
        <v>0</v>
      </c>
      <c r="W662" s="49" t="str">
        <f t="shared" si="131"/>
        <v>N</v>
      </c>
      <c r="X662" s="49" t="str">
        <f t="shared" si="128"/>
        <v>N</v>
      </c>
      <c r="Y662" s="53">
        <f>ROUNDUP(S662*0.95,2)</f>
        <v>0</v>
      </c>
    </row>
    <row r="663" spans="1:25" x14ac:dyDescent="0.25">
      <c r="A663" s="54" t="s">
        <v>702</v>
      </c>
      <c r="B663" s="55">
        <v>6009245</v>
      </c>
      <c r="C663" s="55">
        <v>146068</v>
      </c>
      <c r="D663" s="55">
        <v>0</v>
      </c>
      <c r="E663" s="56">
        <v>3.6294599999999999</v>
      </c>
      <c r="F663" s="56">
        <f t="shared" si="122"/>
        <v>0.82</v>
      </c>
      <c r="G663" s="56">
        <v>4.0912699999999997</v>
      </c>
      <c r="H663" s="56">
        <f t="shared" si="123"/>
        <v>3.6619999999999999</v>
      </c>
      <c r="I663" s="56">
        <f t="shared" si="124"/>
        <v>3.6779999999999999</v>
      </c>
      <c r="J663" s="56">
        <f t="shared" si="125"/>
        <v>3.3402500000000002</v>
      </c>
      <c r="K663" s="56">
        <v>3.1466099999999999</v>
      </c>
      <c r="L663" s="56">
        <f t="shared" si="126"/>
        <v>3.1853400000000001</v>
      </c>
      <c r="M663" s="57">
        <f t="shared" si="127"/>
        <v>1.1394262464917402</v>
      </c>
      <c r="N663" s="58">
        <f t="shared" si="129"/>
        <v>1.1299999999999999</v>
      </c>
      <c r="O663" s="59">
        <v>36.89</v>
      </c>
      <c r="P663" s="60">
        <f>IF(X663="Y",Y663,O663)</f>
        <v>36.89</v>
      </c>
      <c r="R663" s="59">
        <v>35.11</v>
      </c>
      <c r="S663" s="59">
        <v>35.11</v>
      </c>
      <c r="T663" s="57">
        <f t="shared" si="120"/>
        <v>0</v>
      </c>
      <c r="U663" s="56" t="str">
        <f t="shared" si="130"/>
        <v>N</v>
      </c>
      <c r="V663" s="57">
        <f t="shared" si="121"/>
        <v>5.0697806892623216E-2</v>
      </c>
      <c r="W663" s="56" t="str">
        <f t="shared" si="131"/>
        <v>N</v>
      </c>
      <c r="X663" s="56" t="str">
        <f t="shared" si="128"/>
        <v>N</v>
      </c>
      <c r="Y663" s="60">
        <f>ROUNDUP(S663*0.95,2)</f>
        <v>33.36</v>
      </c>
    </row>
    <row r="664" spans="1:25" x14ac:dyDescent="0.25">
      <c r="A664" s="42" t="s">
        <v>703</v>
      </c>
      <c r="B664" s="43">
        <v>6009252</v>
      </c>
      <c r="C664" s="43">
        <v>145892</v>
      </c>
      <c r="D664" s="43">
        <v>0</v>
      </c>
      <c r="E664" s="44">
        <v>4.8481500000000004</v>
      </c>
      <c r="F664" s="44">
        <f t="shared" si="122"/>
        <v>0.82</v>
      </c>
      <c r="G664" s="44">
        <v>4.1070000000000002</v>
      </c>
      <c r="H664" s="44">
        <f t="shared" si="123"/>
        <v>3.6619999999999999</v>
      </c>
      <c r="I664" s="44">
        <f t="shared" si="124"/>
        <v>3.6779999999999999</v>
      </c>
      <c r="J664" s="44">
        <f t="shared" si="125"/>
        <v>3.3530899999999999</v>
      </c>
      <c r="K664" s="44">
        <v>3.2756799999999999</v>
      </c>
      <c r="L664" s="44">
        <f t="shared" si="126"/>
        <v>3.2911600000000001</v>
      </c>
      <c r="M664" s="45">
        <f t="shared" si="127"/>
        <v>1.4730824390184616</v>
      </c>
      <c r="N664" s="46">
        <f t="shared" si="129"/>
        <v>1.47</v>
      </c>
      <c r="O664" s="47">
        <v>38.68</v>
      </c>
      <c r="P664" s="48">
        <f>IF(X664="Y",Y664,O664)</f>
        <v>38.68</v>
      </c>
      <c r="R664" s="47">
        <v>38.68</v>
      </c>
      <c r="S664" s="47">
        <v>38.68</v>
      </c>
      <c r="T664" s="45">
        <f t="shared" si="120"/>
        <v>0</v>
      </c>
      <c r="U664" s="44" t="str">
        <f t="shared" si="130"/>
        <v>N</v>
      </c>
      <c r="V664" s="45">
        <f t="shared" si="121"/>
        <v>0</v>
      </c>
      <c r="W664" s="44" t="str">
        <f t="shared" si="131"/>
        <v>N</v>
      </c>
      <c r="X664" s="44" t="str">
        <f t="shared" si="128"/>
        <v>N</v>
      </c>
      <c r="Y664" s="48">
        <f>ROUNDUP(S664*0.95,2)</f>
        <v>36.75</v>
      </c>
    </row>
    <row r="665" spans="1:25" x14ac:dyDescent="0.25">
      <c r="A665" s="34" t="s">
        <v>704</v>
      </c>
      <c r="B665" s="41">
        <v>6009542</v>
      </c>
      <c r="C665" s="41">
        <v>145652</v>
      </c>
      <c r="D665" s="41">
        <v>0</v>
      </c>
      <c r="E665" s="49">
        <v>4.8277000000000001</v>
      </c>
      <c r="F665" s="49">
        <f t="shared" si="122"/>
        <v>0.82</v>
      </c>
      <c r="G665" s="49">
        <v>3.6270799999999999</v>
      </c>
      <c r="H665" s="49">
        <f t="shared" si="123"/>
        <v>3.6619999999999999</v>
      </c>
      <c r="I665" s="49">
        <f t="shared" si="124"/>
        <v>3.6779999999999999</v>
      </c>
      <c r="J665" s="49">
        <f t="shared" si="125"/>
        <v>2.9612699999999998</v>
      </c>
      <c r="K665" s="49">
        <v>3.1269200000000001</v>
      </c>
      <c r="L665" s="49">
        <f t="shared" si="126"/>
        <v>2.9612699999999998</v>
      </c>
      <c r="M665" s="50">
        <f t="shared" si="127"/>
        <v>1.6302802513786316</v>
      </c>
      <c r="N665" s="51">
        <f t="shared" si="129"/>
        <v>1.63</v>
      </c>
      <c r="O665" s="52">
        <v>38.68</v>
      </c>
      <c r="P665" s="53">
        <f>IF(X665="Y",Y665,O665)</f>
        <v>38.68</v>
      </c>
      <c r="R665" s="52">
        <v>38.68</v>
      </c>
      <c r="S665" s="52">
        <v>38.68</v>
      </c>
      <c r="T665" s="50">
        <f t="shared" si="120"/>
        <v>0</v>
      </c>
      <c r="U665" s="49" t="str">
        <f t="shared" si="130"/>
        <v>N</v>
      </c>
      <c r="V665" s="50">
        <f t="shared" si="121"/>
        <v>0</v>
      </c>
      <c r="W665" s="49" t="str">
        <f t="shared" si="131"/>
        <v>N</v>
      </c>
      <c r="X665" s="49" t="str">
        <f t="shared" si="128"/>
        <v>N</v>
      </c>
      <c r="Y665" s="53">
        <f>ROUNDUP(S665*0.95,2)</f>
        <v>36.75</v>
      </c>
    </row>
    <row r="672" spans="1:25" x14ac:dyDescent="0.25">
      <c r="A672" s="42" t="s">
        <v>705</v>
      </c>
      <c r="B672" s="43">
        <v>6014658</v>
      </c>
      <c r="C672" s="43">
        <v>145891</v>
      </c>
      <c r="D672" s="43" t="e">
        <v>#N/A</v>
      </c>
      <c r="E672" s="44"/>
      <c r="F672" s="44">
        <v>0.82</v>
      </c>
      <c r="G672" s="44"/>
      <c r="H672" s="44">
        <v>3.6619999999999999</v>
      </c>
      <c r="I672" s="44">
        <v>3.6779999999999999</v>
      </c>
      <c r="J672" s="44">
        <f>ROUND(F672*G672*(H672/I672),5)</f>
        <v>0</v>
      </c>
      <c r="K672" s="44"/>
      <c r="L672" s="44"/>
      <c r="M672" s="45" t="e">
        <f>E672/J672</f>
        <v>#DIV/0!</v>
      </c>
      <c r="N672" s="46" t="e">
        <f>ROUNDDOWN(M672,2)</f>
        <v>#DIV/0!</v>
      </c>
      <c r="O672" s="47" t="e">
        <v>#DIV/0!</v>
      </c>
      <c r="P672" s="48" t="e">
        <f>IF(X672="Y",Y672,O672)</f>
        <v>#DIV/0!</v>
      </c>
      <c r="R672" s="47">
        <v>36.1</v>
      </c>
      <c r="S672" s="47">
        <v>36.1</v>
      </c>
      <c r="T672" s="45">
        <f>IFERROR((S672-R672)/R672,0)</f>
        <v>0</v>
      </c>
      <c r="U672" s="44" t="str">
        <f>IF(T672&lt;-0.05,"Y","N")</f>
        <v>N</v>
      </c>
      <c r="V672" s="45" t="e">
        <f>IF(S672=0,0,(O672-S672)/S672)</f>
        <v>#DIV/0!</v>
      </c>
      <c r="W672" s="44" t="e">
        <f>IF(V672&lt;-0.05,"Y","N")</f>
        <v>#DIV/0!</v>
      </c>
      <c r="X672" s="44" t="e">
        <f>IF(AND(U672="Y",W672="Y"),"Y","N")</f>
        <v>#DIV/0!</v>
      </c>
      <c r="Y672" s="48">
        <f>ROUNDUP(S672*0.95,2)</f>
        <v>34.299999999999997</v>
      </c>
    </row>
    <row r="673" spans="1:25" x14ac:dyDescent="0.25">
      <c r="A673" s="34" t="s">
        <v>706</v>
      </c>
      <c r="B673" s="41">
        <v>6006704</v>
      </c>
      <c r="C673" s="41">
        <v>145289</v>
      </c>
      <c r="D673" s="41" t="e">
        <v>#N/A</v>
      </c>
      <c r="E673" s="49"/>
      <c r="F673" s="49">
        <v>0.82</v>
      </c>
      <c r="G673" s="49"/>
      <c r="H673" s="49">
        <v>3.6619999999999999</v>
      </c>
      <c r="I673" s="49">
        <v>3.6779999999999999</v>
      </c>
      <c r="J673" s="49">
        <f>ROUND(F673*G673*(H673/I673),5)</f>
        <v>0</v>
      </c>
      <c r="K673" s="49"/>
      <c r="L673" s="49"/>
      <c r="M673" s="50" t="e">
        <f>E673/J673</f>
        <v>#DIV/0!</v>
      </c>
      <c r="N673" s="51" t="e">
        <f>ROUNDDOWN(M673,2)</f>
        <v>#DIV/0!</v>
      </c>
      <c r="O673" s="52" t="e">
        <v>#DIV/0!</v>
      </c>
      <c r="P673" s="53" t="e">
        <f>IF(X673="Y",Y673,O673)</f>
        <v>#DIV/0!</v>
      </c>
      <c r="R673" s="52">
        <v>30.35</v>
      </c>
      <c r="S673" s="52">
        <v>35.700000000000003</v>
      </c>
      <c r="T673" s="50">
        <f>IFERROR((S673-R673)/R673,0)</f>
        <v>0.17627677100494238</v>
      </c>
      <c r="U673" s="49" t="str">
        <f>IF(T673&lt;-0.05,"Y","N")</f>
        <v>N</v>
      </c>
      <c r="V673" s="50" t="e">
        <f>IF(S673=0,0,(O673-S673)/S673)</f>
        <v>#DIV/0!</v>
      </c>
      <c r="W673" s="49" t="e">
        <f>IF(V673&lt;-0.05,"Y","N")</f>
        <v>#DIV/0!</v>
      </c>
      <c r="X673" s="49" t="e">
        <f>IF(AND(U673="Y",W673="Y"),"Y","N")</f>
        <v>#DIV/0!</v>
      </c>
      <c r="Y673" s="53">
        <f>ROUNDUP(S673*0.95,2)</f>
        <v>33.919999999999995</v>
      </c>
    </row>
    <row r="674" spans="1:25" x14ac:dyDescent="0.25">
      <c r="A674" s="34" t="s">
        <v>707</v>
      </c>
      <c r="B674" s="41">
        <v>6008338</v>
      </c>
      <c r="C674" s="41">
        <v>145618</v>
      </c>
      <c r="D674" s="41" t="e">
        <v>#N/A</v>
      </c>
      <c r="E674" s="49"/>
      <c r="F674" s="49">
        <v>0.82</v>
      </c>
      <c r="G674" s="49"/>
      <c r="H674" s="49">
        <v>3.6619999999999999</v>
      </c>
      <c r="I674" s="49">
        <v>3.6779999999999999</v>
      </c>
      <c r="J674" s="49">
        <f>ROUND(F674*G674*(H674/I674),5)</f>
        <v>0</v>
      </c>
      <c r="K674" s="49"/>
      <c r="L674" s="49"/>
      <c r="M674" s="50" t="e">
        <f>E674/J674</f>
        <v>#DIV/0!</v>
      </c>
      <c r="N674" s="51" t="e">
        <f>ROUNDDOWN(M674,2)</f>
        <v>#DIV/0!</v>
      </c>
      <c r="O674" s="52" t="e">
        <v>#DIV/0!</v>
      </c>
      <c r="P674" s="53" t="e">
        <f>IF(X674="Y",Y674,O674)</f>
        <v>#DIV/0!</v>
      </c>
      <c r="R674" s="52">
        <v>20.079999999999998</v>
      </c>
      <c r="S674" s="52">
        <v>32.130000000000003</v>
      </c>
      <c r="T674" s="50">
        <f>IFERROR((S674-R674)/R674,0)</f>
        <v>0.60009960159362574</v>
      </c>
      <c r="U674" s="49" t="str">
        <f>IF(T674&lt;-0.05,"Y","N")</f>
        <v>N</v>
      </c>
      <c r="V674" s="50" t="e">
        <f>IF(S674=0,0,(O674-S674)/S674)</f>
        <v>#DIV/0!</v>
      </c>
      <c r="W674" s="49" t="e">
        <f>IF(V674&lt;-0.05,"Y","N")</f>
        <v>#DIV/0!</v>
      </c>
      <c r="X674" s="49" t="e">
        <f>IF(AND(U674="Y",W674="Y"),"Y","N")</f>
        <v>#DIV/0!</v>
      </c>
      <c r="Y674" s="53">
        <f>ROUNDUP(S674*0.95,2)</f>
        <v>30.53</v>
      </c>
    </row>
  </sheetData>
  <autoFilter ref="A7:Y665"/>
  <pageMargins left="0.7" right="0.7" top="0.75" bottom="0.75" header="0.3" footer="0.3"/>
  <pageSetup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65"/>
  <sheetViews>
    <sheetView workbookViewId="0">
      <selection activeCell="F11" sqref="F11"/>
    </sheetView>
  </sheetViews>
  <sheetFormatPr defaultRowHeight="15" x14ac:dyDescent="0.2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</cols>
  <sheetData>
    <row r="1" spans="1:14" x14ac:dyDescent="0.25">
      <c r="A1" s="1" t="s">
        <v>717</v>
      </c>
      <c r="B1" s="2"/>
      <c r="C1" s="2"/>
      <c r="D1" s="2"/>
      <c r="E1" s="2"/>
    </row>
    <row r="2" spans="1:14" x14ac:dyDescent="0.25">
      <c r="A2" s="1" t="s">
        <v>708</v>
      </c>
      <c r="B2" s="2"/>
      <c r="C2" s="2"/>
      <c r="D2" s="2"/>
      <c r="E2" s="2"/>
    </row>
    <row r="3" spans="1:14" x14ac:dyDescent="0.25">
      <c r="A3" s="1" t="s">
        <v>718</v>
      </c>
      <c r="B3" s="2"/>
      <c r="C3" s="2"/>
      <c r="D3" s="2"/>
      <c r="E3" s="2"/>
    </row>
    <row r="4" spans="1:14" x14ac:dyDescent="0.25">
      <c r="A4" s="5"/>
      <c r="B4" s="2"/>
      <c r="C4" s="2"/>
      <c r="D4" s="2"/>
      <c r="E4" s="2"/>
    </row>
    <row r="5" spans="1:14" ht="15.75" thickBot="1" x14ac:dyDescent="0.3">
      <c r="A5" s="5"/>
      <c r="B5" s="2"/>
      <c r="C5" s="2"/>
      <c r="D5" s="2"/>
      <c r="E5" s="2"/>
      <c r="I5" s="63"/>
      <c r="J5" s="63"/>
    </row>
    <row r="6" spans="1:14" ht="15.75" thickBot="1" x14ac:dyDescent="0.3">
      <c r="A6" s="18" t="s">
        <v>708</v>
      </c>
      <c r="B6" s="19"/>
      <c r="C6" s="19"/>
      <c r="D6" s="19"/>
      <c r="E6" s="19"/>
      <c r="F6" s="64"/>
      <c r="G6" s="64"/>
      <c r="H6" s="64"/>
      <c r="I6" s="64"/>
      <c r="J6" s="64"/>
      <c r="K6" s="65"/>
    </row>
    <row r="7" spans="1:14" ht="60.75" thickBot="1" x14ac:dyDescent="0.3">
      <c r="A7" s="26" t="s">
        <v>9</v>
      </c>
      <c r="B7" s="27" t="s">
        <v>10</v>
      </c>
      <c r="C7" s="27" t="s">
        <v>11</v>
      </c>
      <c r="D7" s="27" t="s">
        <v>709</v>
      </c>
      <c r="E7" s="27" t="s">
        <v>710</v>
      </c>
      <c r="F7" s="27" t="s">
        <v>711</v>
      </c>
      <c r="G7" s="27" t="s">
        <v>712</v>
      </c>
      <c r="H7" s="27" t="s">
        <v>713</v>
      </c>
      <c r="I7" s="27" t="s">
        <v>714</v>
      </c>
      <c r="J7" s="27" t="s">
        <v>715</v>
      </c>
      <c r="K7" s="28" t="s">
        <v>716</v>
      </c>
    </row>
    <row r="8" spans="1:14" x14ac:dyDescent="0.25">
      <c r="A8" s="34" t="s">
        <v>29</v>
      </c>
      <c r="B8" s="35">
        <v>6000012</v>
      </c>
      <c r="C8" s="35">
        <v>146085</v>
      </c>
      <c r="D8" s="66">
        <v>44927</v>
      </c>
      <c r="E8" s="66">
        <v>45291</v>
      </c>
      <c r="F8" s="63">
        <v>4922</v>
      </c>
      <c r="G8" s="63">
        <v>12645</v>
      </c>
      <c r="H8" s="63">
        <v>1623</v>
      </c>
      <c r="I8" s="63">
        <f>SUM(F8:H8)</f>
        <v>19190</v>
      </c>
      <c r="J8" s="63">
        <v>26022</v>
      </c>
      <c r="K8" s="67">
        <f>I8/J8</f>
        <v>0.73745292444854349</v>
      </c>
      <c r="N8" s="63"/>
    </row>
    <row r="9" spans="1:14" x14ac:dyDescent="0.25">
      <c r="A9" s="34" t="s">
        <v>30</v>
      </c>
      <c r="B9" s="41">
        <v>6000020</v>
      </c>
      <c r="C9" s="41">
        <v>146065</v>
      </c>
      <c r="D9" s="66">
        <v>44927</v>
      </c>
      <c r="E9" s="66">
        <v>45291</v>
      </c>
      <c r="F9" s="63">
        <v>1977</v>
      </c>
      <c r="G9" s="63">
        <v>9068</v>
      </c>
      <c r="H9" s="63">
        <v>4735.08</v>
      </c>
      <c r="I9" s="63">
        <f t="shared" ref="I9:I72" si="0">SUM(F9:H9)</f>
        <v>15780.08</v>
      </c>
      <c r="J9" s="63">
        <v>19076</v>
      </c>
      <c r="K9" s="67">
        <f t="shared" ref="K9:K72" si="1">I9/J9</f>
        <v>0.82722163975676244</v>
      </c>
      <c r="N9" s="63"/>
    </row>
    <row r="10" spans="1:14" x14ac:dyDescent="0.25">
      <c r="A10" s="34" t="s">
        <v>31</v>
      </c>
      <c r="B10" s="41">
        <v>6012595</v>
      </c>
      <c r="C10" s="41">
        <v>145683</v>
      </c>
      <c r="D10" s="66">
        <v>44927</v>
      </c>
      <c r="E10" s="66">
        <v>45291</v>
      </c>
      <c r="F10" s="63">
        <v>6272</v>
      </c>
      <c r="G10" s="63">
        <v>10314</v>
      </c>
      <c r="H10" s="63">
        <v>2803.92</v>
      </c>
      <c r="I10" s="63">
        <f t="shared" si="0"/>
        <v>19389.919999999998</v>
      </c>
      <c r="J10" s="63">
        <v>43338</v>
      </c>
      <c r="K10" s="67">
        <f t="shared" si="1"/>
        <v>0.4474115095297429</v>
      </c>
      <c r="N10" s="63"/>
    </row>
    <row r="11" spans="1:14" x14ac:dyDescent="0.25">
      <c r="A11" s="34" t="s">
        <v>32</v>
      </c>
      <c r="B11" s="41">
        <v>6011571</v>
      </c>
      <c r="C11" s="41">
        <v>145603</v>
      </c>
      <c r="D11" s="66">
        <v>44927</v>
      </c>
      <c r="E11" s="66">
        <v>45291</v>
      </c>
      <c r="F11" s="63">
        <v>5473</v>
      </c>
      <c r="G11" s="63">
        <v>17661</v>
      </c>
      <c r="H11" s="63">
        <v>1697</v>
      </c>
      <c r="I11" s="63">
        <f t="shared" si="0"/>
        <v>24831</v>
      </c>
      <c r="J11" s="63">
        <v>34281</v>
      </c>
      <c r="K11" s="67">
        <f t="shared" si="1"/>
        <v>0.72433709635074828</v>
      </c>
      <c r="N11" s="63"/>
    </row>
    <row r="12" spans="1:14" x14ac:dyDescent="0.25">
      <c r="A12" s="34" t="s">
        <v>33</v>
      </c>
      <c r="B12" s="41">
        <v>6004642</v>
      </c>
      <c r="C12" s="41">
        <v>146010</v>
      </c>
      <c r="D12" s="66">
        <v>44927</v>
      </c>
      <c r="E12" s="66">
        <v>45291</v>
      </c>
      <c r="F12" s="63">
        <v>4895</v>
      </c>
      <c r="G12" s="63">
        <v>13094</v>
      </c>
      <c r="H12" s="63">
        <v>2666.16</v>
      </c>
      <c r="I12" s="63">
        <f t="shared" si="0"/>
        <v>20655.16</v>
      </c>
      <c r="J12" s="63">
        <v>27738</v>
      </c>
      <c r="K12" s="67">
        <f t="shared" si="1"/>
        <v>0.74465210180979158</v>
      </c>
      <c r="N12" s="63"/>
    </row>
    <row r="13" spans="1:14" x14ac:dyDescent="0.25">
      <c r="A13" s="42" t="s">
        <v>34</v>
      </c>
      <c r="B13" s="43">
        <v>6004675</v>
      </c>
      <c r="C13" s="43">
        <v>145449</v>
      </c>
      <c r="D13" s="68">
        <v>44927</v>
      </c>
      <c r="E13" s="68">
        <v>45291</v>
      </c>
      <c r="F13" s="69">
        <v>2779</v>
      </c>
      <c r="G13" s="69">
        <v>7998</v>
      </c>
      <c r="H13" s="69">
        <v>3836.28</v>
      </c>
      <c r="I13" s="69">
        <f t="shared" si="0"/>
        <v>14613.28</v>
      </c>
      <c r="J13" s="69">
        <v>23637</v>
      </c>
      <c r="K13" s="70">
        <f t="shared" si="1"/>
        <v>0.61823750899014263</v>
      </c>
      <c r="N13" s="63"/>
    </row>
    <row r="14" spans="1:14" x14ac:dyDescent="0.25">
      <c r="A14" s="34" t="s">
        <v>35</v>
      </c>
      <c r="B14" s="41">
        <v>6000046</v>
      </c>
      <c r="C14" s="41">
        <v>145724</v>
      </c>
      <c r="D14" s="66">
        <v>44927</v>
      </c>
      <c r="E14" s="66">
        <v>45291</v>
      </c>
      <c r="F14" s="71">
        <v>2739</v>
      </c>
      <c r="G14" s="71">
        <v>3760</v>
      </c>
      <c r="H14" s="71">
        <v>4468</v>
      </c>
      <c r="I14" s="71">
        <f t="shared" si="0"/>
        <v>10967</v>
      </c>
      <c r="J14" s="71">
        <v>28855</v>
      </c>
      <c r="K14" s="72">
        <f t="shared" si="1"/>
        <v>0.38007277768151099</v>
      </c>
      <c r="N14" s="63"/>
    </row>
    <row r="15" spans="1:14" x14ac:dyDescent="0.25">
      <c r="A15" s="34" t="s">
        <v>36</v>
      </c>
      <c r="B15" s="41">
        <v>6016869</v>
      </c>
      <c r="C15" s="41">
        <v>146183</v>
      </c>
      <c r="D15" s="66">
        <v>44927</v>
      </c>
      <c r="E15" s="66">
        <v>45291</v>
      </c>
      <c r="F15" s="71">
        <v>1311</v>
      </c>
      <c r="G15" s="71">
        <v>1607</v>
      </c>
      <c r="H15" s="71">
        <v>2180.64</v>
      </c>
      <c r="I15" s="71">
        <f t="shared" si="0"/>
        <v>5098.6399999999994</v>
      </c>
      <c r="J15" s="71">
        <v>14575</v>
      </c>
      <c r="K15" s="72">
        <f t="shared" si="1"/>
        <v>0.3498209262435677</v>
      </c>
      <c r="N15" s="63"/>
    </row>
    <row r="16" spans="1:14" x14ac:dyDescent="0.25">
      <c r="A16" s="34" t="s">
        <v>37</v>
      </c>
      <c r="B16" s="41">
        <v>6015507</v>
      </c>
      <c r="C16" s="41">
        <v>146182</v>
      </c>
      <c r="D16" s="66">
        <v>44927</v>
      </c>
      <c r="E16" s="66">
        <v>45291</v>
      </c>
      <c r="F16" s="71">
        <v>2312</v>
      </c>
      <c r="G16" s="71">
        <v>4827</v>
      </c>
      <c r="H16" s="71">
        <v>2009.28</v>
      </c>
      <c r="I16" s="71">
        <f t="shared" si="0"/>
        <v>9148.2800000000007</v>
      </c>
      <c r="J16" s="71">
        <v>18648</v>
      </c>
      <c r="K16" s="72">
        <f t="shared" si="1"/>
        <v>0.49057700557700562</v>
      </c>
      <c r="N16" s="63"/>
    </row>
    <row r="17" spans="1:14" x14ac:dyDescent="0.25">
      <c r="A17" s="54" t="s">
        <v>38</v>
      </c>
      <c r="B17" s="55">
        <v>6000103</v>
      </c>
      <c r="C17" s="55">
        <v>145142</v>
      </c>
      <c r="D17" s="73">
        <v>44927</v>
      </c>
      <c r="E17" s="73">
        <v>45291</v>
      </c>
      <c r="F17" s="74">
        <v>6815</v>
      </c>
      <c r="G17" s="74">
        <v>33632</v>
      </c>
      <c r="H17" s="74">
        <v>5901.84</v>
      </c>
      <c r="I17" s="74">
        <f t="shared" si="0"/>
        <v>46348.84</v>
      </c>
      <c r="J17" s="74">
        <v>63172</v>
      </c>
      <c r="K17" s="75">
        <f t="shared" si="1"/>
        <v>0.73369277528018739</v>
      </c>
      <c r="N17" s="63"/>
    </row>
    <row r="18" spans="1:14" x14ac:dyDescent="0.25">
      <c r="A18" s="42" t="s">
        <v>39</v>
      </c>
      <c r="B18" s="43">
        <v>6014757</v>
      </c>
      <c r="C18" s="43">
        <v>145998</v>
      </c>
      <c r="D18" s="68">
        <v>44927</v>
      </c>
      <c r="E18" s="68">
        <v>45291</v>
      </c>
      <c r="F18" s="69">
        <v>3158</v>
      </c>
      <c r="G18" s="69">
        <v>9470</v>
      </c>
      <c r="H18" s="69">
        <v>2279</v>
      </c>
      <c r="I18" s="69">
        <f t="shared" si="0"/>
        <v>14907</v>
      </c>
      <c r="J18" s="69">
        <v>24873</v>
      </c>
      <c r="K18" s="70">
        <f t="shared" si="1"/>
        <v>0.59932456880955254</v>
      </c>
      <c r="N18" s="63"/>
    </row>
    <row r="19" spans="1:14" x14ac:dyDescent="0.25">
      <c r="A19" s="34" t="s">
        <v>40</v>
      </c>
      <c r="B19" s="41">
        <v>6016950</v>
      </c>
      <c r="C19" s="41">
        <v>146186</v>
      </c>
      <c r="D19" s="66">
        <v>44927</v>
      </c>
      <c r="E19" s="66">
        <v>45291</v>
      </c>
      <c r="F19" s="71">
        <v>5262</v>
      </c>
      <c r="G19" s="71">
        <v>7930</v>
      </c>
      <c r="H19" s="71">
        <v>5753.16</v>
      </c>
      <c r="I19" s="71">
        <f t="shared" si="0"/>
        <v>18945.16</v>
      </c>
      <c r="J19" s="71">
        <v>43362</v>
      </c>
      <c r="K19" s="72">
        <f t="shared" si="1"/>
        <v>0.43690696923573635</v>
      </c>
      <c r="N19" s="63"/>
    </row>
    <row r="20" spans="1:14" x14ac:dyDescent="0.25">
      <c r="A20" s="34" t="s">
        <v>41</v>
      </c>
      <c r="B20" s="41">
        <v>6003735</v>
      </c>
      <c r="C20" s="41">
        <v>145557</v>
      </c>
      <c r="D20" s="66">
        <v>44927</v>
      </c>
      <c r="E20" s="66">
        <v>45291</v>
      </c>
      <c r="F20" s="71">
        <v>7598</v>
      </c>
      <c r="G20" s="71">
        <v>19616</v>
      </c>
      <c r="H20" s="71">
        <v>2791.32</v>
      </c>
      <c r="I20" s="71">
        <f t="shared" si="0"/>
        <v>30005.32</v>
      </c>
      <c r="J20" s="71">
        <v>45055</v>
      </c>
      <c r="K20" s="72">
        <f t="shared" si="1"/>
        <v>0.66597092442570194</v>
      </c>
      <c r="N20" s="63"/>
    </row>
    <row r="21" spans="1:14" x14ac:dyDescent="0.25">
      <c r="A21" s="34" t="s">
        <v>42</v>
      </c>
      <c r="B21" s="41">
        <v>6013429</v>
      </c>
      <c r="C21" s="41">
        <v>145907</v>
      </c>
      <c r="D21" s="66">
        <v>44927</v>
      </c>
      <c r="E21" s="66">
        <v>45291</v>
      </c>
      <c r="F21" s="71">
        <v>1292</v>
      </c>
      <c r="G21" s="71">
        <v>2882</v>
      </c>
      <c r="H21" s="71">
        <v>2102</v>
      </c>
      <c r="I21" s="71">
        <f t="shared" si="0"/>
        <v>6276</v>
      </c>
      <c r="J21" s="71">
        <v>22148</v>
      </c>
      <c r="K21" s="72">
        <f t="shared" si="1"/>
        <v>0.28336644392270183</v>
      </c>
      <c r="N21" s="63"/>
    </row>
    <row r="22" spans="1:14" x14ac:dyDescent="0.25">
      <c r="A22" s="54" t="s">
        <v>43</v>
      </c>
      <c r="B22" s="55">
        <v>6007033</v>
      </c>
      <c r="C22" s="55">
        <v>145582</v>
      </c>
      <c r="D22" s="73">
        <v>44927</v>
      </c>
      <c r="E22" s="73">
        <v>45291</v>
      </c>
      <c r="F22" s="74">
        <v>10025</v>
      </c>
      <c r="G22" s="74">
        <v>20175</v>
      </c>
      <c r="H22" s="74">
        <v>4929.12</v>
      </c>
      <c r="I22" s="74">
        <f t="shared" si="0"/>
        <v>35129.120000000003</v>
      </c>
      <c r="J22" s="74">
        <v>53414</v>
      </c>
      <c r="K22" s="75">
        <f t="shared" si="1"/>
        <v>0.6576762646497174</v>
      </c>
      <c r="N22" s="63"/>
    </row>
    <row r="23" spans="1:14" x14ac:dyDescent="0.25">
      <c r="A23" s="42" t="s">
        <v>44</v>
      </c>
      <c r="B23" s="43">
        <v>6014500</v>
      </c>
      <c r="C23" s="43">
        <v>145888</v>
      </c>
      <c r="D23" s="68">
        <v>44927</v>
      </c>
      <c r="E23" s="68">
        <v>45291</v>
      </c>
      <c r="F23" s="69">
        <v>10149</v>
      </c>
      <c r="G23" s="69">
        <v>28806</v>
      </c>
      <c r="H23" s="69">
        <v>9392.8799999999992</v>
      </c>
      <c r="I23" s="69">
        <f t="shared" si="0"/>
        <v>48347.88</v>
      </c>
      <c r="J23" s="69">
        <v>60424</v>
      </c>
      <c r="K23" s="70">
        <f t="shared" si="1"/>
        <v>0.80014365152919364</v>
      </c>
      <c r="N23" s="63"/>
    </row>
    <row r="24" spans="1:14" x14ac:dyDescent="0.25">
      <c r="A24" s="34" t="s">
        <v>45</v>
      </c>
      <c r="B24" s="41">
        <v>6014922</v>
      </c>
      <c r="C24" s="41">
        <v>145963</v>
      </c>
      <c r="D24" s="66">
        <v>44927</v>
      </c>
      <c r="E24" s="66">
        <v>45291</v>
      </c>
      <c r="F24" s="71">
        <v>9428</v>
      </c>
      <c r="G24" s="71">
        <v>24326</v>
      </c>
      <c r="H24" s="71">
        <v>4807</v>
      </c>
      <c r="I24" s="71">
        <f t="shared" si="0"/>
        <v>38561</v>
      </c>
      <c r="J24" s="71">
        <v>54693</v>
      </c>
      <c r="K24" s="72">
        <f t="shared" si="1"/>
        <v>0.70504452123672134</v>
      </c>
      <c r="N24" s="63"/>
    </row>
    <row r="25" spans="1:14" x14ac:dyDescent="0.25">
      <c r="A25" s="34" t="s">
        <v>46</v>
      </c>
      <c r="B25" s="41">
        <v>6016695</v>
      </c>
      <c r="C25" s="41">
        <v>146153</v>
      </c>
      <c r="D25" s="66">
        <v>44927</v>
      </c>
      <c r="E25" s="66">
        <v>45291</v>
      </c>
      <c r="F25" s="71">
        <v>2520</v>
      </c>
      <c r="G25" s="71">
        <v>3958</v>
      </c>
      <c r="H25" s="71">
        <v>1754.76</v>
      </c>
      <c r="I25" s="71">
        <f t="shared" si="0"/>
        <v>8232.76</v>
      </c>
      <c r="J25" s="71">
        <v>27295</v>
      </c>
      <c r="K25" s="72">
        <f t="shared" si="1"/>
        <v>0.30162154240703426</v>
      </c>
      <c r="N25" s="63"/>
    </row>
    <row r="26" spans="1:14" x14ac:dyDescent="0.25">
      <c r="A26" s="34" t="s">
        <v>47</v>
      </c>
      <c r="B26" s="41">
        <v>6006886</v>
      </c>
      <c r="C26" s="41">
        <v>145869</v>
      </c>
      <c r="D26" s="66">
        <v>44927</v>
      </c>
      <c r="E26" s="66">
        <v>45291</v>
      </c>
      <c r="F26" s="71">
        <v>548</v>
      </c>
      <c r="G26" s="71">
        <v>264</v>
      </c>
      <c r="H26" s="71">
        <v>452</v>
      </c>
      <c r="I26" s="71">
        <f t="shared" si="0"/>
        <v>1264</v>
      </c>
      <c r="J26" s="71">
        <v>9300</v>
      </c>
      <c r="K26" s="72">
        <f t="shared" si="1"/>
        <v>0.13591397849462367</v>
      </c>
      <c r="N26" s="63"/>
    </row>
    <row r="27" spans="1:14" x14ac:dyDescent="0.25">
      <c r="A27" s="54" t="s">
        <v>48</v>
      </c>
      <c r="B27" s="55">
        <v>6005193</v>
      </c>
      <c r="C27" s="55">
        <v>145450</v>
      </c>
      <c r="D27" s="73">
        <v>44927</v>
      </c>
      <c r="E27" s="73">
        <v>45291</v>
      </c>
      <c r="F27" s="74">
        <v>7095</v>
      </c>
      <c r="G27" s="74">
        <v>41060</v>
      </c>
      <c r="H27" s="74">
        <v>2356.1999999999998</v>
      </c>
      <c r="I27" s="74">
        <f t="shared" si="0"/>
        <v>50511.199999999997</v>
      </c>
      <c r="J27" s="74">
        <v>55472</v>
      </c>
      <c r="K27" s="75">
        <f t="shared" si="1"/>
        <v>0.91057109893279486</v>
      </c>
      <c r="N27" s="63"/>
    </row>
    <row r="28" spans="1:14" x14ac:dyDescent="0.25">
      <c r="A28" s="42" t="s">
        <v>49</v>
      </c>
      <c r="B28" s="43">
        <v>6009849</v>
      </c>
      <c r="C28" s="43">
        <v>145126</v>
      </c>
      <c r="D28" s="68">
        <v>44927</v>
      </c>
      <c r="E28" s="68">
        <v>45291</v>
      </c>
      <c r="F28" s="69">
        <v>7221</v>
      </c>
      <c r="G28" s="69">
        <v>9120</v>
      </c>
      <c r="H28" s="69">
        <v>2458</v>
      </c>
      <c r="I28" s="69">
        <f t="shared" si="0"/>
        <v>18799</v>
      </c>
      <c r="J28" s="69">
        <v>29356</v>
      </c>
      <c r="K28" s="70">
        <f t="shared" si="1"/>
        <v>0.64038016078484805</v>
      </c>
      <c r="N28" s="63"/>
    </row>
    <row r="29" spans="1:14" x14ac:dyDescent="0.25">
      <c r="A29" s="34" t="s">
        <v>50</v>
      </c>
      <c r="B29" s="41">
        <v>6005714</v>
      </c>
      <c r="C29" s="41">
        <v>145872</v>
      </c>
      <c r="D29" s="66">
        <v>44927</v>
      </c>
      <c r="E29" s="66">
        <v>45291</v>
      </c>
      <c r="F29" s="71">
        <v>9643</v>
      </c>
      <c r="G29" s="71">
        <v>24903</v>
      </c>
      <c r="H29" s="71">
        <v>10553.76</v>
      </c>
      <c r="I29" s="71">
        <f t="shared" si="0"/>
        <v>45099.76</v>
      </c>
      <c r="J29" s="71">
        <v>56534</v>
      </c>
      <c r="K29" s="72">
        <f t="shared" si="1"/>
        <v>0.79774578129974882</v>
      </c>
      <c r="N29" s="63"/>
    </row>
    <row r="30" spans="1:14" x14ac:dyDescent="0.25">
      <c r="A30" s="34" t="s">
        <v>51</v>
      </c>
      <c r="B30" s="41">
        <v>6014765</v>
      </c>
      <c r="C30" s="41">
        <v>145984</v>
      </c>
      <c r="D30" s="66">
        <v>44927</v>
      </c>
      <c r="E30" s="66">
        <v>45291</v>
      </c>
      <c r="F30" s="71">
        <v>1855</v>
      </c>
      <c r="G30" s="71">
        <v>2821</v>
      </c>
      <c r="H30" s="71">
        <v>1578.36</v>
      </c>
      <c r="I30" s="71">
        <f t="shared" si="0"/>
        <v>6254.36</v>
      </c>
      <c r="J30" s="71">
        <v>20103</v>
      </c>
      <c r="K30" s="72">
        <f t="shared" si="1"/>
        <v>0.31111575386758195</v>
      </c>
      <c r="N30" s="63"/>
    </row>
    <row r="31" spans="1:14" x14ac:dyDescent="0.25">
      <c r="A31" s="34" t="s">
        <v>52</v>
      </c>
      <c r="B31" s="41">
        <v>6014773</v>
      </c>
      <c r="C31" s="41">
        <v>146008</v>
      </c>
      <c r="D31" s="66">
        <v>44927</v>
      </c>
      <c r="E31" s="66">
        <v>45291</v>
      </c>
      <c r="F31" s="71">
        <v>2735</v>
      </c>
      <c r="G31" s="71">
        <v>7106</v>
      </c>
      <c r="H31" s="71">
        <v>2337</v>
      </c>
      <c r="I31" s="71">
        <f t="shared" si="0"/>
        <v>12178</v>
      </c>
      <c r="J31" s="71">
        <v>28737</v>
      </c>
      <c r="K31" s="72">
        <f t="shared" si="1"/>
        <v>0.42377422834673067</v>
      </c>
      <c r="N31" s="63"/>
    </row>
    <row r="32" spans="1:14" x14ac:dyDescent="0.25">
      <c r="A32" s="54" t="s">
        <v>53</v>
      </c>
      <c r="B32" s="55">
        <v>6007165</v>
      </c>
      <c r="C32" s="55">
        <v>145259</v>
      </c>
      <c r="D32" s="73">
        <v>44927</v>
      </c>
      <c r="E32" s="73">
        <v>45291</v>
      </c>
      <c r="F32" s="74">
        <v>6704</v>
      </c>
      <c r="G32" s="74">
        <v>27552</v>
      </c>
      <c r="H32" s="74">
        <v>6982.92</v>
      </c>
      <c r="I32" s="74">
        <f t="shared" si="0"/>
        <v>41238.92</v>
      </c>
      <c r="J32" s="74">
        <v>50949</v>
      </c>
      <c r="K32" s="75">
        <f t="shared" si="1"/>
        <v>0.80941569020000392</v>
      </c>
      <c r="N32" s="63"/>
    </row>
    <row r="33" spans="1:14" x14ac:dyDescent="0.25">
      <c r="A33" s="42" t="s">
        <v>54</v>
      </c>
      <c r="B33" s="43">
        <v>6001366</v>
      </c>
      <c r="C33" s="43">
        <v>145403</v>
      </c>
      <c r="D33" s="68">
        <v>44927</v>
      </c>
      <c r="E33" s="68">
        <v>45291</v>
      </c>
      <c r="F33" s="69">
        <v>7740</v>
      </c>
      <c r="G33" s="69">
        <v>25724</v>
      </c>
      <c r="H33" s="69">
        <v>5272.68</v>
      </c>
      <c r="I33" s="69">
        <f t="shared" si="0"/>
        <v>38736.68</v>
      </c>
      <c r="J33" s="69">
        <v>52102</v>
      </c>
      <c r="K33" s="70">
        <f t="shared" si="1"/>
        <v>0.74347779355878851</v>
      </c>
      <c r="N33" s="63"/>
    </row>
    <row r="34" spans="1:14" x14ac:dyDescent="0.25">
      <c r="A34" s="34" t="s">
        <v>55</v>
      </c>
      <c r="B34" s="41">
        <v>6008304</v>
      </c>
      <c r="C34" s="41">
        <v>145453</v>
      </c>
      <c r="D34" s="66">
        <v>44927</v>
      </c>
      <c r="E34" s="66">
        <v>45291</v>
      </c>
      <c r="F34" s="71">
        <v>8880</v>
      </c>
      <c r="G34" s="71">
        <v>25570</v>
      </c>
      <c r="H34" s="71">
        <v>5242.4399999999996</v>
      </c>
      <c r="I34" s="71">
        <f t="shared" si="0"/>
        <v>39692.44</v>
      </c>
      <c r="J34" s="71">
        <v>45983</v>
      </c>
      <c r="K34" s="72">
        <f t="shared" si="1"/>
        <v>0.86319813844246795</v>
      </c>
      <c r="N34" s="63"/>
    </row>
    <row r="35" spans="1:14" x14ac:dyDescent="0.25">
      <c r="A35" s="34" t="s">
        <v>56</v>
      </c>
      <c r="B35" s="41">
        <v>6013353</v>
      </c>
      <c r="C35" s="41">
        <v>145736</v>
      </c>
      <c r="D35" s="66">
        <v>44927</v>
      </c>
      <c r="E35" s="66">
        <v>45291</v>
      </c>
      <c r="F35" s="71">
        <v>12274</v>
      </c>
      <c r="G35" s="71">
        <v>41420</v>
      </c>
      <c r="H35" s="71">
        <v>2432.64</v>
      </c>
      <c r="I35" s="71">
        <f t="shared" si="0"/>
        <v>56126.64</v>
      </c>
      <c r="J35" s="71">
        <v>61971</v>
      </c>
      <c r="K35" s="72">
        <f t="shared" si="1"/>
        <v>0.9056920172338675</v>
      </c>
      <c r="N35" s="63"/>
    </row>
    <row r="36" spans="1:14" x14ac:dyDescent="0.25">
      <c r="A36" s="34" t="s">
        <v>57</v>
      </c>
      <c r="B36" s="41">
        <v>6000459</v>
      </c>
      <c r="C36" s="41">
        <v>145379</v>
      </c>
      <c r="D36" s="66">
        <v>44927</v>
      </c>
      <c r="E36" s="66">
        <v>45291</v>
      </c>
      <c r="F36" s="71">
        <v>9849</v>
      </c>
      <c r="G36" s="71">
        <v>31158</v>
      </c>
      <c r="H36" s="71">
        <v>5458.32</v>
      </c>
      <c r="I36" s="71">
        <f t="shared" si="0"/>
        <v>46465.32</v>
      </c>
      <c r="J36" s="71">
        <v>57757</v>
      </c>
      <c r="K36" s="72">
        <f t="shared" si="1"/>
        <v>0.80449677095417005</v>
      </c>
      <c r="N36" s="63"/>
    </row>
    <row r="37" spans="1:14" x14ac:dyDescent="0.25">
      <c r="A37" s="54" t="s">
        <v>58</v>
      </c>
      <c r="B37" s="55">
        <v>6003529</v>
      </c>
      <c r="C37" s="55">
        <v>145886</v>
      </c>
      <c r="D37" s="73">
        <v>44927</v>
      </c>
      <c r="E37" s="73">
        <v>45291</v>
      </c>
      <c r="F37" s="74">
        <v>3691</v>
      </c>
      <c r="G37" s="74">
        <v>7981</v>
      </c>
      <c r="H37" s="74">
        <v>1514.52</v>
      </c>
      <c r="I37" s="74">
        <f t="shared" si="0"/>
        <v>13186.52</v>
      </c>
      <c r="J37" s="74">
        <v>19426</v>
      </c>
      <c r="K37" s="75">
        <f t="shared" si="1"/>
        <v>0.67880778338309489</v>
      </c>
      <c r="N37" s="63"/>
    </row>
    <row r="38" spans="1:14" x14ac:dyDescent="0.25">
      <c r="A38" s="42" t="s">
        <v>59</v>
      </c>
      <c r="B38" s="43">
        <v>6004014</v>
      </c>
      <c r="C38" s="43">
        <v>146052</v>
      </c>
      <c r="D38" s="68">
        <v>44927</v>
      </c>
      <c r="E38" s="68">
        <v>45291</v>
      </c>
      <c r="F38" s="69">
        <v>2308</v>
      </c>
      <c r="G38" s="69">
        <v>6342</v>
      </c>
      <c r="H38" s="69">
        <v>131.04</v>
      </c>
      <c r="I38" s="69">
        <f t="shared" si="0"/>
        <v>8781.0400000000009</v>
      </c>
      <c r="J38" s="69">
        <v>16896</v>
      </c>
      <c r="K38" s="70">
        <f t="shared" si="1"/>
        <v>0.5197111742424243</v>
      </c>
      <c r="N38" s="63"/>
    </row>
    <row r="39" spans="1:14" x14ac:dyDescent="0.25">
      <c r="A39" s="34" t="s">
        <v>60</v>
      </c>
      <c r="B39" s="41">
        <v>6000087</v>
      </c>
      <c r="C39" s="41">
        <v>146198</v>
      </c>
      <c r="D39" s="66">
        <v>44927</v>
      </c>
      <c r="E39" s="66">
        <v>45291</v>
      </c>
      <c r="F39" s="71">
        <v>4569</v>
      </c>
      <c r="G39" s="71">
        <v>36424</v>
      </c>
      <c r="H39" s="71">
        <v>3606.96</v>
      </c>
      <c r="I39" s="71">
        <f t="shared" si="0"/>
        <v>44599.96</v>
      </c>
      <c r="J39" s="71">
        <v>48520</v>
      </c>
      <c r="K39" s="72">
        <f t="shared" si="1"/>
        <v>0.91920774938169825</v>
      </c>
      <c r="N39" s="63"/>
    </row>
    <row r="40" spans="1:14" x14ac:dyDescent="0.25">
      <c r="A40" s="34" t="s">
        <v>61</v>
      </c>
      <c r="B40" s="41">
        <v>6003495</v>
      </c>
      <c r="C40" s="41">
        <v>145789</v>
      </c>
      <c r="D40" s="66">
        <v>44927</v>
      </c>
      <c r="E40" s="66">
        <v>45291</v>
      </c>
      <c r="F40" s="71">
        <v>4383</v>
      </c>
      <c r="G40" s="71">
        <v>6105</v>
      </c>
      <c r="H40" s="71">
        <v>1386.84</v>
      </c>
      <c r="I40" s="71">
        <f t="shared" si="0"/>
        <v>11874.84</v>
      </c>
      <c r="J40" s="71">
        <v>21479</v>
      </c>
      <c r="K40" s="72">
        <f t="shared" si="1"/>
        <v>0.55285814050933468</v>
      </c>
      <c r="N40" s="63"/>
    </row>
    <row r="41" spans="1:14" x14ac:dyDescent="0.25">
      <c r="A41" s="34" t="s">
        <v>62</v>
      </c>
      <c r="B41" s="41">
        <v>6001515</v>
      </c>
      <c r="C41" s="41">
        <v>145770</v>
      </c>
      <c r="D41" s="66">
        <v>44927</v>
      </c>
      <c r="E41" s="66">
        <v>45291</v>
      </c>
      <c r="F41" s="71">
        <v>2518</v>
      </c>
      <c r="G41" s="71">
        <v>6422</v>
      </c>
      <c r="H41" s="71">
        <v>46</v>
      </c>
      <c r="I41" s="71">
        <f t="shared" si="0"/>
        <v>8986</v>
      </c>
      <c r="J41" s="71">
        <v>21297</v>
      </c>
      <c r="K41" s="72">
        <f t="shared" si="1"/>
        <v>0.42193736206977511</v>
      </c>
      <c r="N41" s="63"/>
    </row>
    <row r="42" spans="1:14" x14ac:dyDescent="0.25">
      <c r="A42" s="54" t="s">
        <v>63</v>
      </c>
      <c r="B42" s="55">
        <v>6007637</v>
      </c>
      <c r="C42" s="55">
        <v>145920</v>
      </c>
      <c r="D42" s="73">
        <v>44927</v>
      </c>
      <c r="E42" s="73">
        <v>45291</v>
      </c>
      <c r="F42" s="74">
        <v>3367</v>
      </c>
      <c r="G42" s="74">
        <v>5217</v>
      </c>
      <c r="H42" s="74">
        <v>2959.32</v>
      </c>
      <c r="I42" s="74">
        <f t="shared" si="0"/>
        <v>11543.32</v>
      </c>
      <c r="J42" s="74">
        <v>22482</v>
      </c>
      <c r="K42" s="75">
        <f t="shared" si="1"/>
        <v>0.51344720220620943</v>
      </c>
      <c r="N42" s="63"/>
    </row>
    <row r="43" spans="1:14" x14ac:dyDescent="0.25">
      <c r="A43" s="42" t="s">
        <v>64</v>
      </c>
      <c r="B43" s="43">
        <v>6000129</v>
      </c>
      <c r="C43" s="43">
        <v>146066</v>
      </c>
      <c r="D43" s="68">
        <v>44927</v>
      </c>
      <c r="E43" s="68">
        <v>45291</v>
      </c>
      <c r="F43" s="69">
        <v>368</v>
      </c>
      <c r="G43" s="69">
        <v>2798</v>
      </c>
      <c r="H43" s="69">
        <v>28</v>
      </c>
      <c r="I43" s="69">
        <f t="shared" si="0"/>
        <v>3194</v>
      </c>
      <c r="J43" s="69">
        <v>11788</v>
      </c>
      <c r="K43" s="70">
        <f t="shared" si="1"/>
        <v>0.27095351204614865</v>
      </c>
      <c r="N43" s="63"/>
    </row>
    <row r="44" spans="1:14" x14ac:dyDescent="0.25">
      <c r="A44" s="34" t="s">
        <v>65</v>
      </c>
      <c r="B44" s="41">
        <v>6002877</v>
      </c>
      <c r="C44" s="41">
        <v>145121</v>
      </c>
      <c r="D44" s="66">
        <v>44927</v>
      </c>
      <c r="E44" s="66">
        <v>45291</v>
      </c>
      <c r="F44" s="71">
        <v>386</v>
      </c>
      <c r="G44" s="71">
        <v>759</v>
      </c>
      <c r="H44" s="71">
        <v>302.39999999999998</v>
      </c>
      <c r="I44" s="71">
        <f t="shared" si="0"/>
        <v>1447.4</v>
      </c>
      <c r="J44" s="71">
        <v>15446</v>
      </c>
      <c r="K44" s="72">
        <f t="shared" si="1"/>
        <v>9.3707108636540207E-2</v>
      </c>
      <c r="N44" s="63"/>
    </row>
    <row r="45" spans="1:14" x14ac:dyDescent="0.25">
      <c r="A45" s="34" t="s">
        <v>66</v>
      </c>
      <c r="B45" s="41">
        <v>6000186</v>
      </c>
      <c r="C45" s="41">
        <v>145343</v>
      </c>
      <c r="D45" s="66">
        <v>44927</v>
      </c>
      <c r="E45" s="66">
        <v>45291</v>
      </c>
      <c r="F45" s="71">
        <v>5155</v>
      </c>
      <c r="G45" s="71">
        <v>31260</v>
      </c>
      <c r="H45" s="71">
        <v>5514.6</v>
      </c>
      <c r="I45" s="71">
        <f t="shared" si="0"/>
        <v>41929.599999999999</v>
      </c>
      <c r="J45" s="71">
        <v>48053</v>
      </c>
      <c r="K45" s="72">
        <f t="shared" si="1"/>
        <v>0.87256987076769399</v>
      </c>
      <c r="N45" s="63"/>
    </row>
    <row r="46" spans="1:14" x14ac:dyDescent="0.25">
      <c r="A46" s="34" t="s">
        <v>67</v>
      </c>
      <c r="B46" s="41">
        <v>6001267</v>
      </c>
      <c r="C46" s="41">
        <v>145908</v>
      </c>
      <c r="D46" s="66">
        <v>44927</v>
      </c>
      <c r="E46" s="66">
        <v>45291</v>
      </c>
      <c r="F46" s="71">
        <v>4624</v>
      </c>
      <c r="G46" s="71">
        <v>21089</v>
      </c>
      <c r="H46" s="71">
        <v>4745.16</v>
      </c>
      <c r="I46" s="71">
        <f t="shared" si="0"/>
        <v>30458.16</v>
      </c>
      <c r="J46" s="71">
        <v>44301</v>
      </c>
      <c r="K46" s="72">
        <f t="shared" si="1"/>
        <v>0.68752759531387553</v>
      </c>
      <c r="N46" s="63"/>
    </row>
    <row r="47" spans="1:14" x14ac:dyDescent="0.25">
      <c r="A47" s="54" t="s">
        <v>68</v>
      </c>
      <c r="B47" s="55">
        <v>6001085</v>
      </c>
      <c r="C47" s="55">
        <v>146112</v>
      </c>
      <c r="D47" s="73">
        <v>44927</v>
      </c>
      <c r="E47" s="73">
        <v>45291</v>
      </c>
      <c r="F47" s="74">
        <v>3885</v>
      </c>
      <c r="G47" s="74">
        <v>18594</v>
      </c>
      <c r="H47" s="74">
        <v>3553.2</v>
      </c>
      <c r="I47" s="74">
        <f t="shared" si="0"/>
        <v>26032.2</v>
      </c>
      <c r="J47" s="74">
        <v>30455</v>
      </c>
      <c r="K47" s="75">
        <f t="shared" si="1"/>
        <v>0.85477589886718108</v>
      </c>
      <c r="N47" s="63"/>
    </row>
    <row r="48" spans="1:14" x14ac:dyDescent="0.25">
      <c r="A48" s="42" t="s">
        <v>69</v>
      </c>
      <c r="B48" s="43">
        <v>6001150</v>
      </c>
      <c r="C48" s="43">
        <v>145918</v>
      </c>
      <c r="D48" s="68">
        <v>44927</v>
      </c>
      <c r="E48" s="68">
        <v>45291</v>
      </c>
      <c r="F48" s="69">
        <v>2166</v>
      </c>
      <c r="G48" s="69">
        <v>13406</v>
      </c>
      <c r="H48" s="69">
        <v>426.72</v>
      </c>
      <c r="I48" s="69">
        <f t="shared" si="0"/>
        <v>15998.72</v>
      </c>
      <c r="J48" s="69">
        <v>22818</v>
      </c>
      <c r="K48" s="70">
        <f t="shared" si="1"/>
        <v>0.70114471031641679</v>
      </c>
      <c r="N48" s="63"/>
    </row>
    <row r="49" spans="1:14" x14ac:dyDescent="0.25">
      <c r="A49" s="34" t="s">
        <v>70</v>
      </c>
      <c r="B49" s="41">
        <v>6007207</v>
      </c>
      <c r="C49" s="41">
        <v>145913</v>
      </c>
      <c r="D49" s="66">
        <v>44927</v>
      </c>
      <c r="E49" s="66">
        <v>45291</v>
      </c>
      <c r="F49" s="71">
        <v>2106</v>
      </c>
      <c r="G49" s="71">
        <v>8216</v>
      </c>
      <c r="H49" s="71">
        <v>984</v>
      </c>
      <c r="I49" s="71">
        <f t="shared" si="0"/>
        <v>11306</v>
      </c>
      <c r="J49" s="71">
        <v>19534</v>
      </c>
      <c r="K49" s="72">
        <f t="shared" si="1"/>
        <v>0.57878570697245824</v>
      </c>
      <c r="N49" s="63"/>
    </row>
    <row r="50" spans="1:14" x14ac:dyDescent="0.25">
      <c r="A50" s="34" t="s">
        <v>71</v>
      </c>
      <c r="B50" s="41">
        <v>6002489</v>
      </c>
      <c r="C50" s="41">
        <v>145160</v>
      </c>
      <c r="D50" s="66">
        <v>44927</v>
      </c>
      <c r="E50" s="66">
        <v>45291</v>
      </c>
      <c r="F50" s="71">
        <v>6312</v>
      </c>
      <c r="G50" s="71">
        <v>21805</v>
      </c>
      <c r="H50" s="71">
        <v>2974.44</v>
      </c>
      <c r="I50" s="71">
        <f t="shared" si="0"/>
        <v>31091.439999999999</v>
      </c>
      <c r="J50" s="71">
        <v>36254</v>
      </c>
      <c r="K50" s="72">
        <f t="shared" si="1"/>
        <v>0.85760026479836704</v>
      </c>
      <c r="N50" s="63"/>
    </row>
    <row r="51" spans="1:14" x14ac:dyDescent="0.25">
      <c r="A51" s="34" t="s">
        <v>72</v>
      </c>
      <c r="B51" s="41">
        <v>6008064</v>
      </c>
      <c r="C51" s="41">
        <v>145180</v>
      </c>
      <c r="D51" s="66">
        <v>44927</v>
      </c>
      <c r="E51" s="66">
        <v>45291</v>
      </c>
      <c r="F51" s="71">
        <v>4701</v>
      </c>
      <c r="G51" s="71">
        <v>40538</v>
      </c>
      <c r="H51" s="71">
        <v>884.52</v>
      </c>
      <c r="I51" s="71">
        <f t="shared" si="0"/>
        <v>46123.519999999997</v>
      </c>
      <c r="J51" s="71">
        <v>49189</v>
      </c>
      <c r="K51" s="72">
        <f t="shared" si="1"/>
        <v>0.93767956250381179</v>
      </c>
      <c r="N51" s="63"/>
    </row>
    <row r="52" spans="1:14" x14ac:dyDescent="0.25">
      <c r="A52" s="54" t="s">
        <v>73</v>
      </c>
      <c r="B52" s="55">
        <v>6002547</v>
      </c>
      <c r="C52" s="55">
        <v>145877</v>
      </c>
      <c r="D52" s="73">
        <v>44927</v>
      </c>
      <c r="E52" s="73">
        <v>45291</v>
      </c>
      <c r="F52" s="74">
        <v>3775</v>
      </c>
      <c r="G52" s="74">
        <v>20992</v>
      </c>
      <c r="H52" s="74">
        <v>1764</v>
      </c>
      <c r="I52" s="74">
        <f t="shared" si="0"/>
        <v>26531</v>
      </c>
      <c r="J52" s="74">
        <v>29525</v>
      </c>
      <c r="K52" s="75">
        <f t="shared" si="1"/>
        <v>0.89859441151566466</v>
      </c>
      <c r="N52" s="63"/>
    </row>
    <row r="53" spans="1:14" x14ac:dyDescent="0.25">
      <c r="A53" s="42" t="s">
        <v>74</v>
      </c>
      <c r="B53" s="43">
        <v>6005847</v>
      </c>
      <c r="C53" s="43">
        <v>145740</v>
      </c>
      <c r="D53" s="68">
        <v>44927</v>
      </c>
      <c r="E53" s="68">
        <v>45291</v>
      </c>
      <c r="F53" s="69">
        <v>4939</v>
      </c>
      <c r="G53" s="69">
        <v>20122</v>
      </c>
      <c r="H53" s="69">
        <v>3251.64</v>
      </c>
      <c r="I53" s="69">
        <f t="shared" si="0"/>
        <v>28312.639999999999</v>
      </c>
      <c r="J53" s="69">
        <v>32993</v>
      </c>
      <c r="K53" s="70">
        <f t="shared" si="1"/>
        <v>0.85814081774921946</v>
      </c>
      <c r="N53" s="63"/>
    </row>
    <row r="54" spans="1:14" x14ac:dyDescent="0.25">
      <c r="A54" s="34" t="s">
        <v>75</v>
      </c>
      <c r="B54" s="41">
        <v>6006845</v>
      </c>
      <c r="C54" s="41">
        <v>146058</v>
      </c>
      <c r="D54" s="66">
        <v>44927</v>
      </c>
      <c r="E54" s="66">
        <v>45291</v>
      </c>
      <c r="F54" s="71">
        <v>1824</v>
      </c>
      <c r="G54" s="71">
        <v>10858</v>
      </c>
      <c r="H54" s="71">
        <v>2730.84</v>
      </c>
      <c r="I54" s="71">
        <f t="shared" si="0"/>
        <v>15412.84</v>
      </c>
      <c r="J54" s="71">
        <v>18081</v>
      </c>
      <c r="K54" s="72">
        <f t="shared" si="1"/>
        <v>0.85243294065593722</v>
      </c>
      <c r="N54" s="63"/>
    </row>
    <row r="55" spans="1:14" x14ac:dyDescent="0.25">
      <c r="A55" s="34" t="s">
        <v>76</v>
      </c>
      <c r="B55" s="41">
        <v>6009815</v>
      </c>
      <c r="C55" s="41">
        <v>146000</v>
      </c>
      <c r="D55" s="66">
        <v>44927</v>
      </c>
      <c r="E55" s="66">
        <v>45291</v>
      </c>
      <c r="F55" s="71">
        <v>1995</v>
      </c>
      <c r="G55" s="71">
        <v>17431</v>
      </c>
      <c r="H55" s="71">
        <v>444.36</v>
      </c>
      <c r="I55" s="71">
        <f t="shared" si="0"/>
        <v>19870.36</v>
      </c>
      <c r="J55" s="71">
        <v>23925</v>
      </c>
      <c r="K55" s="72">
        <f t="shared" si="1"/>
        <v>0.83052706374085683</v>
      </c>
      <c r="N55" s="63"/>
    </row>
    <row r="56" spans="1:14" x14ac:dyDescent="0.25">
      <c r="A56" s="34" t="s">
        <v>77</v>
      </c>
      <c r="B56" s="41">
        <v>6015333</v>
      </c>
      <c r="C56" s="41">
        <v>145969</v>
      </c>
      <c r="D56" s="66">
        <v>44927</v>
      </c>
      <c r="E56" s="66">
        <v>45291</v>
      </c>
      <c r="F56" s="71">
        <v>11405</v>
      </c>
      <c r="G56" s="71">
        <v>45157</v>
      </c>
      <c r="H56" s="71">
        <v>6728.4</v>
      </c>
      <c r="I56" s="71">
        <f t="shared" si="0"/>
        <v>63290.400000000001</v>
      </c>
      <c r="J56" s="71">
        <v>73395</v>
      </c>
      <c r="K56" s="72">
        <f t="shared" si="1"/>
        <v>0.86232577151032086</v>
      </c>
      <c r="N56" s="63"/>
    </row>
    <row r="57" spans="1:14" x14ac:dyDescent="0.25">
      <c r="A57" s="54" t="s">
        <v>78</v>
      </c>
      <c r="B57" s="55">
        <v>6003628</v>
      </c>
      <c r="C57" s="55">
        <v>145758</v>
      </c>
      <c r="D57" s="73">
        <v>44927</v>
      </c>
      <c r="E57" s="73">
        <v>45291</v>
      </c>
      <c r="F57" s="74">
        <v>5641</v>
      </c>
      <c r="G57" s="74">
        <v>26565</v>
      </c>
      <c r="H57" s="74">
        <v>3189.48</v>
      </c>
      <c r="I57" s="74">
        <f t="shared" si="0"/>
        <v>35395.480000000003</v>
      </c>
      <c r="J57" s="74">
        <v>40834</v>
      </c>
      <c r="K57" s="75">
        <f t="shared" si="1"/>
        <v>0.8668139295684969</v>
      </c>
      <c r="N57" s="63"/>
    </row>
    <row r="58" spans="1:14" x14ac:dyDescent="0.25">
      <c r="A58" s="42" t="s">
        <v>79</v>
      </c>
      <c r="B58" s="43">
        <v>6007280</v>
      </c>
      <c r="C58" s="43">
        <v>145936</v>
      </c>
      <c r="D58" s="68">
        <v>44927</v>
      </c>
      <c r="E58" s="68">
        <v>45291</v>
      </c>
      <c r="F58" s="69">
        <v>4527</v>
      </c>
      <c r="G58" s="69">
        <v>20801</v>
      </c>
      <c r="H58" s="69">
        <v>798.84</v>
      </c>
      <c r="I58" s="69">
        <f t="shared" si="0"/>
        <v>26126.84</v>
      </c>
      <c r="J58" s="69">
        <v>34280</v>
      </c>
      <c r="K58" s="70">
        <f t="shared" si="1"/>
        <v>0.7621598599766628</v>
      </c>
      <c r="N58" s="63"/>
    </row>
    <row r="59" spans="1:14" x14ac:dyDescent="0.25">
      <c r="A59" s="34" t="s">
        <v>80</v>
      </c>
      <c r="B59" s="41">
        <v>6014617</v>
      </c>
      <c r="C59" s="41">
        <v>146001</v>
      </c>
      <c r="D59" s="66">
        <v>44927</v>
      </c>
      <c r="E59" s="66">
        <v>45291</v>
      </c>
      <c r="F59" s="71">
        <v>13487</v>
      </c>
      <c r="G59" s="71">
        <v>43263</v>
      </c>
      <c r="H59" s="71">
        <v>5259.24</v>
      </c>
      <c r="I59" s="71">
        <f t="shared" si="0"/>
        <v>62009.24</v>
      </c>
      <c r="J59" s="71">
        <v>73185</v>
      </c>
      <c r="K59" s="72">
        <f t="shared" si="1"/>
        <v>0.84729439092710257</v>
      </c>
      <c r="N59" s="63"/>
    </row>
    <row r="60" spans="1:14" x14ac:dyDescent="0.25">
      <c r="A60" s="34" t="s">
        <v>81</v>
      </c>
      <c r="B60" s="41">
        <v>6008650</v>
      </c>
      <c r="C60" s="41">
        <v>145928</v>
      </c>
      <c r="D60" s="66">
        <v>44927</v>
      </c>
      <c r="E60" s="66">
        <v>45291</v>
      </c>
      <c r="F60" s="71">
        <v>2701</v>
      </c>
      <c r="G60" s="71">
        <v>19864</v>
      </c>
      <c r="H60" s="71">
        <v>1659</v>
      </c>
      <c r="I60" s="71">
        <f t="shared" si="0"/>
        <v>24224</v>
      </c>
      <c r="J60" s="71">
        <v>27583</v>
      </c>
      <c r="K60" s="72">
        <f t="shared" si="1"/>
        <v>0.87822209331834822</v>
      </c>
      <c r="N60" s="63"/>
    </row>
    <row r="61" spans="1:14" x14ac:dyDescent="0.25">
      <c r="A61" s="34" t="s">
        <v>82</v>
      </c>
      <c r="B61" s="41">
        <v>6000095</v>
      </c>
      <c r="C61" s="41" t="s">
        <v>83</v>
      </c>
      <c r="D61" s="66">
        <v>44927</v>
      </c>
      <c r="E61" s="66">
        <v>45291</v>
      </c>
      <c r="F61" s="71">
        <v>2688</v>
      </c>
      <c r="G61" s="71">
        <v>16762</v>
      </c>
      <c r="H61" s="71">
        <v>1362</v>
      </c>
      <c r="I61" s="71">
        <f t="shared" si="0"/>
        <v>20812</v>
      </c>
      <c r="J61" s="71">
        <v>22552</v>
      </c>
      <c r="K61" s="72">
        <f t="shared" si="1"/>
        <v>0.92284498048953534</v>
      </c>
      <c r="N61" s="63"/>
    </row>
    <row r="62" spans="1:14" x14ac:dyDescent="0.25">
      <c r="A62" s="54" t="s">
        <v>84</v>
      </c>
      <c r="B62" s="55">
        <v>6008015</v>
      </c>
      <c r="C62" s="55">
        <v>145295</v>
      </c>
      <c r="D62" s="73">
        <v>44927</v>
      </c>
      <c r="E62" s="73">
        <v>45291</v>
      </c>
      <c r="F62" s="74">
        <v>6819</v>
      </c>
      <c r="G62" s="74">
        <v>11111</v>
      </c>
      <c r="H62" s="74">
        <v>3389.4</v>
      </c>
      <c r="I62" s="74">
        <f t="shared" si="0"/>
        <v>21319.4</v>
      </c>
      <c r="J62" s="74">
        <v>26928</v>
      </c>
      <c r="K62" s="75">
        <f t="shared" si="1"/>
        <v>0.79171865715983369</v>
      </c>
      <c r="N62" s="63"/>
    </row>
    <row r="63" spans="1:14" x14ac:dyDescent="0.25">
      <c r="A63" s="42" t="s">
        <v>85</v>
      </c>
      <c r="B63" s="43">
        <v>6003768</v>
      </c>
      <c r="C63" s="43">
        <v>145785</v>
      </c>
      <c r="D63" s="68">
        <v>44927</v>
      </c>
      <c r="E63" s="68">
        <v>45291</v>
      </c>
      <c r="F63" s="69">
        <v>3059</v>
      </c>
      <c r="G63" s="69">
        <v>8594</v>
      </c>
      <c r="H63" s="69">
        <v>1611.12</v>
      </c>
      <c r="I63" s="69">
        <f t="shared" si="0"/>
        <v>13264.119999999999</v>
      </c>
      <c r="J63" s="69">
        <v>18295</v>
      </c>
      <c r="K63" s="70">
        <f t="shared" si="1"/>
        <v>0.72501339163705925</v>
      </c>
      <c r="N63" s="63"/>
    </row>
    <row r="64" spans="1:14" x14ac:dyDescent="0.25">
      <c r="A64" s="34" t="s">
        <v>86</v>
      </c>
      <c r="B64" s="41">
        <v>6001077</v>
      </c>
      <c r="C64" s="41">
        <v>145947</v>
      </c>
      <c r="D64" s="66">
        <v>44927</v>
      </c>
      <c r="E64" s="66">
        <v>45291</v>
      </c>
      <c r="F64" s="71">
        <v>2899</v>
      </c>
      <c r="G64" s="71">
        <v>25575</v>
      </c>
      <c r="H64" s="71">
        <v>293.16000000000003</v>
      </c>
      <c r="I64" s="71">
        <f t="shared" si="0"/>
        <v>28767.16</v>
      </c>
      <c r="J64" s="71">
        <v>30828</v>
      </c>
      <c r="K64" s="72">
        <f t="shared" si="1"/>
        <v>0.93315038276891138</v>
      </c>
      <c r="N64" s="63"/>
    </row>
    <row r="65" spans="1:14" x14ac:dyDescent="0.25">
      <c r="A65" s="34" t="s">
        <v>87</v>
      </c>
      <c r="B65" s="41">
        <v>6006399</v>
      </c>
      <c r="C65" s="41">
        <v>145248</v>
      </c>
      <c r="D65" s="66">
        <v>44927</v>
      </c>
      <c r="E65" s="66">
        <v>45291</v>
      </c>
      <c r="F65" s="71">
        <v>2296</v>
      </c>
      <c r="G65" s="71">
        <v>20465</v>
      </c>
      <c r="H65" s="71">
        <v>1257.48</v>
      </c>
      <c r="I65" s="71">
        <f t="shared" si="0"/>
        <v>24018.48</v>
      </c>
      <c r="J65" s="71">
        <v>28382</v>
      </c>
      <c r="K65" s="72">
        <f t="shared" si="1"/>
        <v>0.84625748713973648</v>
      </c>
      <c r="N65" s="63"/>
    </row>
    <row r="66" spans="1:14" x14ac:dyDescent="0.25">
      <c r="A66" s="34" t="s">
        <v>88</v>
      </c>
      <c r="B66" s="41">
        <v>6002059</v>
      </c>
      <c r="C66" s="41">
        <v>145197</v>
      </c>
      <c r="D66" s="66">
        <v>44927</v>
      </c>
      <c r="E66" s="66">
        <v>45291</v>
      </c>
      <c r="F66" s="71">
        <v>5839</v>
      </c>
      <c r="G66" s="71">
        <v>28845</v>
      </c>
      <c r="H66" s="71">
        <v>2126.88</v>
      </c>
      <c r="I66" s="71">
        <f t="shared" si="0"/>
        <v>36810.879999999997</v>
      </c>
      <c r="J66" s="71">
        <v>46331</v>
      </c>
      <c r="K66" s="72">
        <f t="shared" si="1"/>
        <v>0.79451943623060151</v>
      </c>
      <c r="N66" s="63"/>
    </row>
    <row r="67" spans="1:14" x14ac:dyDescent="0.25">
      <c r="A67" s="54" t="s">
        <v>89</v>
      </c>
      <c r="B67" s="55">
        <v>6004147</v>
      </c>
      <c r="C67" s="55">
        <v>145811</v>
      </c>
      <c r="D67" s="73">
        <v>44927</v>
      </c>
      <c r="E67" s="73">
        <v>45291</v>
      </c>
      <c r="F67" s="74">
        <v>3530</v>
      </c>
      <c r="G67" s="74">
        <v>22567</v>
      </c>
      <c r="H67" s="74">
        <v>671</v>
      </c>
      <c r="I67" s="74">
        <f t="shared" si="0"/>
        <v>26768</v>
      </c>
      <c r="J67" s="74">
        <v>30088</v>
      </c>
      <c r="K67" s="75">
        <f t="shared" si="1"/>
        <v>0.88965700611539489</v>
      </c>
      <c r="N67" s="63"/>
    </row>
    <row r="68" spans="1:14" x14ac:dyDescent="0.25">
      <c r="A68" s="42" t="s">
        <v>90</v>
      </c>
      <c r="B68" s="43">
        <v>6007520</v>
      </c>
      <c r="C68" s="43">
        <v>145658</v>
      </c>
      <c r="D68" s="68">
        <v>44927</v>
      </c>
      <c r="E68" s="68">
        <v>45291</v>
      </c>
      <c r="F68" s="69">
        <v>1916</v>
      </c>
      <c r="G68" s="69">
        <v>13878</v>
      </c>
      <c r="H68" s="69">
        <v>2460.36</v>
      </c>
      <c r="I68" s="69">
        <f t="shared" si="0"/>
        <v>18254.36</v>
      </c>
      <c r="J68" s="69">
        <v>22540</v>
      </c>
      <c r="K68" s="70">
        <f t="shared" si="1"/>
        <v>0.80986512866015969</v>
      </c>
      <c r="N68" s="63"/>
    </row>
    <row r="69" spans="1:14" x14ac:dyDescent="0.25">
      <c r="A69" s="34" t="s">
        <v>91</v>
      </c>
      <c r="B69" s="41">
        <v>6001945</v>
      </c>
      <c r="C69" s="41">
        <v>145437</v>
      </c>
      <c r="D69" s="66">
        <v>44927</v>
      </c>
      <c r="E69" s="66">
        <v>45291</v>
      </c>
      <c r="F69" s="71">
        <v>3321</v>
      </c>
      <c r="G69" s="71">
        <v>12781</v>
      </c>
      <c r="H69" s="71">
        <v>1493.52</v>
      </c>
      <c r="I69" s="71">
        <f t="shared" si="0"/>
        <v>17595.52</v>
      </c>
      <c r="J69" s="71">
        <v>23657</v>
      </c>
      <c r="K69" s="72">
        <f t="shared" si="1"/>
        <v>0.74377647208014541</v>
      </c>
      <c r="N69" s="63"/>
    </row>
    <row r="70" spans="1:14" x14ac:dyDescent="0.25">
      <c r="A70" s="34" t="s">
        <v>92</v>
      </c>
      <c r="B70" s="41">
        <v>6008783</v>
      </c>
      <c r="C70" s="41">
        <v>145486</v>
      </c>
      <c r="D70" s="66">
        <v>44927</v>
      </c>
      <c r="E70" s="66">
        <v>45291</v>
      </c>
      <c r="F70" s="71">
        <v>4450</v>
      </c>
      <c r="G70" s="71">
        <v>17953</v>
      </c>
      <c r="H70" s="71">
        <v>695</v>
      </c>
      <c r="I70" s="71">
        <f t="shared" si="0"/>
        <v>23098</v>
      </c>
      <c r="J70" s="71">
        <v>28151</v>
      </c>
      <c r="K70" s="72">
        <f t="shared" si="1"/>
        <v>0.82050371212390327</v>
      </c>
      <c r="N70" s="63"/>
    </row>
    <row r="71" spans="1:14" x14ac:dyDescent="0.25">
      <c r="A71" s="34" t="s">
        <v>93</v>
      </c>
      <c r="B71" s="41">
        <v>6002661</v>
      </c>
      <c r="C71" s="41" t="s">
        <v>94</v>
      </c>
      <c r="D71" s="66">
        <v>44927</v>
      </c>
      <c r="E71" s="66">
        <v>45291</v>
      </c>
      <c r="F71" s="71">
        <v>3448</v>
      </c>
      <c r="G71" s="71">
        <v>15774</v>
      </c>
      <c r="H71" s="71">
        <v>1547.28</v>
      </c>
      <c r="I71" s="71">
        <f t="shared" si="0"/>
        <v>20769.28</v>
      </c>
      <c r="J71" s="71">
        <v>22281</v>
      </c>
      <c r="K71" s="72">
        <f t="shared" si="1"/>
        <v>0.9321520578071002</v>
      </c>
      <c r="N71" s="63"/>
    </row>
    <row r="72" spans="1:14" x14ac:dyDescent="0.25">
      <c r="A72" s="54" t="s">
        <v>95</v>
      </c>
      <c r="B72" s="55">
        <v>6004204</v>
      </c>
      <c r="C72" s="55">
        <v>145857</v>
      </c>
      <c r="D72" s="73">
        <v>44927</v>
      </c>
      <c r="E72" s="73">
        <v>45291</v>
      </c>
      <c r="F72" s="74">
        <v>1917</v>
      </c>
      <c r="G72" s="74">
        <v>11204</v>
      </c>
      <c r="H72" s="74">
        <v>1065.1199999999999</v>
      </c>
      <c r="I72" s="74">
        <f t="shared" si="0"/>
        <v>14186.119999999999</v>
      </c>
      <c r="J72" s="74">
        <v>17434</v>
      </c>
      <c r="K72" s="75">
        <f t="shared" si="1"/>
        <v>0.81370425605139374</v>
      </c>
      <c r="N72" s="63"/>
    </row>
    <row r="73" spans="1:14" x14ac:dyDescent="0.25">
      <c r="A73" s="42" t="s">
        <v>96</v>
      </c>
      <c r="B73" s="43">
        <v>6006308</v>
      </c>
      <c r="C73" s="43">
        <v>145413</v>
      </c>
      <c r="D73" s="68">
        <v>44927</v>
      </c>
      <c r="E73" s="68">
        <v>45291</v>
      </c>
      <c r="F73" s="69">
        <v>1934</v>
      </c>
      <c r="G73" s="69">
        <v>18348</v>
      </c>
      <c r="H73" s="69">
        <v>1324</v>
      </c>
      <c r="I73" s="69">
        <f t="shared" ref="I73:I138" si="2">SUM(F73:H73)</f>
        <v>21606</v>
      </c>
      <c r="J73" s="69">
        <v>24429</v>
      </c>
      <c r="K73" s="70">
        <f t="shared" ref="K73:K138" si="3">I73/J73</f>
        <v>0.88444062384870437</v>
      </c>
      <c r="N73" s="63"/>
    </row>
    <row r="74" spans="1:14" x14ac:dyDescent="0.25">
      <c r="A74" s="34" t="s">
        <v>97</v>
      </c>
      <c r="B74" s="41">
        <v>6001713</v>
      </c>
      <c r="C74" s="41">
        <v>145830</v>
      </c>
      <c r="D74" s="66">
        <v>44927</v>
      </c>
      <c r="E74" s="66">
        <v>45291</v>
      </c>
      <c r="F74" s="71">
        <v>5313</v>
      </c>
      <c r="G74" s="71">
        <v>59343</v>
      </c>
      <c r="H74" s="71">
        <v>3864.84</v>
      </c>
      <c r="I74" s="71">
        <f t="shared" si="2"/>
        <v>68520.84</v>
      </c>
      <c r="J74" s="71">
        <v>73581</v>
      </c>
      <c r="K74" s="72">
        <f t="shared" si="3"/>
        <v>0.93123007298079663</v>
      </c>
      <c r="N74" s="63"/>
    </row>
    <row r="75" spans="1:14" x14ac:dyDescent="0.25">
      <c r="A75" s="34" t="s">
        <v>98</v>
      </c>
      <c r="B75" s="41">
        <v>6003453</v>
      </c>
      <c r="C75" s="41">
        <v>145832</v>
      </c>
      <c r="D75" s="66">
        <v>44927</v>
      </c>
      <c r="E75" s="66">
        <v>45291</v>
      </c>
      <c r="F75" s="71">
        <v>3852</v>
      </c>
      <c r="G75" s="71">
        <v>37402</v>
      </c>
      <c r="H75" s="71">
        <v>747</v>
      </c>
      <c r="I75" s="71">
        <f t="shared" si="2"/>
        <v>42001</v>
      </c>
      <c r="J75" s="71">
        <v>45343</v>
      </c>
      <c r="K75" s="72">
        <f t="shared" si="3"/>
        <v>0.9262951282447125</v>
      </c>
      <c r="N75" s="63"/>
    </row>
    <row r="76" spans="1:14" x14ac:dyDescent="0.25">
      <c r="A76" s="34" t="s">
        <v>99</v>
      </c>
      <c r="B76" s="41">
        <v>6008312</v>
      </c>
      <c r="C76" s="41">
        <v>145316</v>
      </c>
      <c r="D76" s="66">
        <v>44927</v>
      </c>
      <c r="E76" s="66">
        <v>45291</v>
      </c>
      <c r="F76" s="71">
        <v>5576</v>
      </c>
      <c r="G76" s="71">
        <v>45951</v>
      </c>
      <c r="H76" s="71">
        <v>2979.48</v>
      </c>
      <c r="I76" s="71">
        <f t="shared" si="2"/>
        <v>54506.48</v>
      </c>
      <c r="J76" s="71">
        <v>59335</v>
      </c>
      <c r="K76" s="72">
        <f t="shared" si="3"/>
        <v>0.9186227353164238</v>
      </c>
      <c r="N76" s="63"/>
    </row>
    <row r="77" spans="1:14" x14ac:dyDescent="0.25">
      <c r="A77" s="54" t="s">
        <v>100</v>
      </c>
      <c r="B77" s="55">
        <v>6000384</v>
      </c>
      <c r="C77" s="55">
        <v>145704</v>
      </c>
      <c r="D77" s="73">
        <v>44927</v>
      </c>
      <c r="E77" s="73">
        <v>45291</v>
      </c>
      <c r="F77" s="74">
        <v>848</v>
      </c>
      <c r="G77" s="74">
        <v>1179</v>
      </c>
      <c r="H77" s="74">
        <v>947.52</v>
      </c>
      <c r="I77" s="74">
        <f t="shared" si="2"/>
        <v>2974.52</v>
      </c>
      <c r="J77" s="74">
        <v>16615</v>
      </c>
      <c r="K77" s="75">
        <f t="shared" si="3"/>
        <v>0.17902618116160096</v>
      </c>
      <c r="N77" s="63"/>
    </row>
    <row r="78" spans="1:14" x14ac:dyDescent="0.25">
      <c r="A78" s="42" t="s">
        <v>100</v>
      </c>
      <c r="B78" s="43">
        <v>6002885</v>
      </c>
      <c r="C78" s="43">
        <v>145673</v>
      </c>
      <c r="D78" s="68">
        <v>44927</v>
      </c>
      <c r="E78" s="68">
        <v>45291</v>
      </c>
      <c r="F78" s="69">
        <v>1904</v>
      </c>
      <c r="G78" s="69">
        <v>650</v>
      </c>
      <c r="H78" s="69">
        <v>2402.4</v>
      </c>
      <c r="I78" s="69">
        <f t="shared" si="2"/>
        <v>4956.3999999999996</v>
      </c>
      <c r="J78" s="69">
        <v>29788</v>
      </c>
      <c r="K78" s="70">
        <f t="shared" si="3"/>
        <v>0.16638914999328588</v>
      </c>
      <c r="N78" s="63"/>
    </row>
    <row r="79" spans="1:14" x14ac:dyDescent="0.25">
      <c r="A79" s="34" t="s">
        <v>101</v>
      </c>
      <c r="B79" s="41">
        <v>6000400</v>
      </c>
      <c r="C79" s="41">
        <v>145436</v>
      </c>
      <c r="D79" s="66">
        <v>44927</v>
      </c>
      <c r="E79" s="66">
        <v>45291</v>
      </c>
      <c r="F79" s="71">
        <v>545</v>
      </c>
      <c r="G79" s="71">
        <v>2124</v>
      </c>
      <c r="H79" s="71">
        <v>1405.32</v>
      </c>
      <c r="I79" s="71">
        <f t="shared" si="2"/>
        <v>4074.3199999999997</v>
      </c>
      <c r="J79" s="71">
        <v>35780</v>
      </c>
      <c r="K79" s="72">
        <f t="shared" si="3"/>
        <v>0.11387143655673559</v>
      </c>
      <c r="N79" s="63"/>
    </row>
    <row r="80" spans="1:14" x14ac:dyDescent="0.25">
      <c r="A80" s="34" t="s">
        <v>102</v>
      </c>
      <c r="B80" s="41">
        <v>6000426</v>
      </c>
      <c r="C80" s="41">
        <v>145933</v>
      </c>
      <c r="D80" s="66">
        <v>44927</v>
      </c>
      <c r="E80" s="66">
        <v>45291</v>
      </c>
      <c r="F80" s="71">
        <v>460</v>
      </c>
      <c r="G80" s="71">
        <v>450</v>
      </c>
      <c r="H80" s="71">
        <v>1302</v>
      </c>
      <c r="I80" s="71">
        <f t="shared" si="2"/>
        <v>2212</v>
      </c>
      <c r="J80" s="71">
        <v>21542</v>
      </c>
      <c r="K80" s="72">
        <f t="shared" si="3"/>
        <v>0.10268313062853959</v>
      </c>
      <c r="N80" s="63"/>
    </row>
    <row r="81" spans="1:14" x14ac:dyDescent="0.25">
      <c r="A81" s="34" t="s">
        <v>103</v>
      </c>
      <c r="B81" s="41">
        <v>6008155</v>
      </c>
      <c r="C81" s="41">
        <v>146169</v>
      </c>
      <c r="D81" s="66">
        <v>44927</v>
      </c>
      <c r="E81" s="66">
        <v>45291</v>
      </c>
      <c r="F81" s="71">
        <v>3620</v>
      </c>
      <c r="G81" s="71">
        <v>22514</v>
      </c>
      <c r="H81" s="71">
        <v>3549.84</v>
      </c>
      <c r="I81" s="71">
        <f t="shared" si="2"/>
        <v>29683.84</v>
      </c>
      <c r="J81" s="71">
        <v>32663</v>
      </c>
      <c r="K81" s="72">
        <f t="shared" si="3"/>
        <v>0.90879098674340997</v>
      </c>
      <c r="N81" s="63"/>
    </row>
    <row r="82" spans="1:14" x14ac:dyDescent="0.25">
      <c r="A82" s="54" t="s">
        <v>104</v>
      </c>
      <c r="B82" s="55">
        <v>6001010</v>
      </c>
      <c r="C82" s="55">
        <v>145371</v>
      </c>
      <c r="D82" s="73">
        <v>44927</v>
      </c>
      <c r="E82" s="73">
        <v>45291</v>
      </c>
      <c r="F82" s="74">
        <v>3884</v>
      </c>
      <c r="G82" s="74">
        <v>20362</v>
      </c>
      <c r="H82" s="74">
        <v>2291.52</v>
      </c>
      <c r="I82" s="74">
        <f t="shared" si="2"/>
        <v>26537.52</v>
      </c>
      <c r="J82" s="74">
        <v>29939</v>
      </c>
      <c r="K82" s="75">
        <f t="shared" si="3"/>
        <v>0.88638631884832497</v>
      </c>
      <c r="N82" s="63"/>
    </row>
    <row r="83" spans="1:14" x14ac:dyDescent="0.25">
      <c r="A83" s="42" t="s">
        <v>105</v>
      </c>
      <c r="B83" s="43">
        <v>6002364</v>
      </c>
      <c r="C83" s="43">
        <v>145753</v>
      </c>
      <c r="D83" s="68">
        <v>44927</v>
      </c>
      <c r="E83" s="68">
        <v>45291</v>
      </c>
      <c r="F83" s="69">
        <v>7351</v>
      </c>
      <c r="G83" s="69">
        <v>27163</v>
      </c>
      <c r="H83" s="69">
        <v>7166.88</v>
      </c>
      <c r="I83" s="69">
        <f t="shared" si="2"/>
        <v>41680.879999999997</v>
      </c>
      <c r="J83" s="69">
        <v>47703</v>
      </c>
      <c r="K83" s="70">
        <f t="shared" si="3"/>
        <v>0.87375804456742756</v>
      </c>
      <c r="N83" s="63"/>
    </row>
    <row r="84" spans="1:14" x14ac:dyDescent="0.25">
      <c r="A84" s="34" t="s">
        <v>106</v>
      </c>
      <c r="B84" s="41">
        <v>6009823</v>
      </c>
      <c r="C84" s="41">
        <v>146050</v>
      </c>
      <c r="D84" s="66">
        <v>44927</v>
      </c>
      <c r="E84" s="66">
        <v>45291</v>
      </c>
      <c r="F84" s="71">
        <v>3022</v>
      </c>
      <c r="G84" s="71">
        <v>12642</v>
      </c>
      <c r="H84" s="71">
        <v>4728.3599999999997</v>
      </c>
      <c r="I84" s="71">
        <f t="shared" si="2"/>
        <v>20392.36</v>
      </c>
      <c r="J84" s="71">
        <v>25035</v>
      </c>
      <c r="K84" s="72">
        <f t="shared" si="3"/>
        <v>0.81455402436588775</v>
      </c>
      <c r="N84" s="63"/>
    </row>
    <row r="85" spans="1:14" x14ac:dyDescent="0.25">
      <c r="A85" s="34" t="s">
        <v>107</v>
      </c>
      <c r="B85" s="41">
        <v>6006175</v>
      </c>
      <c r="C85" s="41">
        <v>145358</v>
      </c>
      <c r="D85" s="66">
        <v>44927</v>
      </c>
      <c r="E85" s="66">
        <v>45291</v>
      </c>
      <c r="F85" s="71">
        <v>5741</v>
      </c>
      <c r="G85" s="71">
        <v>14050</v>
      </c>
      <c r="H85" s="71">
        <v>4599.84</v>
      </c>
      <c r="I85" s="71">
        <f t="shared" si="2"/>
        <v>24390.84</v>
      </c>
      <c r="J85" s="71">
        <v>31826</v>
      </c>
      <c r="K85" s="72">
        <f t="shared" si="3"/>
        <v>0.76638094639602838</v>
      </c>
      <c r="N85" s="63"/>
    </row>
    <row r="86" spans="1:14" x14ac:dyDescent="0.25">
      <c r="A86" s="34" t="s">
        <v>108</v>
      </c>
      <c r="B86" s="41">
        <v>6000517</v>
      </c>
      <c r="C86" s="41">
        <v>146023</v>
      </c>
      <c r="D86" s="66">
        <v>44927</v>
      </c>
      <c r="E86" s="66">
        <v>45291</v>
      </c>
      <c r="F86" s="71">
        <v>1176</v>
      </c>
      <c r="G86" s="71">
        <v>2315</v>
      </c>
      <c r="H86" s="71">
        <v>1848</v>
      </c>
      <c r="I86" s="71">
        <f t="shared" si="2"/>
        <v>5339</v>
      </c>
      <c r="J86" s="71">
        <v>13337</v>
      </c>
      <c r="K86" s="72">
        <f t="shared" si="3"/>
        <v>0.40031491339881531</v>
      </c>
      <c r="N86" s="63"/>
    </row>
    <row r="87" spans="1:14" x14ac:dyDescent="0.25">
      <c r="A87" s="54" t="s">
        <v>109</v>
      </c>
      <c r="B87" s="55">
        <v>6016489</v>
      </c>
      <c r="C87" s="55">
        <v>146187</v>
      </c>
      <c r="D87" s="73">
        <v>44927</v>
      </c>
      <c r="E87" s="73">
        <v>45291</v>
      </c>
      <c r="F87" s="74">
        <v>2662</v>
      </c>
      <c r="G87" s="74">
        <v>9389</v>
      </c>
      <c r="H87" s="74">
        <v>6163</v>
      </c>
      <c r="I87" s="74">
        <f t="shared" si="2"/>
        <v>18214</v>
      </c>
      <c r="J87" s="74">
        <v>23916</v>
      </c>
      <c r="K87" s="75">
        <f t="shared" si="3"/>
        <v>0.76158220438200364</v>
      </c>
      <c r="N87" s="63"/>
    </row>
    <row r="88" spans="1:14" x14ac:dyDescent="0.25">
      <c r="A88" s="42" t="s">
        <v>110</v>
      </c>
      <c r="B88" s="43">
        <v>6016729</v>
      </c>
      <c r="C88" s="43">
        <v>146170</v>
      </c>
      <c r="D88" s="68">
        <v>44927</v>
      </c>
      <c r="E88" s="68">
        <v>45291</v>
      </c>
      <c r="F88" s="69">
        <v>3040</v>
      </c>
      <c r="G88" s="69">
        <v>9013</v>
      </c>
      <c r="H88" s="69">
        <v>2196.6</v>
      </c>
      <c r="I88" s="69">
        <f t="shared" si="2"/>
        <v>14249.6</v>
      </c>
      <c r="J88" s="69">
        <v>21233</v>
      </c>
      <c r="K88" s="70">
        <f t="shared" si="3"/>
        <v>0.67110629680214762</v>
      </c>
      <c r="N88" s="63"/>
    </row>
    <row r="89" spans="1:14" x14ac:dyDescent="0.25">
      <c r="A89" s="34" t="s">
        <v>111</v>
      </c>
      <c r="B89" s="41">
        <v>6008205</v>
      </c>
      <c r="C89" s="41" t="s">
        <v>112</v>
      </c>
      <c r="D89" s="66">
        <v>44927</v>
      </c>
      <c r="E89" s="66">
        <v>45291</v>
      </c>
      <c r="F89" s="71">
        <v>1174</v>
      </c>
      <c r="G89" s="71">
        <v>7408</v>
      </c>
      <c r="H89" s="71">
        <v>935.76</v>
      </c>
      <c r="I89" s="71">
        <f t="shared" si="2"/>
        <v>9517.76</v>
      </c>
      <c r="J89" s="71">
        <v>10556</v>
      </c>
      <c r="K89" s="72">
        <f t="shared" si="3"/>
        <v>0.90164456233421753</v>
      </c>
      <c r="N89" s="63"/>
    </row>
    <row r="90" spans="1:14" x14ac:dyDescent="0.25">
      <c r="A90" s="34" t="s">
        <v>113</v>
      </c>
      <c r="B90" s="41">
        <v>6016273</v>
      </c>
      <c r="C90" s="41">
        <v>146125</v>
      </c>
      <c r="D90" s="66">
        <v>44927</v>
      </c>
      <c r="E90" s="66">
        <v>45291</v>
      </c>
      <c r="F90" s="71">
        <v>210</v>
      </c>
      <c r="G90" s="71">
        <v>1737</v>
      </c>
      <c r="H90" s="71">
        <v>205.8</v>
      </c>
      <c r="I90" s="71">
        <f t="shared" si="2"/>
        <v>2152.8000000000002</v>
      </c>
      <c r="J90" s="71">
        <v>19517</v>
      </c>
      <c r="K90" s="72">
        <f t="shared" si="3"/>
        <v>0.11030383767997132</v>
      </c>
      <c r="N90" s="63"/>
    </row>
    <row r="91" spans="1:14" x14ac:dyDescent="0.25">
      <c r="A91" s="34" t="s">
        <v>114</v>
      </c>
      <c r="B91" s="41">
        <v>6006662</v>
      </c>
      <c r="C91" s="41">
        <v>145634</v>
      </c>
      <c r="D91" s="66">
        <v>44927</v>
      </c>
      <c r="E91" s="66">
        <v>45291</v>
      </c>
      <c r="F91" s="71">
        <v>10952</v>
      </c>
      <c r="G91" s="71">
        <v>29377</v>
      </c>
      <c r="H91" s="71">
        <v>5916</v>
      </c>
      <c r="I91" s="71">
        <f t="shared" si="2"/>
        <v>46245</v>
      </c>
      <c r="J91" s="71">
        <v>53333</v>
      </c>
      <c r="K91" s="72">
        <f t="shared" si="3"/>
        <v>0.86709916936980858</v>
      </c>
      <c r="N91" s="63"/>
    </row>
    <row r="92" spans="1:14" x14ac:dyDescent="0.25">
      <c r="A92" s="54" t="s">
        <v>115</v>
      </c>
      <c r="B92" s="55">
        <v>6003834</v>
      </c>
      <c r="C92" s="55">
        <v>145479</v>
      </c>
      <c r="D92" s="73">
        <v>44927</v>
      </c>
      <c r="E92" s="73">
        <v>45291</v>
      </c>
      <c r="F92" s="74">
        <v>6004</v>
      </c>
      <c r="G92" s="74">
        <v>40073</v>
      </c>
      <c r="H92" s="74">
        <v>2114.2800000000002</v>
      </c>
      <c r="I92" s="74">
        <f t="shared" si="2"/>
        <v>48191.28</v>
      </c>
      <c r="J92" s="74">
        <v>53662</v>
      </c>
      <c r="K92" s="75">
        <f t="shared" si="3"/>
        <v>0.89805225299094327</v>
      </c>
      <c r="N92" s="63"/>
    </row>
    <row r="93" spans="1:14" x14ac:dyDescent="0.25">
      <c r="A93" s="42" t="s">
        <v>116</v>
      </c>
      <c r="B93" s="43">
        <v>6007181</v>
      </c>
      <c r="C93" s="43">
        <v>145136</v>
      </c>
      <c r="D93" s="68">
        <v>44927</v>
      </c>
      <c r="E93" s="68">
        <v>45291</v>
      </c>
      <c r="F93" s="69">
        <v>3743</v>
      </c>
      <c r="G93" s="69">
        <v>10997</v>
      </c>
      <c r="H93" s="69">
        <v>634.20000000000005</v>
      </c>
      <c r="I93" s="69">
        <f t="shared" si="2"/>
        <v>15374.2</v>
      </c>
      <c r="J93" s="69">
        <v>20152</v>
      </c>
      <c r="K93" s="70">
        <f t="shared" si="3"/>
        <v>0.76291186978959913</v>
      </c>
      <c r="N93" s="63"/>
    </row>
    <row r="94" spans="1:14" x14ac:dyDescent="0.25">
      <c r="A94" s="34" t="s">
        <v>117</v>
      </c>
      <c r="B94" s="41">
        <v>6002067</v>
      </c>
      <c r="C94" s="41">
        <v>145834</v>
      </c>
      <c r="D94" s="66">
        <v>44927</v>
      </c>
      <c r="E94" s="66">
        <v>45291</v>
      </c>
      <c r="F94" s="71">
        <v>4063</v>
      </c>
      <c r="G94" s="71">
        <v>44682</v>
      </c>
      <c r="H94" s="71">
        <v>6362</v>
      </c>
      <c r="I94" s="71">
        <f t="shared" si="2"/>
        <v>55107</v>
      </c>
      <c r="J94" s="71">
        <v>59037</v>
      </c>
      <c r="K94" s="72">
        <f t="shared" si="3"/>
        <v>0.93343157680776467</v>
      </c>
      <c r="N94" s="63"/>
    </row>
    <row r="95" spans="1:14" x14ac:dyDescent="0.25">
      <c r="A95" s="34" t="s">
        <v>118</v>
      </c>
      <c r="B95" s="41">
        <v>6001317</v>
      </c>
      <c r="C95" s="41">
        <v>145581</v>
      </c>
      <c r="D95" s="66">
        <v>44927</v>
      </c>
      <c r="E95" s="66">
        <v>45291</v>
      </c>
      <c r="F95" s="71">
        <v>4377</v>
      </c>
      <c r="G95" s="71">
        <v>20121</v>
      </c>
      <c r="H95" s="71">
        <v>119.28</v>
      </c>
      <c r="I95" s="71">
        <f t="shared" si="2"/>
        <v>24617.279999999999</v>
      </c>
      <c r="J95" s="71">
        <v>31707</v>
      </c>
      <c r="K95" s="72">
        <f t="shared" si="3"/>
        <v>0.77639890245056298</v>
      </c>
      <c r="N95" s="63"/>
    </row>
    <row r="96" spans="1:14" x14ac:dyDescent="0.25">
      <c r="A96" s="34" t="s">
        <v>119</v>
      </c>
      <c r="B96" s="41">
        <v>6007322</v>
      </c>
      <c r="C96" s="41">
        <v>145734</v>
      </c>
      <c r="D96" s="66">
        <v>44927</v>
      </c>
      <c r="E96" s="66">
        <v>45291</v>
      </c>
      <c r="F96" s="71">
        <v>9945</v>
      </c>
      <c r="G96" s="71">
        <v>15002</v>
      </c>
      <c r="H96" s="71">
        <v>7557.48</v>
      </c>
      <c r="I96" s="71">
        <f t="shared" si="2"/>
        <v>32504.48</v>
      </c>
      <c r="J96" s="71">
        <v>53214</v>
      </c>
      <c r="K96" s="72">
        <f t="shared" si="3"/>
        <v>0.61082572255421508</v>
      </c>
      <c r="N96" s="63"/>
    </row>
    <row r="97" spans="1:14" x14ac:dyDescent="0.25">
      <c r="A97" s="54" t="s">
        <v>120</v>
      </c>
      <c r="B97" s="55">
        <v>6014344</v>
      </c>
      <c r="C97" s="55">
        <v>145868</v>
      </c>
      <c r="D97" s="73">
        <v>44927</v>
      </c>
      <c r="E97" s="73">
        <v>45291</v>
      </c>
      <c r="F97" s="74">
        <v>16676</v>
      </c>
      <c r="G97" s="74">
        <v>22270</v>
      </c>
      <c r="H97" s="74">
        <v>4755</v>
      </c>
      <c r="I97" s="74">
        <f t="shared" si="2"/>
        <v>43701</v>
      </c>
      <c r="J97" s="74">
        <v>59636</v>
      </c>
      <c r="K97" s="75">
        <f t="shared" si="3"/>
        <v>0.73279562680260246</v>
      </c>
      <c r="N97" s="63"/>
    </row>
    <row r="98" spans="1:14" x14ac:dyDescent="0.25">
      <c r="A98" s="42" t="s">
        <v>121</v>
      </c>
      <c r="B98" s="43">
        <v>6012827</v>
      </c>
      <c r="C98" s="43">
        <v>145699</v>
      </c>
      <c r="D98" s="68">
        <v>44927</v>
      </c>
      <c r="E98" s="68">
        <v>45291</v>
      </c>
      <c r="F98" s="69">
        <v>3440</v>
      </c>
      <c r="G98" s="69">
        <v>9233</v>
      </c>
      <c r="H98" s="69">
        <v>9302.16</v>
      </c>
      <c r="I98" s="69">
        <f t="shared" si="2"/>
        <v>21975.16</v>
      </c>
      <c r="J98" s="69">
        <v>32790</v>
      </c>
      <c r="K98" s="70">
        <f t="shared" si="3"/>
        <v>0.67017871302226284</v>
      </c>
      <c r="N98" s="63"/>
    </row>
    <row r="99" spans="1:14" x14ac:dyDescent="0.25">
      <c r="A99" s="34" t="s">
        <v>122</v>
      </c>
      <c r="B99" s="41">
        <v>6009096</v>
      </c>
      <c r="C99" s="41">
        <v>145667</v>
      </c>
      <c r="D99" s="66">
        <v>44927</v>
      </c>
      <c r="E99" s="66">
        <v>45291</v>
      </c>
      <c r="F99" s="71">
        <v>5015</v>
      </c>
      <c r="G99" s="71">
        <v>11643</v>
      </c>
      <c r="H99" s="71">
        <v>8133.72</v>
      </c>
      <c r="I99" s="71">
        <f t="shared" si="2"/>
        <v>24791.72</v>
      </c>
      <c r="J99" s="71">
        <v>46199</v>
      </c>
      <c r="K99" s="72">
        <f t="shared" si="3"/>
        <v>0.53662893136215073</v>
      </c>
      <c r="N99" s="63"/>
    </row>
    <row r="100" spans="1:14" x14ac:dyDescent="0.25">
      <c r="A100" s="34" t="s">
        <v>123</v>
      </c>
      <c r="B100" s="41">
        <v>6011340</v>
      </c>
      <c r="C100" s="41">
        <v>145601</v>
      </c>
      <c r="D100" s="66">
        <v>44927</v>
      </c>
      <c r="E100" s="66">
        <v>45291</v>
      </c>
      <c r="F100" s="71">
        <v>1855</v>
      </c>
      <c r="G100" s="71">
        <v>8238</v>
      </c>
      <c r="H100" s="71">
        <v>741.72</v>
      </c>
      <c r="I100" s="71">
        <f t="shared" si="2"/>
        <v>10834.72</v>
      </c>
      <c r="J100" s="71">
        <v>22364</v>
      </c>
      <c r="K100" s="72">
        <f t="shared" si="3"/>
        <v>0.4844714720085852</v>
      </c>
      <c r="N100" s="63"/>
    </row>
    <row r="101" spans="1:14" x14ac:dyDescent="0.25">
      <c r="A101" s="34" t="s">
        <v>124</v>
      </c>
      <c r="B101" s="41">
        <v>6016810</v>
      </c>
      <c r="C101" s="41">
        <v>146181</v>
      </c>
      <c r="D101" s="66">
        <v>44927</v>
      </c>
      <c r="E101" s="66">
        <v>45291</v>
      </c>
      <c r="F101" s="71">
        <v>549</v>
      </c>
      <c r="G101" s="71">
        <v>625</v>
      </c>
      <c r="H101" s="71">
        <v>617</v>
      </c>
      <c r="I101" s="71">
        <f t="shared" si="2"/>
        <v>1791</v>
      </c>
      <c r="J101" s="71">
        <v>25125</v>
      </c>
      <c r="K101" s="72">
        <f t="shared" si="3"/>
        <v>7.1283582089552239E-2</v>
      </c>
      <c r="N101" s="63"/>
    </row>
    <row r="102" spans="1:14" x14ac:dyDescent="0.25">
      <c r="A102" s="54" t="s">
        <v>125</v>
      </c>
      <c r="B102" s="55">
        <v>6000657</v>
      </c>
      <c r="C102" s="55">
        <v>145796</v>
      </c>
      <c r="D102" s="73">
        <v>44927</v>
      </c>
      <c r="E102" s="73">
        <v>45291</v>
      </c>
      <c r="F102" s="74">
        <v>2846</v>
      </c>
      <c r="G102" s="74">
        <v>40583</v>
      </c>
      <c r="H102" s="74">
        <v>1622.88</v>
      </c>
      <c r="I102" s="74">
        <f t="shared" si="2"/>
        <v>45051.88</v>
      </c>
      <c r="J102" s="74">
        <v>51894</v>
      </c>
      <c r="K102" s="75">
        <f t="shared" si="3"/>
        <v>0.86815200215824562</v>
      </c>
      <c r="N102" s="63"/>
    </row>
    <row r="103" spans="1:14" x14ac:dyDescent="0.25">
      <c r="A103" s="42" t="s">
        <v>126</v>
      </c>
      <c r="B103" s="43">
        <v>6000731</v>
      </c>
      <c r="C103" s="43">
        <v>146051</v>
      </c>
      <c r="D103" s="68">
        <v>44927</v>
      </c>
      <c r="E103" s="68">
        <v>45291</v>
      </c>
      <c r="F103" s="69">
        <v>2307</v>
      </c>
      <c r="G103" s="69">
        <v>3890</v>
      </c>
      <c r="H103" s="69">
        <v>4310.04</v>
      </c>
      <c r="I103" s="69">
        <f t="shared" si="2"/>
        <v>10507.04</v>
      </c>
      <c r="J103" s="69">
        <v>18165</v>
      </c>
      <c r="K103" s="70">
        <f t="shared" si="3"/>
        <v>0.57842224057252967</v>
      </c>
      <c r="N103" s="63"/>
    </row>
    <row r="104" spans="1:14" x14ac:dyDescent="0.25">
      <c r="A104" s="34" t="s">
        <v>127</v>
      </c>
      <c r="B104" s="41">
        <v>6008171</v>
      </c>
      <c r="C104" s="41" t="s">
        <v>128</v>
      </c>
      <c r="D104" s="66">
        <v>44927</v>
      </c>
      <c r="E104" s="66">
        <v>45291</v>
      </c>
      <c r="F104" s="71">
        <v>1217</v>
      </c>
      <c r="G104" s="71">
        <v>7126</v>
      </c>
      <c r="H104" s="71">
        <v>1848</v>
      </c>
      <c r="I104" s="71">
        <f t="shared" si="2"/>
        <v>10191</v>
      </c>
      <c r="J104" s="71">
        <v>12573</v>
      </c>
      <c r="K104" s="72">
        <f t="shared" si="3"/>
        <v>0.81054640897160579</v>
      </c>
      <c r="N104" s="63"/>
    </row>
    <row r="105" spans="1:14" x14ac:dyDescent="0.25">
      <c r="A105" s="34" t="s">
        <v>129</v>
      </c>
      <c r="B105" s="41">
        <v>6001176</v>
      </c>
      <c r="C105" s="41">
        <v>145776</v>
      </c>
      <c r="D105" s="66">
        <v>44927</v>
      </c>
      <c r="E105" s="66">
        <v>45291</v>
      </c>
      <c r="F105" s="71">
        <v>5744</v>
      </c>
      <c r="G105" s="71">
        <v>19203</v>
      </c>
      <c r="H105" s="71">
        <v>162.12</v>
      </c>
      <c r="I105" s="71">
        <f t="shared" si="2"/>
        <v>25109.119999999999</v>
      </c>
      <c r="J105" s="71">
        <v>31775</v>
      </c>
      <c r="K105" s="72">
        <f t="shared" si="3"/>
        <v>0.79021620771046419</v>
      </c>
      <c r="N105" s="63"/>
    </row>
    <row r="106" spans="1:14" x14ac:dyDescent="0.25">
      <c r="A106" s="34" t="s">
        <v>130</v>
      </c>
      <c r="B106" s="41">
        <v>6000806</v>
      </c>
      <c r="C106" s="41">
        <v>145538</v>
      </c>
      <c r="D106" s="66">
        <v>44927</v>
      </c>
      <c r="E106" s="66">
        <v>45291</v>
      </c>
      <c r="F106" s="71">
        <v>3981</v>
      </c>
      <c r="G106" s="71">
        <v>12471</v>
      </c>
      <c r="H106" s="71">
        <v>5978</v>
      </c>
      <c r="I106" s="71">
        <f t="shared" si="2"/>
        <v>22430</v>
      </c>
      <c r="J106" s="71">
        <v>38947</v>
      </c>
      <c r="K106" s="72">
        <f t="shared" si="3"/>
        <v>0.57591085321077362</v>
      </c>
      <c r="N106" s="63"/>
    </row>
    <row r="107" spans="1:14" x14ac:dyDescent="0.25">
      <c r="A107" s="54" t="s">
        <v>131</v>
      </c>
      <c r="B107" s="55">
        <v>6000822</v>
      </c>
      <c r="C107" s="55">
        <v>145549</v>
      </c>
      <c r="D107" s="73">
        <v>44927</v>
      </c>
      <c r="E107" s="73">
        <v>45291</v>
      </c>
      <c r="F107" s="74">
        <v>6971</v>
      </c>
      <c r="G107" s="74">
        <v>40221</v>
      </c>
      <c r="H107" s="74">
        <v>7305.48</v>
      </c>
      <c r="I107" s="74">
        <f t="shared" si="2"/>
        <v>54497.479999999996</v>
      </c>
      <c r="J107" s="74">
        <v>61427</v>
      </c>
      <c r="K107" s="75">
        <f t="shared" si="3"/>
        <v>0.88719097465283991</v>
      </c>
      <c r="N107" s="63"/>
    </row>
    <row r="108" spans="1:14" x14ac:dyDescent="0.25">
      <c r="A108" s="42" t="s">
        <v>132</v>
      </c>
      <c r="B108" s="43">
        <v>6000889</v>
      </c>
      <c r="C108" s="43">
        <v>145198</v>
      </c>
      <c r="D108" s="68">
        <v>44927</v>
      </c>
      <c r="E108" s="68">
        <v>45291</v>
      </c>
      <c r="F108" s="69">
        <v>8234</v>
      </c>
      <c r="G108" s="69">
        <v>24790</v>
      </c>
      <c r="H108" s="69">
        <v>8099</v>
      </c>
      <c r="I108" s="69">
        <f t="shared" si="2"/>
        <v>41123</v>
      </c>
      <c r="J108" s="69">
        <v>52903</v>
      </c>
      <c r="K108" s="70">
        <f t="shared" si="3"/>
        <v>0.77732831786477141</v>
      </c>
      <c r="N108" s="63"/>
    </row>
    <row r="109" spans="1:14" x14ac:dyDescent="0.25">
      <c r="A109" s="34" t="s">
        <v>133</v>
      </c>
      <c r="B109" s="41">
        <v>6012975</v>
      </c>
      <c r="C109" s="41">
        <v>145701</v>
      </c>
      <c r="D109" s="66">
        <v>44927</v>
      </c>
      <c r="E109" s="66">
        <v>45291</v>
      </c>
      <c r="F109" s="71">
        <v>7744</v>
      </c>
      <c r="G109" s="71">
        <v>15126</v>
      </c>
      <c r="H109" s="71">
        <v>10990.56</v>
      </c>
      <c r="I109" s="71">
        <f t="shared" si="2"/>
        <v>33860.559999999998</v>
      </c>
      <c r="J109" s="71">
        <v>44896</v>
      </c>
      <c r="K109" s="72">
        <f t="shared" si="3"/>
        <v>0.75419992872416242</v>
      </c>
      <c r="N109" s="63"/>
    </row>
    <row r="110" spans="1:14" x14ac:dyDescent="0.25">
      <c r="A110" s="34" t="s">
        <v>134</v>
      </c>
      <c r="B110" s="41">
        <v>6014369</v>
      </c>
      <c r="C110" s="41">
        <v>145835</v>
      </c>
      <c r="D110" s="66">
        <v>44927</v>
      </c>
      <c r="E110" s="66">
        <v>45291</v>
      </c>
      <c r="F110" s="71">
        <v>13067</v>
      </c>
      <c r="G110" s="71">
        <v>22058</v>
      </c>
      <c r="H110" s="71">
        <v>12290.88</v>
      </c>
      <c r="I110" s="71">
        <f t="shared" si="2"/>
        <v>47415.88</v>
      </c>
      <c r="J110" s="71">
        <v>63968</v>
      </c>
      <c r="K110" s="72">
        <f t="shared" si="3"/>
        <v>0.74124374687343664</v>
      </c>
      <c r="N110" s="63"/>
    </row>
    <row r="111" spans="1:14" x14ac:dyDescent="0.25">
      <c r="A111" s="34" t="s">
        <v>135</v>
      </c>
      <c r="B111" s="41">
        <v>6000855</v>
      </c>
      <c r="C111" s="41">
        <v>145948</v>
      </c>
      <c r="D111" s="66">
        <v>44927</v>
      </c>
      <c r="E111" s="66">
        <v>45291</v>
      </c>
      <c r="F111" s="71">
        <v>2242</v>
      </c>
      <c r="G111" s="71">
        <v>6002</v>
      </c>
      <c r="H111" s="71">
        <v>1107.96</v>
      </c>
      <c r="I111" s="71">
        <f t="shared" si="2"/>
        <v>9351.9599999999991</v>
      </c>
      <c r="J111" s="71">
        <v>12950</v>
      </c>
      <c r="K111" s="72">
        <f t="shared" si="3"/>
        <v>0.72215907335907326</v>
      </c>
      <c r="N111" s="63"/>
    </row>
    <row r="112" spans="1:14" x14ac:dyDescent="0.25">
      <c r="A112" s="54" t="s">
        <v>136</v>
      </c>
      <c r="B112" s="55">
        <v>6005391</v>
      </c>
      <c r="C112" s="55">
        <v>146121</v>
      </c>
      <c r="D112" s="73">
        <v>44927</v>
      </c>
      <c r="E112" s="73">
        <v>45291</v>
      </c>
      <c r="F112" s="74">
        <v>1286</v>
      </c>
      <c r="G112" s="74">
        <v>4827</v>
      </c>
      <c r="H112" s="74">
        <v>1207</v>
      </c>
      <c r="I112" s="74">
        <f t="shared" si="2"/>
        <v>7320</v>
      </c>
      <c r="J112" s="74">
        <v>10594</v>
      </c>
      <c r="K112" s="75">
        <f t="shared" si="3"/>
        <v>0.69095714555408727</v>
      </c>
      <c r="N112" s="63"/>
    </row>
    <row r="113" spans="1:14" x14ac:dyDescent="0.25">
      <c r="A113" s="42" t="s">
        <v>137</v>
      </c>
      <c r="B113" s="43">
        <v>6010110</v>
      </c>
      <c r="C113" s="43">
        <v>146013</v>
      </c>
      <c r="D113" s="68">
        <v>44927</v>
      </c>
      <c r="E113" s="68">
        <v>45291</v>
      </c>
      <c r="F113" s="69">
        <v>2892</v>
      </c>
      <c r="G113" s="69">
        <v>8250</v>
      </c>
      <c r="H113" s="69">
        <v>1052.52</v>
      </c>
      <c r="I113" s="69">
        <f t="shared" si="2"/>
        <v>12194.52</v>
      </c>
      <c r="J113" s="69">
        <v>13394</v>
      </c>
      <c r="K113" s="70">
        <f t="shared" si="3"/>
        <v>0.91044646856801559</v>
      </c>
      <c r="N113" s="63"/>
    </row>
    <row r="114" spans="1:14" x14ac:dyDescent="0.25">
      <c r="A114" s="34" t="s">
        <v>138</v>
      </c>
      <c r="B114" s="41">
        <v>6014872</v>
      </c>
      <c r="C114" s="41">
        <v>145958</v>
      </c>
      <c r="D114" s="66">
        <v>44927</v>
      </c>
      <c r="E114" s="66">
        <v>45291</v>
      </c>
      <c r="F114" s="71">
        <v>2503</v>
      </c>
      <c r="G114" s="71">
        <v>11358</v>
      </c>
      <c r="H114" s="71">
        <v>1272.5999999999999</v>
      </c>
      <c r="I114" s="71">
        <f t="shared" si="2"/>
        <v>15133.6</v>
      </c>
      <c r="J114" s="71">
        <v>25734</v>
      </c>
      <c r="K114" s="72">
        <f t="shared" si="3"/>
        <v>0.58807802906660456</v>
      </c>
      <c r="N114" s="63"/>
    </row>
    <row r="115" spans="1:14" x14ac:dyDescent="0.25">
      <c r="A115" s="34" t="s">
        <v>139</v>
      </c>
      <c r="B115" s="41">
        <v>6006688</v>
      </c>
      <c r="C115" s="41">
        <v>145844</v>
      </c>
      <c r="D115" s="66">
        <v>44927</v>
      </c>
      <c r="E115" s="66">
        <v>45291</v>
      </c>
      <c r="F115" s="71">
        <v>8084</v>
      </c>
      <c r="G115" s="71">
        <v>7967</v>
      </c>
      <c r="H115" s="71">
        <v>5204.6400000000003</v>
      </c>
      <c r="I115" s="71">
        <f t="shared" si="2"/>
        <v>21255.64</v>
      </c>
      <c r="J115" s="71">
        <v>32969</v>
      </c>
      <c r="K115" s="72">
        <f t="shared" si="3"/>
        <v>0.64471594528193155</v>
      </c>
      <c r="N115" s="63"/>
    </row>
    <row r="116" spans="1:14" x14ac:dyDescent="0.25">
      <c r="A116" s="34" t="s">
        <v>140</v>
      </c>
      <c r="B116" s="41">
        <v>6000962</v>
      </c>
      <c r="C116" s="41" t="s">
        <v>141</v>
      </c>
      <c r="D116" s="66">
        <v>44927</v>
      </c>
      <c r="E116" s="66">
        <v>45291</v>
      </c>
      <c r="F116" s="71">
        <v>2266</v>
      </c>
      <c r="G116" s="71">
        <v>17817</v>
      </c>
      <c r="H116" s="71">
        <v>306.60000000000002</v>
      </c>
      <c r="I116" s="71">
        <f t="shared" si="2"/>
        <v>20389.599999999999</v>
      </c>
      <c r="J116" s="71">
        <v>25843</v>
      </c>
      <c r="K116" s="72">
        <f t="shared" si="3"/>
        <v>0.78897960763069297</v>
      </c>
      <c r="N116" s="63"/>
    </row>
    <row r="117" spans="1:14" x14ac:dyDescent="0.25">
      <c r="A117" s="54" t="s">
        <v>142</v>
      </c>
      <c r="B117" s="55">
        <v>6000988</v>
      </c>
      <c r="C117" s="55">
        <v>145532</v>
      </c>
      <c r="D117" s="73">
        <v>44927</v>
      </c>
      <c r="E117" s="73">
        <v>45291</v>
      </c>
      <c r="F117" s="74">
        <v>7664</v>
      </c>
      <c r="G117" s="74">
        <v>28079</v>
      </c>
      <c r="H117" s="74">
        <v>451.92</v>
      </c>
      <c r="I117" s="74">
        <f t="shared" si="2"/>
        <v>36194.92</v>
      </c>
      <c r="J117" s="74">
        <v>47834</v>
      </c>
      <c r="K117" s="75">
        <f t="shared" si="3"/>
        <v>0.75667767696617461</v>
      </c>
      <c r="N117" s="63"/>
    </row>
    <row r="118" spans="1:14" x14ac:dyDescent="0.25">
      <c r="A118" s="42" t="s">
        <v>143</v>
      </c>
      <c r="B118" s="43">
        <v>6000996</v>
      </c>
      <c r="C118" s="43">
        <v>145610</v>
      </c>
      <c r="D118" s="68">
        <v>44927</v>
      </c>
      <c r="E118" s="68">
        <v>45291</v>
      </c>
      <c r="F118" s="69">
        <v>2495</v>
      </c>
      <c r="G118" s="69">
        <v>8650</v>
      </c>
      <c r="H118" s="69">
        <v>2049.6</v>
      </c>
      <c r="I118" s="69">
        <f t="shared" si="2"/>
        <v>13194.6</v>
      </c>
      <c r="J118" s="69">
        <v>17761</v>
      </c>
      <c r="K118" s="70">
        <f t="shared" si="3"/>
        <v>0.74289735938291768</v>
      </c>
      <c r="N118" s="63"/>
    </row>
    <row r="119" spans="1:14" x14ac:dyDescent="0.25">
      <c r="A119" s="34" t="s">
        <v>144</v>
      </c>
      <c r="B119" s="41">
        <v>6001093</v>
      </c>
      <c r="C119" s="41">
        <v>145527</v>
      </c>
      <c r="D119" s="66">
        <v>44927</v>
      </c>
      <c r="E119" s="66">
        <v>45291</v>
      </c>
      <c r="F119" s="71">
        <v>1572</v>
      </c>
      <c r="G119" s="71">
        <v>3047</v>
      </c>
      <c r="H119" s="71">
        <v>2393.16</v>
      </c>
      <c r="I119" s="71">
        <f t="shared" si="2"/>
        <v>7012.16</v>
      </c>
      <c r="J119" s="71">
        <v>26162</v>
      </c>
      <c r="K119" s="72">
        <f t="shared" si="3"/>
        <v>0.2680284381927987</v>
      </c>
      <c r="N119" s="63"/>
    </row>
    <row r="120" spans="1:14" x14ac:dyDescent="0.25">
      <c r="A120" s="34" t="s">
        <v>145</v>
      </c>
      <c r="B120" s="41">
        <v>6001101</v>
      </c>
      <c r="C120" s="41">
        <v>145410</v>
      </c>
      <c r="D120" s="66">
        <v>44927</v>
      </c>
      <c r="E120" s="66">
        <v>45291</v>
      </c>
      <c r="F120" s="71">
        <v>440</v>
      </c>
      <c r="G120" s="71">
        <v>2644</v>
      </c>
      <c r="H120" s="71">
        <v>1617</v>
      </c>
      <c r="I120" s="71">
        <f t="shared" si="2"/>
        <v>4701</v>
      </c>
      <c r="J120" s="71">
        <v>12658</v>
      </c>
      <c r="K120" s="72">
        <f t="shared" si="3"/>
        <v>0.37138568494232899</v>
      </c>
      <c r="N120" s="63"/>
    </row>
    <row r="121" spans="1:14" x14ac:dyDescent="0.25">
      <c r="A121" s="34" t="s">
        <v>146</v>
      </c>
      <c r="B121" s="41">
        <v>6005474</v>
      </c>
      <c r="C121" s="41">
        <v>145668</v>
      </c>
      <c r="D121" s="66">
        <v>44927</v>
      </c>
      <c r="E121" s="66">
        <v>45291</v>
      </c>
      <c r="F121" s="71">
        <v>4986</v>
      </c>
      <c r="G121" s="71">
        <v>25892</v>
      </c>
      <c r="H121" s="71">
        <v>1595.16</v>
      </c>
      <c r="I121" s="71">
        <f t="shared" si="2"/>
        <v>32473.16</v>
      </c>
      <c r="J121" s="71">
        <v>39712</v>
      </c>
      <c r="K121" s="72">
        <f t="shared" si="3"/>
        <v>0.81771655922643027</v>
      </c>
      <c r="N121" s="63"/>
    </row>
    <row r="122" spans="1:14" x14ac:dyDescent="0.25">
      <c r="A122" s="54" t="s">
        <v>147</v>
      </c>
      <c r="B122" s="55">
        <v>6007983</v>
      </c>
      <c r="C122" s="55">
        <v>145613</v>
      </c>
      <c r="D122" s="73">
        <v>44927</v>
      </c>
      <c r="E122" s="73">
        <v>45291</v>
      </c>
      <c r="F122" s="74">
        <v>3039</v>
      </c>
      <c r="G122" s="74">
        <v>31093</v>
      </c>
      <c r="H122" s="74">
        <v>1407.84</v>
      </c>
      <c r="I122" s="74">
        <f t="shared" si="2"/>
        <v>35539.839999999997</v>
      </c>
      <c r="J122" s="74">
        <v>39068</v>
      </c>
      <c r="K122" s="75">
        <f t="shared" si="3"/>
        <v>0.90969181939182953</v>
      </c>
      <c r="N122" s="63"/>
    </row>
    <row r="123" spans="1:14" x14ac:dyDescent="0.25">
      <c r="A123" s="42" t="s">
        <v>148</v>
      </c>
      <c r="B123" s="43">
        <v>6007991</v>
      </c>
      <c r="C123" s="43">
        <v>145898</v>
      </c>
      <c r="D123" s="68">
        <v>44927</v>
      </c>
      <c r="E123" s="68">
        <v>45291</v>
      </c>
      <c r="F123" s="69">
        <v>2499</v>
      </c>
      <c r="G123" s="69">
        <v>27681</v>
      </c>
      <c r="H123" s="69">
        <v>1698</v>
      </c>
      <c r="I123" s="69">
        <f t="shared" si="2"/>
        <v>31878</v>
      </c>
      <c r="J123" s="69">
        <v>35187</v>
      </c>
      <c r="K123" s="70">
        <f t="shared" si="3"/>
        <v>0.90595958734759996</v>
      </c>
      <c r="N123" s="63"/>
    </row>
    <row r="124" spans="1:14" x14ac:dyDescent="0.25">
      <c r="A124" s="34" t="s">
        <v>149</v>
      </c>
      <c r="B124" s="41">
        <v>6000954</v>
      </c>
      <c r="C124" s="41">
        <v>145864</v>
      </c>
      <c r="D124" s="66">
        <v>44927</v>
      </c>
      <c r="E124" s="66">
        <v>45291</v>
      </c>
      <c r="F124" s="71">
        <v>5485</v>
      </c>
      <c r="G124" s="71">
        <v>75380</v>
      </c>
      <c r="H124" s="71">
        <v>3338</v>
      </c>
      <c r="I124" s="71">
        <f t="shared" si="2"/>
        <v>84203</v>
      </c>
      <c r="J124" s="71">
        <v>92542</v>
      </c>
      <c r="K124" s="72">
        <f t="shared" si="3"/>
        <v>0.90988956365758256</v>
      </c>
      <c r="N124" s="63"/>
    </row>
    <row r="125" spans="1:14" x14ac:dyDescent="0.25">
      <c r="A125" s="34" t="s">
        <v>150</v>
      </c>
      <c r="B125" s="41">
        <v>6003503</v>
      </c>
      <c r="C125" s="41">
        <v>146067</v>
      </c>
      <c r="D125" s="66">
        <v>44927</v>
      </c>
      <c r="E125" s="66">
        <v>45291</v>
      </c>
      <c r="F125" s="71">
        <v>5982</v>
      </c>
      <c r="G125" s="71">
        <v>11797</v>
      </c>
      <c r="H125" s="71">
        <v>5159.28</v>
      </c>
      <c r="I125" s="71">
        <f t="shared" si="2"/>
        <v>22938.28</v>
      </c>
      <c r="J125" s="71">
        <v>32525</v>
      </c>
      <c r="K125" s="72">
        <f t="shared" si="3"/>
        <v>0.70525073020753259</v>
      </c>
      <c r="N125" s="63"/>
    </row>
    <row r="126" spans="1:14" x14ac:dyDescent="0.25">
      <c r="A126" s="34" t="s">
        <v>151</v>
      </c>
      <c r="B126" s="41">
        <v>6010086</v>
      </c>
      <c r="C126" s="41">
        <v>145650</v>
      </c>
      <c r="D126" s="66">
        <v>44927</v>
      </c>
      <c r="E126" s="66">
        <v>45291</v>
      </c>
      <c r="F126" s="71">
        <v>4626</v>
      </c>
      <c r="G126" s="71">
        <v>20316</v>
      </c>
      <c r="H126" s="71">
        <v>2271.36</v>
      </c>
      <c r="I126" s="71">
        <f t="shared" si="2"/>
        <v>27213.360000000001</v>
      </c>
      <c r="J126" s="71">
        <v>46478</v>
      </c>
      <c r="K126" s="72">
        <f t="shared" si="3"/>
        <v>0.58551056413787173</v>
      </c>
      <c r="N126" s="63"/>
    </row>
    <row r="127" spans="1:14" x14ac:dyDescent="0.25">
      <c r="A127" s="54" t="s">
        <v>152</v>
      </c>
      <c r="B127" s="55">
        <v>6001283</v>
      </c>
      <c r="C127" s="55">
        <v>145735</v>
      </c>
      <c r="D127" s="73">
        <v>44927</v>
      </c>
      <c r="E127" s="73">
        <v>45291</v>
      </c>
      <c r="F127" s="74">
        <v>7050</v>
      </c>
      <c r="G127" s="74">
        <v>71317</v>
      </c>
      <c r="H127" s="74">
        <v>2764</v>
      </c>
      <c r="I127" s="74">
        <f t="shared" si="2"/>
        <v>81131</v>
      </c>
      <c r="J127" s="74">
        <v>88277</v>
      </c>
      <c r="K127" s="75">
        <f t="shared" si="3"/>
        <v>0.91905026224271325</v>
      </c>
      <c r="N127" s="63"/>
    </row>
    <row r="128" spans="1:14" x14ac:dyDescent="0.25">
      <c r="A128" s="42" t="s">
        <v>153</v>
      </c>
      <c r="B128" s="43">
        <v>6009930</v>
      </c>
      <c r="C128" s="43">
        <v>145405</v>
      </c>
      <c r="D128" s="68">
        <v>44927</v>
      </c>
      <c r="E128" s="68">
        <v>45291</v>
      </c>
      <c r="F128" s="69">
        <v>13325</v>
      </c>
      <c r="G128" s="69">
        <v>30158</v>
      </c>
      <c r="H128" s="69">
        <v>5869.92</v>
      </c>
      <c r="I128" s="69">
        <f t="shared" si="2"/>
        <v>49352.92</v>
      </c>
      <c r="J128" s="69">
        <v>61083</v>
      </c>
      <c r="K128" s="70">
        <f t="shared" si="3"/>
        <v>0.80796490021773648</v>
      </c>
      <c r="N128" s="63"/>
    </row>
    <row r="129" spans="1:14" x14ac:dyDescent="0.25">
      <c r="A129" s="34" t="s">
        <v>154</v>
      </c>
      <c r="B129" s="41">
        <v>6001143</v>
      </c>
      <c r="C129" s="41">
        <v>145784</v>
      </c>
      <c r="D129" s="66">
        <v>44927</v>
      </c>
      <c r="E129" s="66">
        <v>45291</v>
      </c>
      <c r="F129" s="71">
        <v>7553</v>
      </c>
      <c r="G129" s="71">
        <v>49536</v>
      </c>
      <c r="H129" s="71">
        <v>12120</v>
      </c>
      <c r="I129" s="71">
        <f t="shared" si="2"/>
        <v>69209</v>
      </c>
      <c r="J129" s="71">
        <v>76926</v>
      </c>
      <c r="K129" s="72">
        <f t="shared" si="3"/>
        <v>0.89968281205314193</v>
      </c>
      <c r="N129" s="63"/>
    </row>
    <row r="130" spans="1:14" x14ac:dyDescent="0.25">
      <c r="A130" s="34" t="s">
        <v>155</v>
      </c>
      <c r="B130" s="41">
        <v>6016794</v>
      </c>
      <c r="C130" s="41">
        <v>146160</v>
      </c>
      <c r="D130" s="66">
        <v>44927</v>
      </c>
      <c r="E130" s="66">
        <v>45291</v>
      </c>
      <c r="F130" s="71">
        <v>675</v>
      </c>
      <c r="G130" s="71">
        <v>693</v>
      </c>
      <c r="H130" s="71">
        <v>651</v>
      </c>
      <c r="I130" s="71">
        <f>SUM(F130:H130)</f>
        <v>2019</v>
      </c>
      <c r="J130" s="71">
        <v>21650</v>
      </c>
      <c r="K130" s="72">
        <f>I130/J130</f>
        <v>9.3256351039260971E-2</v>
      </c>
      <c r="N130" s="63"/>
    </row>
    <row r="131" spans="1:14" x14ac:dyDescent="0.25">
      <c r="A131" s="34" t="s">
        <v>156</v>
      </c>
      <c r="B131" s="41">
        <v>6001168</v>
      </c>
      <c r="C131" s="41">
        <v>145208</v>
      </c>
      <c r="D131" s="66">
        <v>44927</v>
      </c>
      <c r="E131" s="66">
        <v>45291</v>
      </c>
      <c r="F131" s="71">
        <v>9130</v>
      </c>
      <c r="G131" s="71">
        <v>18009</v>
      </c>
      <c r="H131" s="71">
        <v>7989.24</v>
      </c>
      <c r="I131" s="71">
        <f t="shared" si="2"/>
        <v>35128.239999999998</v>
      </c>
      <c r="J131" s="71">
        <v>48706</v>
      </c>
      <c r="K131" s="72">
        <f t="shared" si="3"/>
        <v>0.72123023857430291</v>
      </c>
      <c r="N131" s="63"/>
    </row>
    <row r="132" spans="1:14" x14ac:dyDescent="0.25">
      <c r="A132" s="54" t="s">
        <v>157</v>
      </c>
      <c r="B132" s="55">
        <v>6000353</v>
      </c>
      <c r="C132" s="55">
        <v>145420</v>
      </c>
      <c r="D132" s="73">
        <v>44927</v>
      </c>
      <c r="E132" s="73">
        <v>45291</v>
      </c>
      <c r="F132" s="74">
        <v>6774</v>
      </c>
      <c r="G132" s="74">
        <v>22787</v>
      </c>
      <c r="H132" s="74">
        <v>19636.68</v>
      </c>
      <c r="I132" s="74">
        <f t="shared" si="2"/>
        <v>49197.68</v>
      </c>
      <c r="J132" s="74">
        <v>63163</v>
      </c>
      <c r="K132" s="75">
        <f t="shared" si="3"/>
        <v>0.77890030555863399</v>
      </c>
      <c r="N132" s="63"/>
    </row>
    <row r="133" spans="1:14" x14ac:dyDescent="0.25">
      <c r="A133" s="76" t="s">
        <v>158</v>
      </c>
      <c r="B133" s="43">
        <v>6014955</v>
      </c>
      <c r="C133" s="43">
        <v>146061</v>
      </c>
      <c r="D133" s="68">
        <v>44927</v>
      </c>
      <c r="E133" s="68">
        <v>45291</v>
      </c>
      <c r="F133" s="69">
        <v>0</v>
      </c>
      <c r="G133" s="69">
        <v>0</v>
      </c>
      <c r="H133" s="69">
        <v>0</v>
      </c>
      <c r="I133" s="69">
        <f t="shared" si="2"/>
        <v>0</v>
      </c>
      <c r="J133" s="69">
        <v>14243</v>
      </c>
      <c r="K133" s="70">
        <f t="shared" si="3"/>
        <v>0</v>
      </c>
      <c r="N133" s="63"/>
    </row>
    <row r="134" spans="1:14" x14ac:dyDescent="0.25">
      <c r="A134" s="34" t="s">
        <v>159</v>
      </c>
      <c r="B134" s="41">
        <v>6001242</v>
      </c>
      <c r="C134" s="41">
        <v>145285</v>
      </c>
      <c r="D134" s="66">
        <v>44927</v>
      </c>
      <c r="E134" s="66">
        <v>45291</v>
      </c>
      <c r="F134" s="71">
        <v>4395</v>
      </c>
      <c r="G134" s="71">
        <v>15723</v>
      </c>
      <c r="H134" s="71">
        <v>205.8</v>
      </c>
      <c r="I134" s="71">
        <f t="shared" si="2"/>
        <v>20323.8</v>
      </c>
      <c r="J134" s="71">
        <v>31610</v>
      </c>
      <c r="K134" s="72">
        <f t="shared" si="3"/>
        <v>0.64295476115153427</v>
      </c>
      <c r="N134" s="63"/>
    </row>
    <row r="135" spans="1:14" x14ac:dyDescent="0.25">
      <c r="A135" s="34" t="s">
        <v>160</v>
      </c>
      <c r="B135" s="41">
        <v>6001127</v>
      </c>
      <c r="C135" s="41">
        <v>145211</v>
      </c>
      <c r="D135" s="66">
        <v>44927</v>
      </c>
      <c r="E135" s="66">
        <v>45291</v>
      </c>
      <c r="F135" s="71">
        <v>7020</v>
      </c>
      <c r="G135" s="71">
        <v>17706</v>
      </c>
      <c r="H135" s="71">
        <v>4871.16</v>
      </c>
      <c r="I135" s="71">
        <f t="shared" si="2"/>
        <v>29597.16</v>
      </c>
      <c r="J135" s="71">
        <v>34370</v>
      </c>
      <c r="K135" s="72">
        <f t="shared" si="3"/>
        <v>0.86113354669770148</v>
      </c>
      <c r="N135" s="63"/>
    </row>
    <row r="136" spans="1:14" x14ac:dyDescent="0.25">
      <c r="A136" s="34" t="s">
        <v>161</v>
      </c>
      <c r="B136" s="41">
        <v>6001259</v>
      </c>
      <c r="C136" s="41">
        <v>145219</v>
      </c>
      <c r="D136" s="66">
        <v>44927</v>
      </c>
      <c r="E136" s="66">
        <v>45291</v>
      </c>
      <c r="F136" s="71">
        <v>1597</v>
      </c>
      <c r="G136" s="71">
        <v>2535</v>
      </c>
      <c r="H136" s="71">
        <v>3287</v>
      </c>
      <c r="I136" s="71">
        <f t="shared" si="2"/>
        <v>7419</v>
      </c>
      <c r="J136" s="71">
        <v>42513</v>
      </c>
      <c r="K136" s="72">
        <f t="shared" si="3"/>
        <v>0.17451132594735727</v>
      </c>
      <c r="N136" s="63"/>
    </row>
    <row r="137" spans="1:14" x14ac:dyDescent="0.25">
      <c r="A137" s="34" t="s">
        <v>162</v>
      </c>
      <c r="B137" s="41">
        <v>6014674</v>
      </c>
      <c r="C137" s="41">
        <v>145910</v>
      </c>
      <c r="D137" s="66">
        <v>44927</v>
      </c>
      <c r="E137" s="66">
        <v>45291</v>
      </c>
      <c r="F137" s="71">
        <v>2963</v>
      </c>
      <c r="G137" s="71">
        <v>8620</v>
      </c>
      <c r="H137" s="71">
        <v>713</v>
      </c>
      <c r="I137" s="71">
        <f t="shared" si="2"/>
        <v>12296</v>
      </c>
      <c r="J137" s="71">
        <v>20754</v>
      </c>
      <c r="K137" s="72">
        <f t="shared" si="3"/>
        <v>0.5924641033053869</v>
      </c>
      <c r="N137" s="63"/>
    </row>
    <row r="138" spans="1:14" x14ac:dyDescent="0.25">
      <c r="A138" s="54" t="s">
        <v>163</v>
      </c>
      <c r="B138" s="55">
        <v>6001333</v>
      </c>
      <c r="C138" s="55">
        <v>145625</v>
      </c>
      <c r="D138" s="73">
        <v>44927</v>
      </c>
      <c r="E138" s="73">
        <v>45291</v>
      </c>
      <c r="F138" s="74">
        <v>5458</v>
      </c>
      <c r="G138" s="74">
        <v>68956</v>
      </c>
      <c r="H138" s="74">
        <v>552</v>
      </c>
      <c r="I138" s="74">
        <f t="shared" si="2"/>
        <v>74966</v>
      </c>
      <c r="J138" s="74">
        <v>81070</v>
      </c>
      <c r="K138" s="75">
        <f t="shared" si="3"/>
        <v>0.92470704329591713</v>
      </c>
      <c r="N138" s="63"/>
    </row>
    <row r="139" spans="1:14" x14ac:dyDescent="0.25">
      <c r="A139" s="42" t="s">
        <v>164</v>
      </c>
      <c r="B139" s="43">
        <v>6014401</v>
      </c>
      <c r="C139" s="43">
        <v>145846</v>
      </c>
      <c r="D139" s="68">
        <v>44927</v>
      </c>
      <c r="E139" s="68">
        <v>45291</v>
      </c>
      <c r="F139" s="69">
        <v>5831</v>
      </c>
      <c r="G139" s="69">
        <v>11250</v>
      </c>
      <c r="H139" s="69">
        <v>7348.32</v>
      </c>
      <c r="I139" s="69">
        <f t="shared" ref="I139:I202" si="4">SUM(F139:H139)</f>
        <v>24429.32</v>
      </c>
      <c r="J139" s="69">
        <v>35074</v>
      </c>
      <c r="K139" s="70">
        <f t="shared" ref="K139:K202" si="5">I139/J139</f>
        <v>0.69650795461025261</v>
      </c>
      <c r="N139" s="63"/>
    </row>
    <row r="140" spans="1:14" x14ac:dyDescent="0.25">
      <c r="A140" s="34" t="s">
        <v>165</v>
      </c>
      <c r="B140" s="41">
        <v>6009336</v>
      </c>
      <c r="C140" s="41">
        <v>145454</v>
      </c>
      <c r="D140" s="66">
        <v>44927</v>
      </c>
      <c r="E140" s="66">
        <v>45291</v>
      </c>
      <c r="F140" s="71">
        <v>1729</v>
      </c>
      <c r="G140" s="71">
        <v>11931</v>
      </c>
      <c r="H140" s="71">
        <v>1455</v>
      </c>
      <c r="I140" s="71">
        <f t="shared" si="4"/>
        <v>15115</v>
      </c>
      <c r="J140" s="71">
        <v>24972</v>
      </c>
      <c r="K140" s="72">
        <f t="shared" si="5"/>
        <v>0.60527791126061192</v>
      </c>
      <c r="N140" s="63"/>
    </row>
    <row r="141" spans="1:14" x14ac:dyDescent="0.25">
      <c r="A141" s="34" t="s">
        <v>166</v>
      </c>
      <c r="B141" s="41">
        <v>6001465</v>
      </c>
      <c r="C141" s="41">
        <v>145679</v>
      </c>
      <c r="D141" s="66">
        <v>44927</v>
      </c>
      <c r="E141" s="66">
        <v>45291</v>
      </c>
      <c r="F141" s="71">
        <v>9339</v>
      </c>
      <c r="G141" s="71">
        <v>39854</v>
      </c>
      <c r="H141" s="71">
        <v>6966</v>
      </c>
      <c r="I141" s="71">
        <f t="shared" si="4"/>
        <v>56159</v>
      </c>
      <c r="J141" s="71">
        <v>65796</v>
      </c>
      <c r="K141" s="72">
        <f t="shared" si="5"/>
        <v>0.85353212961274239</v>
      </c>
      <c r="N141" s="63"/>
    </row>
    <row r="142" spans="1:14" x14ac:dyDescent="0.25">
      <c r="A142" s="34" t="s">
        <v>167</v>
      </c>
      <c r="B142" s="41">
        <v>6001473</v>
      </c>
      <c r="C142" s="41">
        <v>145729</v>
      </c>
      <c r="D142" s="66">
        <v>44927</v>
      </c>
      <c r="E142" s="66">
        <v>45291</v>
      </c>
      <c r="F142" s="71">
        <v>4482</v>
      </c>
      <c r="G142" s="71">
        <v>13200</v>
      </c>
      <c r="H142" s="71">
        <v>2729.16</v>
      </c>
      <c r="I142" s="71">
        <f t="shared" si="4"/>
        <v>20411.16</v>
      </c>
      <c r="J142" s="71">
        <v>31557</v>
      </c>
      <c r="K142" s="72">
        <f t="shared" si="5"/>
        <v>0.64680292803498429</v>
      </c>
      <c r="N142" s="63"/>
    </row>
    <row r="143" spans="1:14" x14ac:dyDescent="0.25">
      <c r="A143" s="54" t="s">
        <v>168</v>
      </c>
      <c r="B143" s="55">
        <v>6016539</v>
      </c>
      <c r="C143" s="55">
        <v>146124</v>
      </c>
      <c r="D143" s="73">
        <v>44927</v>
      </c>
      <c r="E143" s="73">
        <v>45291</v>
      </c>
      <c r="F143" s="74">
        <v>773</v>
      </c>
      <c r="G143" s="74">
        <v>10905</v>
      </c>
      <c r="H143" s="74">
        <v>78.12</v>
      </c>
      <c r="I143" s="74">
        <f t="shared" si="4"/>
        <v>11756.12</v>
      </c>
      <c r="J143" s="74">
        <v>17006</v>
      </c>
      <c r="K143" s="75">
        <f t="shared" si="5"/>
        <v>0.69129248500529228</v>
      </c>
      <c r="N143" s="63"/>
    </row>
    <row r="144" spans="1:14" x14ac:dyDescent="0.25">
      <c r="A144" s="34" t="s">
        <v>169</v>
      </c>
      <c r="B144" s="41">
        <v>6001507</v>
      </c>
      <c r="C144" s="41">
        <v>145323</v>
      </c>
      <c r="D144" s="66">
        <v>44927</v>
      </c>
      <c r="E144" s="66">
        <v>45291</v>
      </c>
      <c r="F144" s="71">
        <v>3588</v>
      </c>
      <c r="G144" s="71">
        <v>12395</v>
      </c>
      <c r="H144" s="71">
        <v>80.64</v>
      </c>
      <c r="I144" s="71">
        <f t="shared" si="4"/>
        <v>16063.64</v>
      </c>
      <c r="J144" s="71">
        <v>25644</v>
      </c>
      <c r="K144" s="72">
        <f t="shared" si="5"/>
        <v>0.62640929652160349</v>
      </c>
      <c r="N144" s="63"/>
    </row>
    <row r="145" spans="1:14" x14ac:dyDescent="0.25">
      <c r="A145" s="34" t="s">
        <v>170</v>
      </c>
      <c r="B145" s="41">
        <v>6000970</v>
      </c>
      <c r="C145" s="41">
        <v>146117</v>
      </c>
      <c r="D145" s="66">
        <v>44927</v>
      </c>
      <c r="E145" s="66">
        <v>45291</v>
      </c>
      <c r="F145" s="71">
        <v>2459</v>
      </c>
      <c r="G145" s="71">
        <v>3716</v>
      </c>
      <c r="H145" s="71">
        <v>4751.04</v>
      </c>
      <c r="I145" s="71">
        <f t="shared" si="4"/>
        <v>10926.04</v>
      </c>
      <c r="J145" s="71">
        <v>18074</v>
      </c>
      <c r="K145" s="72">
        <f t="shared" si="5"/>
        <v>0.6045169857253514</v>
      </c>
      <c r="N145" s="63"/>
    </row>
    <row r="146" spans="1:14" x14ac:dyDescent="0.25">
      <c r="A146" s="34" t="s">
        <v>171</v>
      </c>
      <c r="B146" s="41">
        <v>6010227</v>
      </c>
      <c r="C146" s="41">
        <v>145585</v>
      </c>
      <c r="D146" s="66">
        <v>44927</v>
      </c>
      <c r="E146" s="66">
        <v>45291</v>
      </c>
      <c r="F146" s="71">
        <v>5475</v>
      </c>
      <c r="G146" s="71">
        <v>21183</v>
      </c>
      <c r="H146" s="71">
        <v>352.8</v>
      </c>
      <c r="I146" s="71">
        <f t="shared" si="4"/>
        <v>27010.799999999999</v>
      </c>
      <c r="J146" s="71">
        <v>31397</v>
      </c>
      <c r="K146" s="72">
        <f t="shared" si="5"/>
        <v>0.86029875465808836</v>
      </c>
      <c r="N146" s="63"/>
    </row>
    <row r="147" spans="1:14" x14ac:dyDescent="0.25">
      <c r="A147" s="54" t="s">
        <v>172</v>
      </c>
      <c r="B147" s="55">
        <v>6002869</v>
      </c>
      <c r="C147" s="55">
        <v>145571</v>
      </c>
      <c r="D147" s="73">
        <v>44927</v>
      </c>
      <c r="E147" s="73">
        <v>45291</v>
      </c>
      <c r="F147" s="74">
        <v>6232</v>
      </c>
      <c r="G147" s="74">
        <v>12662</v>
      </c>
      <c r="H147" s="74">
        <v>4576.32</v>
      </c>
      <c r="I147" s="74">
        <f t="shared" si="4"/>
        <v>23470.32</v>
      </c>
      <c r="J147" s="74">
        <v>35983</v>
      </c>
      <c r="K147" s="75">
        <f t="shared" si="5"/>
        <v>0.65226134563543892</v>
      </c>
      <c r="N147" s="63"/>
    </row>
    <row r="148" spans="1:14" x14ac:dyDescent="0.25">
      <c r="A148" s="42" t="s">
        <v>173</v>
      </c>
      <c r="B148" s="43">
        <v>6012587</v>
      </c>
      <c r="C148" s="43">
        <v>145680</v>
      </c>
      <c r="D148" s="68">
        <v>44927</v>
      </c>
      <c r="E148" s="68">
        <v>45291</v>
      </c>
      <c r="F148" s="69">
        <v>8465</v>
      </c>
      <c r="G148" s="69">
        <v>12120</v>
      </c>
      <c r="H148" s="69">
        <v>6256</v>
      </c>
      <c r="I148" s="69">
        <f t="shared" si="4"/>
        <v>26841</v>
      </c>
      <c r="J148" s="69">
        <v>36497</v>
      </c>
      <c r="K148" s="70">
        <f t="shared" si="5"/>
        <v>0.73543030934049369</v>
      </c>
      <c r="N148" s="63"/>
    </row>
    <row r="149" spans="1:14" x14ac:dyDescent="0.25">
      <c r="A149" s="34" t="s">
        <v>174</v>
      </c>
      <c r="B149" s="41">
        <v>6001523</v>
      </c>
      <c r="C149" s="41">
        <v>146062</v>
      </c>
      <c r="D149" s="66">
        <v>44927</v>
      </c>
      <c r="E149" s="66">
        <v>45291</v>
      </c>
      <c r="F149" s="71">
        <v>6151</v>
      </c>
      <c r="G149" s="71">
        <v>19303</v>
      </c>
      <c r="H149" s="71">
        <v>6455</v>
      </c>
      <c r="I149" s="71">
        <f t="shared" si="4"/>
        <v>31909</v>
      </c>
      <c r="J149" s="71">
        <v>34268</v>
      </c>
      <c r="K149" s="72">
        <f t="shared" si="5"/>
        <v>0.93116026613750436</v>
      </c>
      <c r="N149" s="63"/>
    </row>
    <row r="150" spans="1:14" x14ac:dyDescent="0.25">
      <c r="A150" s="34" t="s">
        <v>175</v>
      </c>
      <c r="B150" s="41">
        <v>6001564</v>
      </c>
      <c r="C150" s="41">
        <v>145853</v>
      </c>
      <c r="D150" s="66">
        <v>44927</v>
      </c>
      <c r="E150" s="66">
        <v>45291</v>
      </c>
      <c r="F150" s="71">
        <v>1917</v>
      </c>
      <c r="G150" s="71">
        <v>5866</v>
      </c>
      <c r="H150" s="71">
        <v>1553</v>
      </c>
      <c r="I150" s="71">
        <f t="shared" si="4"/>
        <v>9336</v>
      </c>
      <c r="J150" s="71">
        <v>39051</v>
      </c>
      <c r="K150" s="72">
        <f t="shared" si="5"/>
        <v>0.23907198279173389</v>
      </c>
      <c r="N150" s="63"/>
    </row>
    <row r="151" spans="1:14" x14ac:dyDescent="0.25">
      <c r="A151" s="34" t="s">
        <v>176</v>
      </c>
      <c r="B151" s="41">
        <v>6001580</v>
      </c>
      <c r="C151" s="41">
        <v>145648</v>
      </c>
      <c r="D151" s="66">
        <v>44927</v>
      </c>
      <c r="E151" s="66">
        <v>45291</v>
      </c>
      <c r="F151" s="71">
        <v>8181</v>
      </c>
      <c r="G151" s="71">
        <v>49275</v>
      </c>
      <c r="H151" s="71">
        <v>3925.32</v>
      </c>
      <c r="I151" s="71">
        <f t="shared" si="4"/>
        <v>61381.32</v>
      </c>
      <c r="J151" s="71">
        <v>71033</v>
      </c>
      <c r="K151" s="72">
        <f t="shared" si="5"/>
        <v>0.86412399870482737</v>
      </c>
      <c r="N151" s="63"/>
    </row>
    <row r="152" spans="1:14" x14ac:dyDescent="0.25">
      <c r="A152" s="54" t="s">
        <v>177</v>
      </c>
      <c r="B152" s="55">
        <v>6012355</v>
      </c>
      <c r="C152" s="55">
        <v>145666</v>
      </c>
      <c r="D152" s="73">
        <v>44927</v>
      </c>
      <c r="E152" s="73">
        <v>45291</v>
      </c>
      <c r="F152" s="74">
        <v>2561</v>
      </c>
      <c r="G152" s="74">
        <v>10613</v>
      </c>
      <c r="H152" s="74">
        <v>10</v>
      </c>
      <c r="I152" s="74">
        <f t="shared" si="4"/>
        <v>13184</v>
      </c>
      <c r="J152" s="74">
        <v>24639</v>
      </c>
      <c r="K152" s="75">
        <f t="shared" si="5"/>
        <v>0.53508665124396282</v>
      </c>
      <c r="N152" s="63"/>
    </row>
    <row r="153" spans="1:14" x14ac:dyDescent="0.25">
      <c r="A153" s="42" t="s">
        <v>178</v>
      </c>
      <c r="B153" s="43">
        <v>6008601</v>
      </c>
      <c r="C153" s="43">
        <v>145670</v>
      </c>
      <c r="D153" s="68">
        <v>44927</v>
      </c>
      <c r="E153" s="68">
        <v>45291</v>
      </c>
      <c r="F153" s="69">
        <v>6811</v>
      </c>
      <c r="G153" s="69">
        <v>47690</v>
      </c>
      <c r="H153" s="69">
        <v>8317</v>
      </c>
      <c r="I153" s="69">
        <f t="shared" si="4"/>
        <v>62818</v>
      </c>
      <c r="J153" s="69">
        <v>68882</v>
      </c>
      <c r="K153" s="70">
        <f t="shared" si="5"/>
        <v>0.91196539008739586</v>
      </c>
      <c r="N153" s="63"/>
    </row>
    <row r="154" spans="1:14" x14ac:dyDescent="0.25">
      <c r="A154" s="34" t="s">
        <v>179</v>
      </c>
      <c r="B154" s="41">
        <v>6001457</v>
      </c>
      <c r="C154" s="41">
        <v>145439</v>
      </c>
      <c r="D154" s="66">
        <v>44927</v>
      </c>
      <c r="E154" s="66">
        <v>45291</v>
      </c>
      <c r="F154" s="71">
        <v>9536</v>
      </c>
      <c r="G154" s="71">
        <v>12855</v>
      </c>
      <c r="H154" s="71">
        <v>13262.76</v>
      </c>
      <c r="I154" s="71">
        <f t="shared" si="4"/>
        <v>35653.760000000002</v>
      </c>
      <c r="J154" s="71">
        <v>51150</v>
      </c>
      <c r="K154" s="72">
        <f t="shared" si="5"/>
        <v>0.69704320625610949</v>
      </c>
      <c r="N154" s="63"/>
    </row>
    <row r="155" spans="1:14" x14ac:dyDescent="0.25">
      <c r="A155" s="34" t="s">
        <v>180</v>
      </c>
      <c r="B155" s="41">
        <v>6001358</v>
      </c>
      <c r="C155" s="41">
        <v>145636</v>
      </c>
      <c r="D155" s="66">
        <v>44927</v>
      </c>
      <c r="E155" s="66">
        <v>45291</v>
      </c>
      <c r="F155" s="71">
        <v>2604</v>
      </c>
      <c r="G155" s="71">
        <v>8345</v>
      </c>
      <c r="H155" s="71">
        <v>3720.36</v>
      </c>
      <c r="I155" s="71">
        <f t="shared" si="4"/>
        <v>14669.36</v>
      </c>
      <c r="J155" s="71">
        <v>22065</v>
      </c>
      <c r="K155" s="72">
        <f t="shared" si="5"/>
        <v>0.66482483571266715</v>
      </c>
      <c r="N155" s="63"/>
    </row>
    <row r="156" spans="1:14" x14ac:dyDescent="0.25">
      <c r="A156" s="34" t="s">
        <v>181</v>
      </c>
      <c r="B156" s="41">
        <v>6010367</v>
      </c>
      <c r="C156" s="41">
        <v>145614</v>
      </c>
      <c r="D156" s="66">
        <v>44927</v>
      </c>
      <c r="E156" s="66">
        <v>45291</v>
      </c>
      <c r="F156" s="71">
        <v>6509</v>
      </c>
      <c r="G156" s="71">
        <v>14574</v>
      </c>
      <c r="H156" s="71">
        <v>8069</v>
      </c>
      <c r="I156" s="71">
        <f t="shared" si="4"/>
        <v>29152</v>
      </c>
      <c r="J156" s="71">
        <v>40539</v>
      </c>
      <c r="K156" s="72">
        <f t="shared" si="5"/>
        <v>0.71910999284639487</v>
      </c>
      <c r="N156" s="63"/>
    </row>
    <row r="157" spans="1:14" x14ac:dyDescent="0.25">
      <c r="A157" s="54" t="s">
        <v>182</v>
      </c>
      <c r="B157" s="55">
        <v>6001697</v>
      </c>
      <c r="C157" s="55">
        <v>145639</v>
      </c>
      <c r="D157" s="73">
        <v>44927</v>
      </c>
      <c r="E157" s="73">
        <v>45291</v>
      </c>
      <c r="F157" s="74">
        <v>5380</v>
      </c>
      <c r="G157" s="74">
        <v>49313</v>
      </c>
      <c r="H157" s="74">
        <v>6293.28</v>
      </c>
      <c r="I157" s="74">
        <f t="shared" si="4"/>
        <v>60986.28</v>
      </c>
      <c r="J157" s="74">
        <v>70125</v>
      </c>
      <c r="K157" s="75">
        <f t="shared" si="5"/>
        <v>0.86967957219251335</v>
      </c>
      <c r="N157" s="63"/>
    </row>
    <row r="158" spans="1:14" x14ac:dyDescent="0.25">
      <c r="A158" s="34" t="s">
        <v>183</v>
      </c>
      <c r="B158" s="41">
        <v>6001770</v>
      </c>
      <c r="C158" s="41">
        <v>146131</v>
      </c>
      <c r="D158" s="66">
        <v>44927</v>
      </c>
      <c r="E158" s="66">
        <v>45291</v>
      </c>
      <c r="F158" s="71">
        <v>793</v>
      </c>
      <c r="G158" s="71">
        <v>3580</v>
      </c>
      <c r="H158" s="71">
        <v>1862.28</v>
      </c>
      <c r="I158" s="71">
        <f t="shared" si="4"/>
        <v>6235.28</v>
      </c>
      <c r="J158" s="71">
        <v>8506</v>
      </c>
      <c r="K158" s="72">
        <f t="shared" si="5"/>
        <v>0.73304490947566425</v>
      </c>
      <c r="N158" s="63"/>
    </row>
    <row r="159" spans="1:14" x14ac:dyDescent="0.25">
      <c r="A159" s="34" t="s">
        <v>184</v>
      </c>
      <c r="B159" s="41">
        <v>6000277</v>
      </c>
      <c r="C159" s="41">
        <v>145004</v>
      </c>
      <c r="D159" s="66">
        <v>44927</v>
      </c>
      <c r="E159" s="66">
        <v>45291</v>
      </c>
      <c r="F159" s="71">
        <v>3260</v>
      </c>
      <c r="G159" s="71">
        <v>10935</v>
      </c>
      <c r="H159" s="71">
        <v>2528</v>
      </c>
      <c r="I159" s="71">
        <f t="shared" si="4"/>
        <v>16723</v>
      </c>
      <c r="J159" s="71">
        <v>26697</v>
      </c>
      <c r="K159" s="72">
        <f t="shared" si="5"/>
        <v>0.62639997003408621</v>
      </c>
      <c r="N159" s="63"/>
    </row>
    <row r="160" spans="1:14" x14ac:dyDescent="0.25">
      <c r="A160" s="34" t="s">
        <v>185</v>
      </c>
      <c r="B160" s="41">
        <v>6000269</v>
      </c>
      <c r="C160" s="41">
        <v>145043</v>
      </c>
      <c r="D160" s="66">
        <v>44927</v>
      </c>
      <c r="E160" s="66">
        <v>45291</v>
      </c>
      <c r="F160" s="71">
        <v>3460</v>
      </c>
      <c r="G160" s="71">
        <v>12498</v>
      </c>
      <c r="H160" s="71">
        <v>8822.52</v>
      </c>
      <c r="I160" s="71">
        <f t="shared" si="4"/>
        <v>24780.52</v>
      </c>
      <c r="J160" s="71">
        <v>33121</v>
      </c>
      <c r="K160" s="72">
        <f t="shared" si="5"/>
        <v>0.7481815162585671</v>
      </c>
      <c r="N160" s="63"/>
    </row>
    <row r="161" spans="1:14" x14ac:dyDescent="0.25">
      <c r="A161" s="54" t="s">
        <v>186</v>
      </c>
      <c r="B161" s="55">
        <v>6006563</v>
      </c>
      <c r="C161" s="55">
        <v>145932</v>
      </c>
      <c r="D161" s="73">
        <v>44927</v>
      </c>
      <c r="E161" s="73">
        <v>45291</v>
      </c>
      <c r="F161" s="74">
        <v>3355</v>
      </c>
      <c r="G161" s="74">
        <v>5416</v>
      </c>
      <c r="H161" s="74">
        <v>2393.16</v>
      </c>
      <c r="I161" s="74">
        <f t="shared" si="4"/>
        <v>11164.16</v>
      </c>
      <c r="J161" s="74">
        <v>21175</v>
      </c>
      <c r="K161" s="75">
        <f t="shared" si="5"/>
        <v>0.52723305785123964</v>
      </c>
      <c r="N161" s="63"/>
    </row>
    <row r="162" spans="1:14" x14ac:dyDescent="0.25">
      <c r="A162" s="42" t="s">
        <v>187</v>
      </c>
      <c r="B162" s="43">
        <v>6015168</v>
      </c>
      <c r="C162" s="43">
        <v>145982</v>
      </c>
      <c r="D162" s="68">
        <v>44927</v>
      </c>
      <c r="E162" s="68">
        <v>45291</v>
      </c>
      <c r="F162" s="69">
        <v>13153</v>
      </c>
      <c r="G162" s="69">
        <v>14899</v>
      </c>
      <c r="H162" s="69">
        <v>4081.56</v>
      </c>
      <c r="I162" s="69">
        <f t="shared" si="4"/>
        <v>32133.56</v>
      </c>
      <c r="J162" s="69">
        <v>50066</v>
      </c>
      <c r="K162" s="70">
        <f t="shared" si="5"/>
        <v>0.64182399233012422</v>
      </c>
      <c r="N162" s="63"/>
    </row>
    <row r="163" spans="1:14" x14ac:dyDescent="0.25">
      <c r="A163" s="34" t="s">
        <v>188</v>
      </c>
      <c r="B163" s="41">
        <v>6008635</v>
      </c>
      <c r="C163" s="41">
        <v>145468</v>
      </c>
      <c r="D163" s="66">
        <v>44927</v>
      </c>
      <c r="E163" s="66">
        <v>45291</v>
      </c>
      <c r="F163" s="71">
        <v>4264</v>
      </c>
      <c r="G163" s="71">
        <v>16834</v>
      </c>
      <c r="H163" s="71">
        <v>2705</v>
      </c>
      <c r="I163" s="71">
        <f t="shared" si="4"/>
        <v>23803</v>
      </c>
      <c r="J163" s="71">
        <v>36630</v>
      </c>
      <c r="K163" s="72">
        <f t="shared" si="5"/>
        <v>0.64982254982254983</v>
      </c>
      <c r="N163" s="63"/>
    </row>
    <row r="164" spans="1:14" x14ac:dyDescent="0.25">
      <c r="A164" s="34" t="s">
        <v>189</v>
      </c>
      <c r="B164" s="41">
        <v>6009179</v>
      </c>
      <c r="C164" s="41">
        <v>145278</v>
      </c>
      <c r="D164" s="66">
        <v>44927</v>
      </c>
      <c r="E164" s="66">
        <v>45291</v>
      </c>
      <c r="F164" s="71">
        <v>2986</v>
      </c>
      <c r="G164" s="71">
        <v>11421</v>
      </c>
      <c r="H164" s="71">
        <v>7470.96</v>
      </c>
      <c r="I164" s="71">
        <f t="shared" si="4"/>
        <v>21877.96</v>
      </c>
      <c r="J164" s="71">
        <v>33704</v>
      </c>
      <c r="K164" s="72">
        <f t="shared" si="5"/>
        <v>0.64912057915974364</v>
      </c>
      <c r="N164" s="63"/>
    </row>
    <row r="165" spans="1:14" x14ac:dyDescent="0.25">
      <c r="A165" s="34" t="s">
        <v>190</v>
      </c>
      <c r="B165" s="41">
        <v>6009948</v>
      </c>
      <c r="C165" s="41">
        <v>145850</v>
      </c>
      <c r="D165" s="66">
        <v>44927</v>
      </c>
      <c r="E165" s="66">
        <v>45291</v>
      </c>
      <c r="F165" s="71">
        <v>4751</v>
      </c>
      <c r="G165" s="71">
        <v>78054</v>
      </c>
      <c r="H165" s="71">
        <v>14396</v>
      </c>
      <c r="I165" s="71">
        <f t="shared" si="4"/>
        <v>97201</v>
      </c>
      <c r="J165" s="71">
        <v>107321</v>
      </c>
      <c r="K165" s="72">
        <f t="shared" si="5"/>
        <v>0.90570345039647415</v>
      </c>
      <c r="N165" s="63"/>
    </row>
    <row r="166" spans="1:14" x14ac:dyDescent="0.25">
      <c r="A166" s="54" t="s">
        <v>191</v>
      </c>
      <c r="B166" s="55">
        <v>6005144</v>
      </c>
      <c r="C166" s="55">
        <v>145434</v>
      </c>
      <c r="D166" s="73">
        <v>44927</v>
      </c>
      <c r="E166" s="73">
        <v>45291</v>
      </c>
      <c r="F166" s="74">
        <v>5501</v>
      </c>
      <c r="G166" s="74">
        <v>20800</v>
      </c>
      <c r="H166" s="74">
        <v>1254</v>
      </c>
      <c r="I166" s="74">
        <f t="shared" si="4"/>
        <v>27555</v>
      </c>
      <c r="J166" s="74">
        <v>28417</v>
      </c>
      <c r="K166" s="75">
        <f t="shared" si="5"/>
        <v>0.96966604497307951</v>
      </c>
      <c r="N166" s="63"/>
    </row>
    <row r="167" spans="1:14" x14ac:dyDescent="0.25">
      <c r="A167" s="42" t="s">
        <v>192</v>
      </c>
      <c r="B167" s="43">
        <v>6001796</v>
      </c>
      <c r="C167" s="43">
        <v>145507</v>
      </c>
      <c r="D167" s="68">
        <v>44927</v>
      </c>
      <c r="E167" s="68">
        <v>45291</v>
      </c>
      <c r="F167" s="69">
        <v>8356</v>
      </c>
      <c r="G167" s="69">
        <v>63957</v>
      </c>
      <c r="H167" s="69">
        <v>8183</v>
      </c>
      <c r="I167" s="69">
        <f t="shared" si="4"/>
        <v>80496</v>
      </c>
      <c r="J167" s="69">
        <v>89354</v>
      </c>
      <c r="K167" s="70">
        <f t="shared" si="5"/>
        <v>0.90086621751684315</v>
      </c>
      <c r="N167" s="63"/>
    </row>
    <row r="168" spans="1:14" x14ac:dyDescent="0.25">
      <c r="A168" s="34" t="s">
        <v>193</v>
      </c>
      <c r="B168" s="41">
        <v>6001887</v>
      </c>
      <c r="C168" s="41">
        <v>146025</v>
      </c>
      <c r="D168" s="66">
        <v>44927</v>
      </c>
      <c r="E168" s="66">
        <v>45291</v>
      </c>
      <c r="F168" s="71">
        <v>840</v>
      </c>
      <c r="G168" s="71">
        <v>3300</v>
      </c>
      <c r="H168" s="71">
        <v>0</v>
      </c>
      <c r="I168" s="71">
        <f t="shared" si="4"/>
        <v>4140</v>
      </c>
      <c r="J168" s="71">
        <v>8058</v>
      </c>
      <c r="K168" s="72">
        <f t="shared" si="5"/>
        <v>0.51377513030528665</v>
      </c>
      <c r="N168" s="63"/>
    </row>
    <row r="169" spans="1:14" x14ac:dyDescent="0.25">
      <c r="A169" s="34" t="s">
        <v>194</v>
      </c>
      <c r="B169" s="41">
        <v>6007496</v>
      </c>
      <c r="C169" s="41">
        <v>145438</v>
      </c>
      <c r="D169" s="66">
        <v>44927</v>
      </c>
      <c r="E169" s="66">
        <v>45291</v>
      </c>
      <c r="F169" s="71">
        <v>2433</v>
      </c>
      <c r="G169" s="71">
        <v>10475</v>
      </c>
      <c r="H169" s="71">
        <v>5418</v>
      </c>
      <c r="I169" s="71">
        <f t="shared" si="4"/>
        <v>18326</v>
      </c>
      <c r="J169" s="71">
        <v>20041</v>
      </c>
      <c r="K169" s="72">
        <f t="shared" si="5"/>
        <v>0.91442542787286063</v>
      </c>
      <c r="N169" s="63"/>
    </row>
    <row r="170" spans="1:14" x14ac:dyDescent="0.25">
      <c r="A170" s="34" t="s">
        <v>195</v>
      </c>
      <c r="B170" s="41">
        <v>6001952</v>
      </c>
      <c r="C170" s="41">
        <v>145183</v>
      </c>
      <c r="D170" s="66">
        <v>44927</v>
      </c>
      <c r="E170" s="66">
        <v>45291</v>
      </c>
      <c r="F170" s="71">
        <v>2157</v>
      </c>
      <c r="G170" s="71">
        <v>5035</v>
      </c>
      <c r="H170" s="71">
        <v>2911.44</v>
      </c>
      <c r="I170" s="71">
        <f t="shared" si="4"/>
        <v>10103.44</v>
      </c>
      <c r="J170" s="71">
        <v>21792</v>
      </c>
      <c r="K170" s="72">
        <f t="shared" si="5"/>
        <v>0.46363069016152719</v>
      </c>
      <c r="N170" s="63"/>
    </row>
    <row r="171" spans="1:14" x14ac:dyDescent="0.25">
      <c r="A171" s="54" t="s">
        <v>196</v>
      </c>
      <c r="B171" s="55">
        <v>6002026</v>
      </c>
      <c r="C171" s="55">
        <v>146164</v>
      </c>
      <c r="D171" s="73">
        <v>44927</v>
      </c>
      <c r="E171" s="73">
        <v>45291</v>
      </c>
      <c r="F171" s="74">
        <v>3410</v>
      </c>
      <c r="G171" s="74">
        <v>23543</v>
      </c>
      <c r="H171" s="74">
        <v>2904</v>
      </c>
      <c r="I171" s="74">
        <f t="shared" si="4"/>
        <v>29857</v>
      </c>
      <c r="J171" s="74">
        <v>31663</v>
      </c>
      <c r="K171" s="75">
        <f t="shared" si="5"/>
        <v>0.94296181663139944</v>
      </c>
      <c r="N171" s="63"/>
    </row>
    <row r="172" spans="1:14" x14ac:dyDescent="0.25">
      <c r="A172" s="42" t="s">
        <v>197</v>
      </c>
      <c r="B172" s="43">
        <v>6016711</v>
      </c>
      <c r="C172" s="43">
        <v>146154</v>
      </c>
      <c r="D172" s="68">
        <v>44927</v>
      </c>
      <c r="E172" s="68">
        <v>45291</v>
      </c>
      <c r="F172" s="69">
        <v>59</v>
      </c>
      <c r="G172" s="69">
        <v>0</v>
      </c>
      <c r="H172" s="69">
        <v>10.08</v>
      </c>
      <c r="I172" s="69">
        <f t="shared" si="4"/>
        <v>69.08</v>
      </c>
      <c r="J172" s="69">
        <v>17757</v>
      </c>
      <c r="K172" s="70">
        <f t="shared" si="5"/>
        <v>3.8902967843667284E-3</v>
      </c>
      <c r="N172" s="63"/>
    </row>
    <row r="173" spans="1:14" x14ac:dyDescent="0.25">
      <c r="A173" s="34" t="s">
        <v>198</v>
      </c>
      <c r="B173" s="41">
        <v>6002075</v>
      </c>
      <c r="C173" s="41">
        <v>145730</v>
      </c>
      <c r="D173" s="66">
        <v>44927</v>
      </c>
      <c r="E173" s="66">
        <v>45291</v>
      </c>
      <c r="F173" s="71">
        <v>5774</v>
      </c>
      <c r="G173" s="71">
        <v>32212</v>
      </c>
      <c r="H173" s="71">
        <v>7729.68</v>
      </c>
      <c r="I173" s="71">
        <f t="shared" si="4"/>
        <v>45715.68</v>
      </c>
      <c r="J173" s="71">
        <v>51615</v>
      </c>
      <c r="K173" s="72">
        <f t="shared" si="5"/>
        <v>0.88570531822144727</v>
      </c>
      <c r="N173" s="63"/>
    </row>
    <row r="174" spans="1:14" x14ac:dyDescent="0.25">
      <c r="A174" s="34" t="s">
        <v>199</v>
      </c>
      <c r="B174" s="41">
        <v>6003420</v>
      </c>
      <c r="C174" s="41">
        <v>145239</v>
      </c>
      <c r="D174" s="66">
        <v>44927</v>
      </c>
      <c r="E174" s="66">
        <v>45291</v>
      </c>
      <c r="F174" s="71">
        <v>1680</v>
      </c>
      <c r="G174" s="71">
        <v>8418</v>
      </c>
      <c r="H174" s="71">
        <v>1900.08</v>
      </c>
      <c r="I174" s="71">
        <f t="shared" si="4"/>
        <v>11998.08</v>
      </c>
      <c r="J174" s="71">
        <v>17650</v>
      </c>
      <c r="K174" s="72">
        <f t="shared" si="5"/>
        <v>0.67977790368271951</v>
      </c>
      <c r="N174" s="63"/>
    </row>
    <row r="175" spans="1:14" x14ac:dyDescent="0.25">
      <c r="A175" s="34" t="s">
        <v>200</v>
      </c>
      <c r="B175" s="41">
        <v>6015200</v>
      </c>
      <c r="C175" s="41">
        <v>145993</v>
      </c>
      <c r="D175" s="66">
        <v>44927</v>
      </c>
      <c r="E175" s="66">
        <v>45291</v>
      </c>
      <c r="F175" s="71">
        <v>3194</v>
      </c>
      <c r="G175" s="71">
        <v>5133</v>
      </c>
      <c r="H175" s="71">
        <v>2966.88</v>
      </c>
      <c r="I175" s="71">
        <f t="shared" si="4"/>
        <v>11293.880000000001</v>
      </c>
      <c r="J175" s="71">
        <v>25960</v>
      </c>
      <c r="K175" s="72">
        <f t="shared" si="5"/>
        <v>0.43504930662557784</v>
      </c>
      <c r="N175" s="63"/>
    </row>
    <row r="176" spans="1:14" x14ac:dyDescent="0.25">
      <c r="A176" s="54" t="s">
        <v>201</v>
      </c>
      <c r="B176" s="55">
        <v>6002141</v>
      </c>
      <c r="C176" s="55">
        <v>145708</v>
      </c>
      <c r="D176" s="73">
        <v>44927</v>
      </c>
      <c r="E176" s="73">
        <v>45291</v>
      </c>
      <c r="F176" s="74">
        <v>3553</v>
      </c>
      <c r="G176" s="74">
        <v>4704</v>
      </c>
      <c r="H176" s="74">
        <v>2478.84</v>
      </c>
      <c r="I176" s="74">
        <f t="shared" si="4"/>
        <v>10735.84</v>
      </c>
      <c r="J176" s="74">
        <v>28957</v>
      </c>
      <c r="K176" s="75">
        <f t="shared" si="5"/>
        <v>0.37075111372034397</v>
      </c>
      <c r="N176" s="63"/>
    </row>
    <row r="177" spans="1:14" x14ac:dyDescent="0.25">
      <c r="A177" s="42" t="s">
        <v>202</v>
      </c>
      <c r="B177" s="43">
        <v>6002190</v>
      </c>
      <c r="C177" s="43">
        <v>145798</v>
      </c>
      <c r="D177" s="68">
        <v>44927</v>
      </c>
      <c r="E177" s="68">
        <v>45291</v>
      </c>
      <c r="F177" s="69">
        <v>5067</v>
      </c>
      <c r="G177" s="69">
        <v>36831</v>
      </c>
      <c r="H177" s="69">
        <v>5974.92</v>
      </c>
      <c r="I177" s="69">
        <f t="shared" si="4"/>
        <v>47872.92</v>
      </c>
      <c r="J177" s="69">
        <v>53090</v>
      </c>
      <c r="K177" s="70">
        <f t="shared" si="5"/>
        <v>0.9017313995102656</v>
      </c>
      <c r="N177" s="63"/>
    </row>
    <row r="178" spans="1:14" x14ac:dyDescent="0.25">
      <c r="A178" s="34" t="s">
        <v>203</v>
      </c>
      <c r="B178" s="41">
        <v>6005631</v>
      </c>
      <c r="C178" s="41">
        <v>146080</v>
      </c>
      <c r="D178" s="66">
        <v>44927</v>
      </c>
      <c r="E178" s="66">
        <v>45291</v>
      </c>
      <c r="F178" s="71">
        <v>908</v>
      </c>
      <c r="G178" s="71">
        <v>10628</v>
      </c>
      <c r="H178" s="71">
        <v>1191.96</v>
      </c>
      <c r="I178" s="71">
        <f t="shared" si="4"/>
        <v>12727.96</v>
      </c>
      <c r="J178" s="71">
        <v>14384</v>
      </c>
      <c r="K178" s="72">
        <f t="shared" si="5"/>
        <v>0.88486929922135704</v>
      </c>
      <c r="N178" s="63"/>
    </row>
    <row r="179" spans="1:14" x14ac:dyDescent="0.25">
      <c r="A179" s="34" t="s">
        <v>204</v>
      </c>
      <c r="B179" s="41">
        <v>6011753</v>
      </c>
      <c r="C179" s="41">
        <v>145606</v>
      </c>
      <c r="D179" s="66">
        <v>44927</v>
      </c>
      <c r="E179" s="66">
        <v>45291</v>
      </c>
      <c r="F179" s="71">
        <v>653</v>
      </c>
      <c r="G179" s="71">
        <v>1091</v>
      </c>
      <c r="H179" s="71">
        <v>602.28</v>
      </c>
      <c r="I179" s="71">
        <f t="shared" si="4"/>
        <v>2346.2799999999997</v>
      </c>
      <c r="J179" s="71">
        <v>21820</v>
      </c>
      <c r="K179" s="72">
        <f t="shared" si="5"/>
        <v>0.1075288725939505</v>
      </c>
      <c r="N179" s="63"/>
    </row>
    <row r="180" spans="1:14" x14ac:dyDescent="0.25">
      <c r="A180" s="34" t="s">
        <v>205</v>
      </c>
      <c r="B180" s="41">
        <v>6002273</v>
      </c>
      <c r="C180" s="41" t="s">
        <v>206</v>
      </c>
      <c r="D180" s="66">
        <v>44927</v>
      </c>
      <c r="E180" s="66">
        <v>45291</v>
      </c>
      <c r="F180" s="71">
        <v>2703</v>
      </c>
      <c r="G180" s="71">
        <v>23940</v>
      </c>
      <c r="H180" s="71">
        <v>9264</v>
      </c>
      <c r="I180" s="71">
        <f t="shared" si="4"/>
        <v>35907</v>
      </c>
      <c r="J180" s="71">
        <v>38235</v>
      </c>
      <c r="K180" s="72">
        <f t="shared" si="5"/>
        <v>0.93911337779521376</v>
      </c>
      <c r="N180" s="63"/>
    </row>
    <row r="181" spans="1:14" x14ac:dyDescent="0.25">
      <c r="A181" s="54" t="s">
        <v>207</v>
      </c>
      <c r="B181" s="55">
        <v>6010136</v>
      </c>
      <c r="C181" s="55">
        <v>145222</v>
      </c>
      <c r="D181" s="73">
        <v>44927</v>
      </c>
      <c r="E181" s="73">
        <v>45291</v>
      </c>
      <c r="F181" s="74">
        <v>2246</v>
      </c>
      <c r="G181" s="74">
        <v>17386</v>
      </c>
      <c r="H181" s="74">
        <v>573.72</v>
      </c>
      <c r="I181" s="74">
        <f t="shared" si="4"/>
        <v>20205.72</v>
      </c>
      <c r="J181" s="74">
        <v>25318</v>
      </c>
      <c r="K181" s="75">
        <f t="shared" si="5"/>
        <v>0.7980772572873055</v>
      </c>
      <c r="N181" s="63"/>
    </row>
    <row r="182" spans="1:14" x14ac:dyDescent="0.25">
      <c r="A182" s="42" t="s">
        <v>208</v>
      </c>
      <c r="B182" s="43">
        <v>6002299</v>
      </c>
      <c r="C182" s="43">
        <v>145257</v>
      </c>
      <c r="D182" s="68">
        <v>44927</v>
      </c>
      <c r="E182" s="68">
        <v>45291</v>
      </c>
      <c r="F182" s="69">
        <v>3435</v>
      </c>
      <c r="G182" s="69">
        <v>4727</v>
      </c>
      <c r="H182" s="69">
        <v>8352.1200000000008</v>
      </c>
      <c r="I182" s="69">
        <f t="shared" si="4"/>
        <v>16514.120000000003</v>
      </c>
      <c r="J182" s="69">
        <v>24944</v>
      </c>
      <c r="K182" s="70">
        <f t="shared" si="5"/>
        <v>0.6620477870429764</v>
      </c>
      <c r="N182" s="63"/>
    </row>
    <row r="183" spans="1:14" x14ac:dyDescent="0.25">
      <c r="A183" s="34" t="s">
        <v>209</v>
      </c>
      <c r="B183" s="41">
        <v>6002307</v>
      </c>
      <c r="C183" s="41">
        <v>146113</v>
      </c>
      <c r="D183" s="66">
        <v>44927</v>
      </c>
      <c r="E183" s="66">
        <v>45291</v>
      </c>
      <c r="F183" s="71">
        <v>1487</v>
      </c>
      <c r="G183" s="71">
        <v>5889</v>
      </c>
      <c r="H183" s="71">
        <v>725.76</v>
      </c>
      <c r="I183" s="71">
        <f t="shared" si="4"/>
        <v>8101.76</v>
      </c>
      <c r="J183" s="71">
        <v>13327</v>
      </c>
      <c r="K183" s="72">
        <f t="shared" si="5"/>
        <v>0.607920762362122</v>
      </c>
      <c r="N183" s="63"/>
    </row>
    <row r="184" spans="1:14" x14ac:dyDescent="0.25">
      <c r="A184" s="34" t="s">
        <v>210</v>
      </c>
      <c r="B184" s="41">
        <v>6003081</v>
      </c>
      <c r="C184" s="41" t="s">
        <v>211</v>
      </c>
      <c r="D184" s="66">
        <v>44927</v>
      </c>
      <c r="E184" s="66">
        <v>45291</v>
      </c>
      <c r="F184" s="71">
        <v>1762</v>
      </c>
      <c r="G184" s="71">
        <v>8222</v>
      </c>
      <c r="H184" s="71">
        <v>2144.52</v>
      </c>
      <c r="I184" s="71">
        <f t="shared" si="4"/>
        <v>12128.52</v>
      </c>
      <c r="J184" s="71">
        <v>14626</v>
      </c>
      <c r="K184" s="72">
        <f t="shared" si="5"/>
        <v>0.82924381238889655</v>
      </c>
      <c r="N184" s="63"/>
    </row>
    <row r="185" spans="1:14" x14ac:dyDescent="0.25">
      <c r="A185" s="34" t="s">
        <v>212</v>
      </c>
      <c r="B185" s="41">
        <v>6005276</v>
      </c>
      <c r="C185" s="41">
        <v>145906</v>
      </c>
      <c r="D185" s="66">
        <v>44927</v>
      </c>
      <c r="E185" s="66">
        <v>45291</v>
      </c>
      <c r="F185" s="71">
        <v>3789</v>
      </c>
      <c r="G185" s="71">
        <v>5169</v>
      </c>
      <c r="H185" s="71">
        <v>7124</v>
      </c>
      <c r="I185" s="71">
        <f t="shared" si="4"/>
        <v>16082</v>
      </c>
      <c r="J185" s="71">
        <v>26840</v>
      </c>
      <c r="K185" s="72">
        <f t="shared" si="5"/>
        <v>0.59918032786885245</v>
      </c>
      <c r="N185" s="63"/>
    </row>
    <row r="186" spans="1:14" x14ac:dyDescent="0.25">
      <c r="A186" s="54" t="s">
        <v>213</v>
      </c>
      <c r="B186" s="55">
        <v>6002521</v>
      </c>
      <c r="C186" s="55">
        <v>145122</v>
      </c>
      <c r="D186" s="73">
        <v>44927</v>
      </c>
      <c r="E186" s="73">
        <v>45291</v>
      </c>
      <c r="F186" s="74">
        <v>2288</v>
      </c>
      <c r="G186" s="74">
        <v>10378</v>
      </c>
      <c r="H186" s="74">
        <v>1827.84</v>
      </c>
      <c r="I186" s="74">
        <f t="shared" si="4"/>
        <v>14493.84</v>
      </c>
      <c r="J186" s="74">
        <v>29221</v>
      </c>
      <c r="K186" s="75">
        <f t="shared" si="5"/>
        <v>0.49600766571985899</v>
      </c>
      <c r="N186" s="63"/>
    </row>
    <row r="187" spans="1:14" x14ac:dyDescent="0.25">
      <c r="A187" s="42" t="s">
        <v>214</v>
      </c>
      <c r="B187" s="43">
        <v>6002539</v>
      </c>
      <c r="C187" s="43">
        <v>145247</v>
      </c>
      <c r="D187" s="68">
        <v>44927</v>
      </c>
      <c r="E187" s="68">
        <v>45291</v>
      </c>
      <c r="F187" s="69">
        <v>1919</v>
      </c>
      <c r="G187" s="69">
        <v>13853</v>
      </c>
      <c r="H187" s="69">
        <v>2</v>
      </c>
      <c r="I187" s="69">
        <f t="shared" si="4"/>
        <v>15774</v>
      </c>
      <c r="J187" s="69">
        <v>21291</v>
      </c>
      <c r="K187" s="70">
        <f t="shared" si="5"/>
        <v>0.74087642665915177</v>
      </c>
      <c r="N187" s="63"/>
    </row>
    <row r="188" spans="1:14" x14ac:dyDescent="0.25">
      <c r="A188" s="34" t="s">
        <v>215</v>
      </c>
      <c r="B188" s="41">
        <v>6014666</v>
      </c>
      <c r="C188" s="41">
        <v>145980</v>
      </c>
      <c r="D188" s="66">
        <v>44927</v>
      </c>
      <c r="E188" s="66">
        <v>45291</v>
      </c>
      <c r="F188" s="71">
        <v>4436</v>
      </c>
      <c r="G188" s="71">
        <v>12761</v>
      </c>
      <c r="H188" s="71">
        <v>3123.12</v>
      </c>
      <c r="I188" s="71">
        <f t="shared" si="4"/>
        <v>20320.12</v>
      </c>
      <c r="J188" s="71">
        <v>34115</v>
      </c>
      <c r="K188" s="72">
        <f t="shared" si="5"/>
        <v>0.59563593727099517</v>
      </c>
      <c r="N188" s="63"/>
    </row>
    <row r="189" spans="1:14" x14ac:dyDescent="0.25">
      <c r="A189" s="34" t="s">
        <v>216</v>
      </c>
      <c r="B189" s="41">
        <v>6002943</v>
      </c>
      <c r="C189" s="41">
        <v>145008</v>
      </c>
      <c r="D189" s="66">
        <v>44927</v>
      </c>
      <c r="E189" s="66">
        <v>45291</v>
      </c>
      <c r="F189" s="71">
        <v>2645</v>
      </c>
      <c r="G189" s="71">
        <v>12403</v>
      </c>
      <c r="H189" s="71">
        <v>169.68</v>
      </c>
      <c r="I189" s="71">
        <f t="shared" si="4"/>
        <v>15217.68</v>
      </c>
      <c r="J189" s="71">
        <v>24100</v>
      </c>
      <c r="K189" s="72">
        <f t="shared" si="5"/>
        <v>0.63143900414937759</v>
      </c>
      <c r="N189" s="63"/>
    </row>
    <row r="190" spans="1:14" x14ac:dyDescent="0.25">
      <c r="A190" s="34" t="s">
        <v>217</v>
      </c>
      <c r="B190" s="41">
        <v>6003222</v>
      </c>
      <c r="C190" s="41">
        <v>146069</v>
      </c>
      <c r="D190" s="66">
        <v>44927</v>
      </c>
      <c r="E190" s="66">
        <v>45291</v>
      </c>
      <c r="F190" s="71">
        <v>8</v>
      </c>
      <c r="G190" s="71">
        <v>0</v>
      </c>
      <c r="H190" s="71">
        <v>36.96</v>
      </c>
      <c r="I190" s="71">
        <f t="shared" si="4"/>
        <v>44.96</v>
      </c>
      <c r="J190" s="71">
        <v>10719</v>
      </c>
      <c r="K190" s="72">
        <f t="shared" si="5"/>
        <v>4.1944211213732624E-3</v>
      </c>
      <c r="N190" s="63"/>
    </row>
    <row r="191" spans="1:14" x14ac:dyDescent="0.25">
      <c r="A191" s="54" t="s">
        <v>218</v>
      </c>
      <c r="B191" s="55">
        <v>6007025</v>
      </c>
      <c r="C191" s="55">
        <v>145851</v>
      </c>
      <c r="D191" s="73">
        <v>44927</v>
      </c>
      <c r="E191" s="73">
        <v>45291</v>
      </c>
      <c r="F191" s="74">
        <v>1461</v>
      </c>
      <c r="G191" s="74">
        <v>9928</v>
      </c>
      <c r="H191" s="74">
        <v>2059.6799999999998</v>
      </c>
      <c r="I191" s="74">
        <f t="shared" si="4"/>
        <v>13448.68</v>
      </c>
      <c r="J191" s="74">
        <v>19248</v>
      </c>
      <c r="K191" s="75">
        <f t="shared" si="5"/>
        <v>0.69870532003325025</v>
      </c>
      <c r="N191" s="63"/>
    </row>
    <row r="192" spans="1:14" x14ac:dyDescent="0.25">
      <c r="A192" s="42" t="s">
        <v>219</v>
      </c>
      <c r="B192" s="43">
        <v>6009237</v>
      </c>
      <c r="C192" s="43">
        <v>146039</v>
      </c>
      <c r="D192" s="68">
        <v>44927</v>
      </c>
      <c r="E192" s="68">
        <v>45291</v>
      </c>
      <c r="F192" s="69">
        <v>3318</v>
      </c>
      <c r="G192" s="69">
        <v>8949</v>
      </c>
      <c r="H192" s="69">
        <v>1674.12</v>
      </c>
      <c r="I192" s="69">
        <f t="shared" si="4"/>
        <v>13941.119999999999</v>
      </c>
      <c r="J192" s="69">
        <v>18020</v>
      </c>
      <c r="K192" s="70">
        <f t="shared" si="5"/>
        <v>0.77364705882352935</v>
      </c>
      <c r="N192" s="63"/>
    </row>
    <row r="193" spans="1:14" x14ac:dyDescent="0.25">
      <c r="A193" s="34" t="s">
        <v>220</v>
      </c>
      <c r="B193" s="41">
        <v>6002679</v>
      </c>
      <c r="C193" s="41">
        <v>145384</v>
      </c>
      <c r="D193" s="66">
        <v>44927</v>
      </c>
      <c r="E193" s="66">
        <v>45291</v>
      </c>
      <c r="F193" s="71">
        <v>1534</v>
      </c>
      <c r="G193" s="71">
        <v>4850</v>
      </c>
      <c r="H193" s="71">
        <v>1247.4000000000001</v>
      </c>
      <c r="I193" s="71">
        <f t="shared" si="4"/>
        <v>7631.4</v>
      </c>
      <c r="J193" s="71">
        <v>20523</v>
      </c>
      <c r="K193" s="72">
        <f t="shared" si="5"/>
        <v>0.37184622131267359</v>
      </c>
      <c r="N193" s="63"/>
    </row>
    <row r="194" spans="1:14" x14ac:dyDescent="0.25">
      <c r="A194" s="34" t="s">
        <v>221</v>
      </c>
      <c r="B194" s="41">
        <v>6002729</v>
      </c>
      <c r="C194" s="41">
        <v>145555</v>
      </c>
      <c r="D194" s="66">
        <v>44927</v>
      </c>
      <c r="E194" s="66">
        <v>45291</v>
      </c>
      <c r="F194" s="71">
        <v>3265</v>
      </c>
      <c r="G194" s="71">
        <v>11099</v>
      </c>
      <c r="H194" s="71">
        <v>8898</v>
      </c>
      <c r="I194" s="71">
        <f t="shared" si="4"/>
        <v>23262</v>
      </c>
      <c r="J194" s="71">
        <v>29584</v>
      </c>
      <c r="K194" s="72">
        <f t="shared" si="5"/>
        <v>0.78630340724716064</v>
      </c>
      <c r="N194" s="63"/>
    </row>
    <row r="195" spans="1:14" x14ac:dyDescent="0.25">
      <c r="A195" s="34" t="s">
        <v>222</v>
      </c>
      <c r="B195" s="41">
        <v>6009559</v>
      </c>
      <c r="C195" s="41">
        <v>145514</v>
      </c>
      <c r="D195" s="66">
        <v>44927</v>
      </c>
      <c r="E195" s="66">
        <v>45291</v>
      </c>
      <c r="F195" s="71">
        <v>2020</v>
      </c>
      <c r="G195" s="71">
        <v>6592</v>
      </c>
      <c r="H195" s="71">
        <v>2303.2800000000002</v>
      </c>
      <c r="I195" s="71">
        <f t="shared" si="4"/>
        <v>10915.28</v>
      </c>
      <c r="J195" s="71">
        <v>14776</v>
      </c>
      <c r="K195" s="72">
        <f t="shared" si="5"/>
        <v>0.73871683811586364</v>
      </c>
      <c r="N195" s="63"/>
    </row>
    <row r="196" spans="1:14" x14ac:dyDescent="0.25">
      <c r="A196" s="54" t="s">
        <v>223</v>
      </c>
      <c r="B196" s="55">
        <v>6002745</v>
      </c>
      <c r="C196" s="55">
        <v>146097</v>
      </c>
      <c r="D196" s="73">
        <v>44927</v>
      </c>
      <c r="E196" s="73">
        <v>45291</v>
      </c>
      <c r="F196" s="74">
        <v>7652</v>
      </c>
      <c r="G196" s="74">
        <v>25391</v>
      </c>
      <c r="H196" s="74">
        <v>3344.88</v>
      </c>
      <c r="I196" s="74">
        <f t="shared" si="4"/>
        <v>36387.879999999997</v>
      </c>
      <c r="J196" s="74">
        <v>40833</v>
      </c>
      <c r="K196" s="75">
        <f t="shared" si="5"/>
        <v>0.89113902970636494</v>
      </c>
      <c r="N196" s="63"/>
    </row>
    <row r="197" spans="1:14" x14ac:dyDescent="0.25">
      <c r="A197" s="42" t="s">
        <v>224</v>
      </c>
      <c r="B197" s="43">
        <v>6003248</v>
      </c>
      <c r="C197" s="43">
        <v>145890</v>
      </c>
      <c r="D197" s="68">
        <v>44927</v>
      </c>
      <c r="E197" s="68">
        <v>45291</v>
      </c>
      <c r="F197" s="69">
        <v>1728</v>
      </c>
      <c r="G197" s="69">
        <v>11825</v>
      </c>
      <c r="H197" s="69">
        <v>1175.1600000000001</v>
      </c>
      <c r="I197" s="69">
        <f t="shared" si="4"/>
        <v>14728.16</v>
      </c>
      <c r="J197" s="69">
        <v>21707</v>
      </c>
      <c r="K197" s="70">
        <f t="shared" si="5"/>
        <v>0.67849818031049891</v>
      </c>
      <c r="N197" s="63"/>
    </row>
    <row r="198" spans="1:14" x14ac:dyDescent="0.25">
      <c r="A198" s="34" t="s">
        <v>225</v>
      </c>
      <c r="B198" s="41">
        <v>6003594</v>
      </c>
      <c r="C198" s="41">
        <v>145484</v>
      </c>
      <c r="D198" s="66">
        <v>44927</v>
      </c>
      <c r="E198" s="66">
        <v>45291</v>
      </c>
      <c r="F198" s="71">
        <v>7483</v>
      </c>
      <c r="G198" s="71">
        <v>42748</v>
      </c>
      <c r="H198" s="71">
        <v>2110.92</v>
      </c>
      <c r="I198" s="71">
        <f t="shared" si="4"/>
        <v>52341.919999999998</v>
      </c>
      <c r="J198" s="71">
        <v>61954</v>
      </c>
      <c r="K198" s="72">
        <f t="shared" si="5"/>
        <v>0.84485134131775186</v>
      </c>
      <c r="N198" s="63"/>
    </row>
    <row r="199" spans="1:14" x14ac:dyDescent="0.25">
      <c r="A199" s="34" t="s">
        <v>226</v>
      </c>
      <c r="B199" s="41">
        <v>6002851</v>
      </c>
      <c r="C199" s="41">
        <v>145415</v>
      </c>
      <c r="D199" s="66">
        <v>44927</v>
      </c>
      <c r="E199" s="66">
        <v>45291</v>
      </c>
      <c r="F199" s="71">
        <v>3306</v>
      </c>
      <c r="G199" s="71">
        <v>19269</v>
      </c>
      <c r="H199" s="71">
        <v>771.12</v>
      </c>
      <c r="I199" s="71">
        <f t="shared" si="4"/>
        <v>23346.12</v>
      </c>
      <c r="J199" s="71">
        <v>29228</v>
      </c>
      <c r="K199" s="72">
        <f t="shared" si="5"/>
        <v>0.79875872451074303</v>
      </c>
      <c r="N199" s="63"/>
    </row>
    <row r="200" spans="1:14" x14ac:dyDescent="0.25">
      <c r="A200" s="34" t="s">
        <v>227</v>
      </c>
      <c r="B200" s="41">
        <v>6006191</v>
      </c>
      <c r="C200" s="41">
        <v>145662</v>
      </c>
      <c r="D200" s="66">
        <v>44927</v>
      </c>
      <c r="E200" s="66">
        <v>45291</v>
      </c>
      <c r="F200" s="71">
        <v>12723</v>
      </c>
      <c r="G200" s="71">
        <v>35690</v>
      </c>
      <c r="H200" s="71">
        <v>2293.1999999999998</v>
      </c>
      <c r="I200" s="71">
        <f t="shared" si="4"/>
        <v>50706.2</v>
      </c>
      <c r="J200" s="71">
        <v>59431</v>
      </c>
      <c r="K200" s="72">
        <f t="shared" si="5"/>
        <v>0.85319446080328443</v>
      </c>
      <c r="N200" s="63"/>
    </row>
    <row r="201" spans="1:14" x14ac:dyDescent="0.25">
      <c r="A201" s="54" t="s">
        <v>228</v>
      </c>
      <c r="B201" s="55">
        <v>6003214</v>
      </c>
      <c r="C201" s="55">
        <v>145630</v>
      </c>
      <c r="D201" s="73">
        <v>44927</v>
      </c>
      <c r="E201" s="73">
        <v>45291</v>
      </c>
      <c r="F201" s="74">
        <v>6824</v>
      </c>
      <c r="G201" s="74">
        <v>25980</v>
      </c>
      <c r="H201" s="74">
        <v>4259.6400000000003</v>
      </c>
      <c r="I201" s="74">
        <f t="shared" si="4"/>
        <v>37063.64</v>
      </c>
      <c r="J201" s="74">
        <v>49253</v>
      </c>
      <c r="K201" s="75">
        <f t="shared" si="5"/>
        <v>0.75251537977382088</v>
      </c>
      <c r="N201" s="63"/>
    </row>
    <row r="202" spans="1:14" x14ac:dyDescent="0.25">
      <c r="A202" s="42" t="s">
        <v>229</v>
      </c>
      <c r="B202" s="43">
        <v>6003586</v>
      </c>
      <c r="C202" s="43">
        <v>145171</v>
      </c>
      <c r="D202" s="68">
        <v>44927</v>
      </c>
      <c r="E202" s="68">
        <v>45291</v>
      </c>
      <c r="F202" s="69">
        <v>9842</v>
      </c>
      <c r="G202" s="69">
        <v>54937</v>
      </c>
      <c r="H202" s="69">
        <v>1089.48</v>
      </c>
      <c r="I202" s="69">
        <f t="shared" si="4"/>
        <v>65868.479999999996</v>
      </c>
      <c r="J202" s="69">
        <v>75353</v>
      </c>
      <c r="K202" s="70">
        <f t="shared" si="5"/>
        <v>0.87413215134102151</v>
      </c>
      <c r="N202" s="63"/>
    </row>
    <row r="203" spans="1:14" x14ac:dyDescent="0.25">
      <c r="A203" s="34" t="s">
        <v>230</v>
      </c>
      <c r="B203" s="41">
        <v>6001119</v>
      </c>
      <c r="C203" s="41">
        <v>145304</v>
      </c>
      <c r="D203" s="66">
        <v>44927</v>
      </c>
      <c r="E203" s="66">
        <v>45291</v>
      </c>
      <c r="F203" s="71">
        <v>7113</v>
      </c>
      <c r="G203" s="71">
        <v>29440</v>
      </c>
      <c r="H203" s="71">
        <v>1020.6</v>
      </c>
      <c r="I203" s="71">
        <f t="shared" ref="I203:I266" si="6">SUM(F203:H203)</f>
        <v>37573.599999999999</v>
      </c>
      <c r="J203" s="71">
        <v>56056</v>
      </c>
      <c r="K203" s="72">
        <f t="shared" ref="K203:K266" si="7">I203/J203</f>
        <v>0.67028685600114168</v>
      </c>
      <c r="N203" s="63"/>
    </row>
    <row r="204" spans="1:14" x14ac:dyDescent="0.25">
      <c r="A204" s="34" t="s">
        <v>231</v>
      </c>
      <c r="B204" s="41">
        <v>6006647</v>
      </c>
      <c r="C204" s="41">
        <v>145669</v>
      </c>
      <c r="D204" s="66">
        <v>44927</v>
      </c>
      <c r="E204" s="66">
        <v>45291</v>
      </c>
      <c r="F204" s="71">
        <v>6074</v>
      </c>
      <c r="G204" s="71">
        <v>50934</v>
      </c>
      <c r="H204" s="71">
        <v>1665.72</v>
      </c>
      <c r="I204" s="71">
        <f t="shared" si="6"/>
        <v>58673.72</v>
      </c>
      <c r="J204" s="71">
        <v>67466</v>
      </c>
      <c r="K204" s="72">
        <f t="shared" si="7"/>
        <v>0.86967835650549907</v>
      </c>
      <c r="N204" s="63"/>
    </row>
    <row r="205" spans="1:14" x14ac:dyDescent="0.25">
      <c r="A205" s="34" t="s">
        <v>232</v>
      </c>
      <c r="B205" s="41">
        <v>6008833</v>
      </c>
      <c r="C205" s="41">
        <v>146176</v>
      </c>
      <c r="D205" s="66">
        <v>44927</v>
      </c>
      <c r="E205" s="66">
        <v>45291</v>
      </c>
      <c r="F205" s="71">
        <v>3370</v>
      </c>
      <c r="G205" s="71">
        <v>6877</v>
      </c>
      <c r="H205" s="71">
        <v>2589</v>
      </c>
      <c r="I205" s="71">
        <f t="shared" si="6"/>
        <v>12836</v>
      </c>
      <c r="J205" s="71">
        <v>18012</v>
      </c>
      <c r="K205" s="72">
        <f t="shared" si="7"/>
        <v>0.71263602043082386</v>
      </c>
      <c r="N205" s="63"/>
    </row>
    <row r="206" spans="1:14" x14ac:dyDescent="0.25">
      <c r="A206" s="54" t="s">
        <v>233</v>
      </c>
      <c r="B206" s="55">
        <v>6002828</v>
      </c>
      <c r="C206" s="55">
        <v>145111</v>
      </c>
      <c r="D206" s="73">
        <v>44927</v>
      </c>
      <c r="E206" s="73">
        <v>45291</v>
      </c>
      <c r="F206" s="74">
        <v>804</v>
      </c>
      <c r="G206" s="74">
        <v>2175</v>
      </c>
      <c r="H206" s="74">
        <v>1127.28</v>
      </c>
      <c r="I206" s="74">
        <f t="shared" si="6"/>
        <v>4106.28</v>
      </c>
      <c r="J206" s="74">
        <v>12262</v>
      </c>
      <c r="K206" s="75">
        <f t="shared" si="7"/>
        <v>0.33487848638068829</v>
      </c>
      <c r="N206" s="63"/>
    </row>
    <row r="207" spans="1:14" x14ac:dyDescent="0.25">
      <c r="A207" s="42" t="s">
        <v>234</v>
      </c>
      <c r="B207" s="43">
        <v>6005961</v>
      </c>
      <c r="C207" s="43">
        <v>145858</v>
      </c>
      <c r="D207" s="68">
        <v>44927</v>
      </c>
      <c r="E207" s="68">
        <v>45291</v>
      </c>
      <c r="F207" s="69">
        <v>2054</v>
      </c>
      <c r="G207" s="69">
        <v>19511</v>
      </c>
      <c r="H207" s="69">
        <v>2913</v>
      </c>
      <c r="I207" s="69">
        <f t="shared" si="6"/>
        <v>24478</v>
      </c>
      <c r="J207" s="69">
        <v>28964</v>
      </c>
      <c r="K207" s="70">
        <f t="shared" si="7"/>
        <v>0.84511807761358926</v>
      </c>
      <c r="N207" s="63"/>
    </row>
    <row r="208" spans="1:14" x14ac:dyDescent="0.25">
      <c r="A208" s="34" t="s">
        <v>235</v>
      </c>
      <c r="B208" s="41">
        <v>6002844</v>
      </c>
      <c r="C208" s="41">
        <v>145663</v>
      </c>
      <c r="D208" s="66">
        <v>44927</v>
      </c>
      <c r="E208" s="66">
        <v>45291</v>
      </c>
      <c r="F208" s="71">
        <v>2660</v>
      </c>
      <c r="G208" s="71">
        <v>8867</v>
      </c>
      <c r="H208" s="71">
        <v>2683.8</v>
      </c>
      <c r="I208" s="71">
        <f t="shared" si="6"/>
        <v>14210.8</v>
      </c>
      <c r="J208" s="71">
        <v>18361</v>
      </c>
      <c r="K208" s="72">
        <f t="shared" si="7"/>
        <v>0.77396655955557969</v>
      </c>
      <c r="N208" s="63"/>
    </row>
    <row r="209" spans="1:14" x14ac:dyDescent="0.25">
      <c r="A209" s="34" t="s">
        <v>236</v>
      </c>
      <c r="B209" s="41">
        <v>6005425</v>
      </c>
      <c r="C209" s="41">
        <v>146156</v>
      </c>
      <c r="D209" s="66">
        <v>44927</v>
      </c>
      <c r="E209" s="66">
        <v>45291</v>
      </c>
      <c r="F209" s="71">
        <v>573</v>
      </c>
      <c r="G209" s="71">
        <v>3020</v>
      </c>
      <c r="H209" s="71">
        <v>556.08000000000004</v>
      </c>
      <c r="I209" s="71">
        <f t="shared" si="6"/>
        <v>4149.08</v>
      </c>
      <c r="J209" s="71">
        <v>5971</v>
      </c>
      <c r="K209" s="72">
        <f t="shared" si="7"/>
        <v>0.69487188075699213</v>
      </c>
      <c r="N209" s="63"/>
    </row>
    <row r="210" spans="1:14" x14ac:dyDescent="0.25">
      <c r="A210" s="34" t="s">
        <v>237</v>
      </c>
      <c r="B210" s="41">
        <v>6004667</v>
      </c>
      <c r="C210" s="41">
        <v>145828</v>
      </c>
      <c r="D210" s="66">
        <v>44927</v>
      </c>
      <c r="E210" s="66">
        <v>45291</v>
      </c>
      <c r="F210" s="71">
        <v>6318</v>
      </c>
      <c r="G210" s="71">
        <v>26991</v>
      </c>
      <c r="H210" s="71">
        <v>3710.28</v>
      </c>
      <c r="I210" s="71">
        <f t="shared" si="6"/>
        <v>37019.279999999999</v>
      </c>
      <c r="J210" s="71">
        <v>41475</v>
      </c>
      <c r="K210" s="72">
        <f t="shared" si="7"/>
        <v>0.89256853526220614</v>
      </c>
      <c r="N210" s="63"/>
    </row>
    <row r="211" spans="1:14" x14ac:dyDescent="0.25">
      <c r="A211" s="54" t="s">
        <v>238</v>
      </c>
      <c r="B211" s="55">
        <v>6002901</v>
      </c>
      <c r="C211" s="55">
        <v>146095</v>
      </c>
      <c r="D211" s="73">
        <v>44927</v>
      </c>
      <c r="E211" s="73">
        <v>45291</v>
      </c>
      <c r="F211" s="74">
        <v>582</v>
      </c>
      <c r="G211" s="74">
        <v>702</v>
      </c>
      <c r="H211" s="74">
        <v>1722</v>
      </c>
      <c r="I211" s="74">
        <f t="shared" si="6"/>
        <v>3006</v>
      </c>
      <c r="J211" s="74">
        <v>11753</v>
      </c>
      <c r="K211" s="75">
        <f t="shared" si="7"/>
        <v>0.2557644856632349</v>
      </c>
      <c r="N211" s="63"/>
    </row>
    <row r="212" spans="1:14" x14ac:dyDescent="0.25">
      <c r="A212" s="42" t="s">
        <v>239</v>
      </c>
      <c r="B212" s="43">
        <v>6002133</v>
      </c>
      <c r="C212" s="43">
        <v>145628</v>
      </c>
      <c r="D212" s="68">
        <v>44927</v>
      </c>
      <c r="E212" s="68">
        <v>45291</v>
      </c>
      <c r="F212" s="69">
        <v>689</v>
      </c>
      <c r="G212" s="69">
        <v>4767</v>
      </c>
      <c r="H212" s="69">
        <v>591.36</v>
      </c>
      <c r="I212" s="69">
        <f t="shared" si="6"/>
        <v>6047.36</v>
      </c>
      <c r="J212" s="69">
        <v>12650</v>
      </c>
      <c r="K212" s="70">
        <f t="shared" si="7"/>
        <v>0.47805217391304344</v>
      </c>
      <c r="N212" s="63"/>
    </row>
    <row r="213" spans="1:14" x14ac:dyDescent="0.25">
      <c r="A213" s="34" t="s">
        <v>240</v>
      </c>
      <c r="B213" s="41">
        <v>6002950</v>
      </c>
      <c r="C213" s="41">
        <v>145422</v>
      </c>
      <c r="D213" s="66">
        <v>44927</v>
      </c>
      <c r="E213" s="66">
        <v>45291</v>
      </c>
      <c r="F213" s="71">
        <v>3666</v>
      </c>
      <c r="G213" s="71">
        <v>12691</v>
      </c>
      <c r="H213" s="71">
        <v>8123.64</v>
      </c>
      <c r="I213" s="71">
        <f t="shared" si="6"/>
        <v>24480.639999999999</v>
      </c>
      <c r="J213" s="71">
        <v>37569</v>
      </c>
      <c r="K213" s="72">
        <f t="shared" si="7"/>
        <v>0.65161808938220345</v>
      </c>
      <c r="N213" s="63"/>
    </row>
    <row r="214" spans="1:14" x14ac:dyDescent="0.25">
      <c r="A214" s="34" t="s">
        <v>241</v>
      </c>
      <c r="B214" s="41">
        <v>6002976</v>
      </c>
      <c r="C214" s="41">
        <v>145917</v>
      </c>
      <c r="D214" s="66">
        <v>44927</v>
      </c>
      <c r="E214" s="66">
        <v>45291</v>
      </c>
      <c r="F214" s="71">
        <v>365</v>
      </c>
      <c r="G214" s="71">
        <v>377</v>
      </c>
      <c r="H214" s="71">
        <v>905</v>
      </c>
      <c r="I214" s="71">
        <f t="shared" si="6"/>
        <v>1647</v>
      </c>
      <c r="J214" s="71">
        <v>13816</v>
      </c>
      <c r="K214" s="72">
        <f t="shared" si="7"/>
        <v>0.11920961204400694</v>
      </c>
      <c r="N214" s="63"/>
    </row>
    <row r="215" spans="1:14" x14ac:dyDescent="0.25">
      <c r="A215" s="34" t="s">
        <v>242</v>
      </c>
      <c r="B215" s="41">
        <v>6002984</v>
      </c>
      <c r="C215" s="41">
        <v>145702</v>
      </c>
      <c r="D215" s="66">
        <v>44927</v>
      </c>
      <c r="E215" s="66">
        <v>45291</v>
      </c>
      <c r="F215" s="71">
        <v>1988</v>
      </c>
      <c r="G215" s="71">
        <v>6949</v>
      </c>
      <c r="H215" s="71">
        <v>3346</v>
      </c>
      <c r="I215" s="71">
        <f t="shared" si="6"/>
        <v>12283</v>
      </c>
      <c r="J215" s="71">
        <v>22301</v>
      </c>
      <c r="K215" s="72">
        <f t="shared" si="7"/>
        <v>0.55078247612214704</v>
      </c>
      <c r="N215" s="63"/>
    </row>
    <row r="216" spans="1:14" x14ac:dyDescent="0.25">
      <c r="A216" s="54" t="s">
        <v>243</v>
      </c>
      <c r="B216" s="55">
        <v>6003024</v>
      </c>
      <c r="C216" s="55" t="s">
        <v>244</v>
      </c>
      <c r="D216" s="73">
        <v>44927</v>
      </c>
      <c r="E216" s="73">
        <v>45291</v>
      </c>
      <c r="F216" s="74">
        <v>2178</v>
      </c>
      <c r="G216" s="74">
        <v>3758</v>
      </c>
      <c r="H216" s="74">
        <v>3193.68</v>
      </c>
      <c r="I216" s="74">
        <f t="shared" si="6"/>
        <v>9129.68</v>
      </c>
      <c r="J216" s="74">
        <v>28147</v>
      </c>
      <c r="K216" s="75">
        <f t="shared" si="7"/>
        <v>0.32435712509326037</v>
      </c>
      <c r="N216" s="63"/>
    </row>
    <row r="217" spans="1:14" x14ac:dyDescent="0.25">
      <c r="A217" s="42" t="s">
        <v>245</v>
      </c>
      <c r="B217" s="43">
        <v>6001051</v>
      </c>
      <c r="C217" s="43">
        <v>145867</v>
      </c>
      <c r="D217" s="68">
        <v>44927</v>
      </c>
      <c r="E217" s="68">
        <v>45291</v>
      </c>
      <c r="F217" s="69">
        <v>14058</v>
      </c>
      <c r="G217" s="69">
        <v>22610</v>
      </c>
      <c r="H217" s="69">
        <v>3949.68</v>
      </c>
      <c r="I217" s="69">
        <f t="shared" si="6"/>
        <v>40617.68</v>
      </c>
      <c r="J217" s="69">
        <v>55236</v>
      </c>
      <c r="K217" s="70">
        <f t="shared" si="7"/>
        <v>0.73534796147440074</v>
      </c>
      <c r="N217" s="63"/>
    </row>
    <row r="218" spans="1:14" x14ac:dyDescent="0.25">
      <c r="A218" s="34" t="s">
        <v>246</v>
      </c>
      <c r="B218" s="41">
        <v>6003040</v>
      </c>
      <c r="C218" s="41">
        <v>145794</v>
      </c>
      <c r="D218" s="66">
        <v>44927</v>
      </c>
      <c r="E218" s="66">
        <v>45291</v>
      </c>
      <c r="F218" s="71">
        <v>922</v>
      </c>
      <c r="G218" s="71">
        <v>1259</v>
      </c>
      <c r="H218" s="71">
        <v>809.76</v>
      </c>
      <c r="I218" s="71">
        <f t="shared" si="6"/>
        <v>2990.76</v>
      </c>
      <c r="J218" s="71">
        <v>17218</v>
      </c>
      <c r="K218" s="72">
        <f t="shared" si="7"/>
        <v>0.17369961668021838</v>
      </c>
      <c r="N218" s="63"/>
    </row>
    <row r="219" spans="1:14" x14ac:dyDescent="0.25">
      <c r="A219" s="34" t="s">
        <v>247</v>
      </c>
      <c r="B219" s="41">
        <v>6003099</v>
      </c>
      <c r="C219" s="41">
        <v>146032</v>
      </c>
      <c r="D219" s="66">
        <v>44927</v>
      </c>
      <c r="E219" s="66">
        <v>45291</v>
      </c>
      <c r="F219" s="71">
        <v>918</v>
      </c>
      <c r="G219" s="71">
        <v>9548</v>
      </c>
      <c r="H219" s="71">
        <v>190</v>
      </c>
      <c r="I219" s="71">
        <f t="shared" si="6"/>
        <v>10656</v>
      </c>
      <c r="J219" s="71">
        <v>18806</v>
      </c>
      <c r="K219" s="72">
        <f t="shared" si="7"/>
        <v>0.56662767201956821</v>
      </c>
      <c r="N219" s="63"/>
    </row>
    <row r="220" spans="1:14" x14ac:dyDescent="0.25">
      <c r="A220" s="34" t="s">
        <v>248</v>
      </c>
      <c r="B220" s="41">
        <v>6004824</v>
      </c>
      <c r="C220" s="41">
        <v>146104</v>
      </c>
      <c r="D220" s="66">
        <v>44927</v>
      </c>
      <c r="E220" s="66">
        <v>45291</v>
      </c>
      <c r="F220" s="71">
        <v>2353</v>
      </c>
      <c r="G220" s="71">
        <v>5110</v>
      </c>
      <c r="H220" s="71">
        <v>666.96</v>
      </c>
      <c r="I220" s="71">
        <f t="shared" si="6"/>
        <v>8129.96</v>
      </c>
      <c r="J220" s="71">
        <v>17358</v>
      </c>
      <c r="K220" s="72">
        <f t="shared" si="7"/>
        <v>0.46836962783730846</v>
      </c>
      <c r="N220" s="63"/>
    </row>
    <row r="221" spans="1:14" x14ac:dyDescent="0.25">
      <c r="A221" s="54" t="s">
        <v>249</v>
      </c>
      <c r="B221" s="55">
        <v>6003115</v>
      </c>
      <c r="C221" s="55">
        <v>145404</v>
      </c>
      <c r="D221" s="73">
        <v>44927</v>
      </c>
      <c r="E221" s="73">
        <v>45291</v>
      </c>
      <c r="F221" s="74">
        <v>3609</v>
      </c>
      <c r="G221" s="74">
        <v>4602</v>
      </c>
      <c r="H221" s="74">
        <v>4164.72</v>
      </c>
      <c r="I221" s="74">
        <f t="shared" si="6"/>
        <v>12375.720000000001</v>
      </c>
      <c r="J221" s="74">
        <v>26830</v>
      </c>
      <c r="K221" s="75">
        <f t="shared" si="7"/>
        <v>0.46126425642937013</v>
      </c>
      <c r="N221" s="63"/>
    </row>
    <row r="222" spans="1:14" x14ac:dyDescent="0.25">
      <c r="A222" s="42" t="s">
        <v>250</v>
      </c>
      <c r="B222" s="43">
        <v>6003123</v>
      </c>
      <c r="C222" s="43">
        <v>145499</v>
      </c>
      <c r="D222" s="68">
        <v>44927</v>
      </c>
      <c r="E222" s="68">
        <v>45291</v>
      </c>
      <c r="F222" s="69">
        <v>715</v>
      </c>
      <c r="G222" s="69">
        <v>355</v>
      </c>
      <c r="H222" s="69">
        <v>2530.92</v>
      </c>
      <c r="I222" s="69">
        <f t="shared" si="6"/>
        <v>3600.92</v>
      </c>
      <c r="J222" s="69">
        <v>11381</v>
      </c>
      <c r="K222" s="70">
        <f t="shared" si="7"/>
        <v>0.31639750461295141</v>
      </c>
      <c r="N222" s="63"/>
    </row>
    <row r="223" spans="1:14" x14ac:dyDescent="0.25">
      <c r="A223" s="34" t="s">
        <v>251</v>
      </c>
      <c r="B223" s="41">
        <v>6001614</v>
      </c>
      <c r="C223" s="41">
        <v>145791</v>
      </c>
      <c r="D223" s="66">
        <v>44927</v>
      </c>
      <c r="E223" s="66">
        <v>45291</v>
      </c>
      <c r="F223" s="71">
        <v>1759</v>
      </c>
      <c r="G223" s="71">
        <v>11254</v>
      </c>
      <c r="H223" s="71">
        <v>0</v>
      </c>
      <c r="I223" s="71">
        <f t="shared" si="6"/>
        <v>13013</v>
      </c>
      <c r="J223" s="71">
        <v>20989</v>
      </c>
      <c r="K223" s="72">
        <f t="shared" si="7"/>
        <v>0.61999142407927965</v>
      </c>
      <c r="N223" s="63"/>
    </row>
    <row r="224" spans="1:14" x14ac:dyDescent="0.25">
      <c r="A224" s="34" t="s">
        <v>252</v>
      </c>
      <c r="B224" s="41">
        <v>6000939</v>
      </c>
      <c r="C224" s="41">
        <v>145842</v>
      </c>
      <c r="D224" s="66">
        <v>44927</v>
      </c>
      <c r="E224" s="66">
        <v>45291</v>
      </c>
      <c r="F224" s="71">
        <v>1510</v>
      </c>
      <c r="G224" s="71">
        <v>6644</v>
      </c>
      <c r="H224" s="71">
        <v>1367</v>
      </c>
      <c r="I224" s="71">
        <f t="shared" si="6"/>
        <v>9521</v>
      </c>
      <c r="J224" s="71">
        <v>13779</v>
      </c>
      <c r="K224" s="72">
        <f t="shared" si="7"/>
        <v>0.69097902605414041</v>
      </c>
      <c r="N224" s="63"/>
    </row>
    <row r="225" spans="1:14" x14ac:dyDescent="0.25">
      <c r="A225" s="34" t="s">
        <v>253</v>
      </c>
      <c r="B225" s="41">
        <v>6003172</v>
      </c>
      <c r="C225" s="41">
        <v>145624</v>
      </c>
      <c r="D225" s="66">
        <v>44927</v>
      </c>
      <c r="E225" s="66">
        <v>45291</v>
      </c>
      <c r="F225" s="71">
        <v>3492</v>
      </c>
      <c r="G225" s="71">
        <v>9691</v>
      </c>
      <c r="H225" s="71">
        <v>1679</v>
      </c>
      <c r="I225" s="71">
        <f t="shared" si="6"/>
        <v>14862</v>
      </c>
      <c r="J225" s="71">
        <v>19647</v>
      </c>
      <c r="K225" s="72">
        <f t="shared" si="7"/>
        <v>0.7564513666208581</v>
      </c>
      <c r="N225" s="63"/>
    </row>
    <row r="226" spans="1:14" x14ac:dyDescent="0.25">
      <c r="A226" s="54" t="s">
        <v>254</v>
      </c>
      <c r="B226" s="55">
        <v>6003156</v>
      </c>
      <c r="C226" s="55">
        <v>145692</v>
      </c>
      <c r="D226" s="73">
        <v>44927</v>
      </c>
      <c r="E226" s="73">
        <v>45291</v>
      </c>
      <c r="F226" s="74">
        <v>676</v>
      </c>
      <c r="G226" s="74">
        <v>3837</v>
      </c>
      <c r="H226" s="74">
        <v>2499</v>
      </c>
      <c r="I226" s="74">
        <f t="shared" si="6"/>
        <v>7012</v>
      </c>
      <c r="J226" s="74">
        <v>12160</v>
      </c>
      <c r="K226" s="75">
        <f t="shared" si="7"/>
        <v>0.57664473684210527</v>
      </c>
      <c r="N226" s="63"/>
    </row>
    <row r="227" spans="1:14" x14ac:dyDescent="0.25">
      <c r="A227" s="42" t="s">
        <v>255</v>
      </c>
      <c r="B227" s="43">
        <v>6003180</v>
      </c>
      <c r="C227" s="43">
        <v>146127</v>
      </c>
      <c r="D227" s="68">
        <v>44927</v>
      </c>
      <c r="E227" s="68">
        <v>45291</v>
      </c>
      <c r="F227" s="69">
        <v>2019</v>
      </c>
      <c r="G227" s="69">
        <v>1185</v>
      </c>
      <c r="H227" s="69">
        <v>2721.6</v>
      </c>
      <c r="I227" s="69">
        <f t="shared" si="6"/>
        <v>5925.6</v>
      </c>
      <c r="J227" s="69">
        <v>11145</v>
      </c>
      <c r="K227" s="70">
        <f t="shared" si="7"/>
        <v>0.53168236877523556</v>
      </c>
      <c r="N227" s="63"/>
    </row>
    <row r="228" spans="1:14" x14ac:dyDescent="0.25">
      <c r="A228" s="34" t="s">
        <v>256</v>
      </c>
      <c r="B228" s="41">
        <v>6003198</v>
      </c>
      <c r="C228" s="41">
        <v>145266</v>
      </c>
      <c r="D228" s="66">
        <v>44927</v>
      </c>
      <c r="E228" s="66">
        <v>45291</v>
      </c>
      <c r="F228" s="71">
        <v>2983</v>
      </c>
      <c r="G228" s="71">
        <v>10990</v>
      </c>
      <c r="H228" s="71">
        <v>3788.4</v>
      </c>
      <c r="I228" s="71">
        <f t="shared" si="6"/>
        <v>17761.400000000001</v>
      </c>
      <c r="J228" s="71">
        <v>22749</v>
      </c>
      <c r="K228" s="72">
        <f t="shared" si="7"/>
        <v>0.78075519803068272</v>
      </c>
      <c r="N228" s="63"/>
    </row>
    <row r="229" spans="1:14" x14ac:dyDescent="0.25">
      <c r="A229" s="34" t="s">
        <v>257</v>
      </c>
      <c r="B229" s="41">
        <v>6001135</v>
      </c>
      <c r="C229" s="41">
        <v>145937</v>
      </c>
      <c r="D229" s="66">
        <v>44927</v>
      </c>
      <c r="E229" s="66">
        <v>45291</v>
      </c>
      <c r="F229" s="71">
        <v>1861</v>
      </c>
      <c r="G229" s="71">
        <v>41422</v>
      </c>
      <c r="H229" s="71">
        <v>13825</v>
      </c>
      <c r="I229" s="71">
        <f t="shared" si="6"/>
        <v>57108</v>
      </c>
      <c r="J229" s="71">
        <v>61540</v>
      </c>
      <c r="K229" s="72">
        <f t="shared" si="7"/>
        <v>0.92798180045498857</v>
      </c>
      <c r="N229" s="63"/>
    </row>
    <row r="230" spans="1:14" x14ac:dyDescent="0.25">
      <c r="A230" s="34" t="s">
        <v>258</v>
      </c>
      <c r="B230" s="41">
        <v>6000483</v>
      </c>
      <c r="C230" s="41">
        <v>145752</v>
      </c>
      <c r="D230" s="66">
        <v>44927</v>
      </c>
      <c r="E230" s="66">
        <v>45291</v>
      </c>
      <c r="F230" s="71">
        <v>6606</v>
      </c>
      <c r="G230" s="71">
        <v>23376</v>
      </c>
      <c r="H230" s="71">
        <v>8329</v>
      </c>
      <c r="I230" s="71">
        <f t="shared" si="6"/>
        <v>38311</v>
      </c>
      <c r="J230" s="71">
        <v>46269</v>
      </c>
      <c r="K230" s="72">
        <f t="shared" si="7"/>
        <v>0.82800579221508996</v>
      </c>
      <c r="N230" s="63"/>
    </row>
    <row r="231" spans="1:14" x14ac:dyDescent="0.25">
      <c r="A231" s="54" t="s">
        <v>259</v>
      </c>
      <c r="B231" s="55">
        <v>6000137</v>
      </c>
      <c r="C231" s="55">
        <v>146167</v>
      </c>
      <c r="D231" s="73">
        <v>44927</v>
      </c>
      <c r="E231" s="73">
        <v>45291</v>
      </c>
      <c r="F231" s="74">
        <v>1837</v>
      </c>
      <c r="G231" s="74">
        <v>8696</v>
      </c>
      <c r="H231" s="74">
        <v>749.28</v>
      </c>
      <c r="I231" s="74">
        <f t="shared" si="6"/>
        <v>11282.28</v>
      </c>
      <c r="J231" s="74">
        <v>12913</v>
      </c>
      <c r="K231" s="75">
        <f t="shared" si="7"/>
        <v>0.87371486099279805</v>
      </c>
      <c r="N231" s="63"/>
    </row>
    <row r="232" spans="1:14" x14ac:dyDescent="0.25">
      <c r="A232" s="42" t="s">
        <v>260</v>
      </c>
      <c r="B232" s="43">
        <v>6014237</v>
      </c>
      <c r="C232" s="43">
        <v>145821</v>
      </c>
      <c r="D232" s="68">
        <v>44927</v>
      </c>
      <c r="E232" s="68">
        <v>45291</v>
      </c>
      <c r="F232" s="69">
        <v>7030</v>
      </c>
      <c r="G232" s="69">
        <v>14161</v>
      </c>
      <c r="H232" s="69">
        <v>6826.68</v>
      </c>
      <c r="I232" s="69">
        <f t="shared" si="6"/>
        <v>28017.68</v>
      </c>
      <c r="J232" s="69">
        <v>45556</v>
      </c>
      <c r="K232" s="70">
        <f t="shared" si="7"/>
        <v>0.61501624374396346</v>
      </c>
      <c r="N232" s="63"/>
    </row>
    <row r="233" spans="1:14" x14ac:dyDescent="0.25">
      <c r="A233" s="34" t="s">
        <v>261</v>
      </c>
      <c r="B233" s="41">
        <v>6012413</v>
      </c>
      <c r="C233" s="41">
        <v>146029</v>
      </c>
      <c r="D233" s="66">
        <v>44927</v>
      </c>
      <c r="E233" s="66">
        <v>45291</v>
      </c>
      <c r="F233" s="71">
        <v>2893</v>
      </c>
      <c r="G233" s="71">
        <v>2141</v>
      </c>
      <c r="H233" s="71">
        <v>2815</v>
      </c>
      <c r="I233" s="71">
        <f t="shared" si="6"/>
        <v>7849</v>
      </c>
      <c r="J233" s="71">
        <v>35243</v>
      </c>
      <c r="K233" s="72">
        <f t="shared" si="7"/>
        <v>0.2227108929432795</v>
      </c>
      <c r="N233" s="63"/>
    </row>
    <row r="234" spans="1:14" x14ac:dyDescent="0.25">
      <c r="A234" s="34" t="s">
        <v>262</v>
      </c>
      <c r="B234" s="41">
        <v>6003297</v>
      </c>
      <c r="C234" s="41" t="s">
        <v>263</v>
      </c>
      <c r="D234" s="66">
        <v>44927</v>
      </c>
      <c r="E234" s="66">
        <v>45291</v>
      </c>
      <c r="F234" s="71">
        <v>2655</v>
      </c>
      <c r="G234" s="71">
        <v>22597</v>
      </c>
      <c r="H234" s="71">
        <v>9830</v>
      </c>
      <c r="I234" s="71">
        <f t="shared" si="6"/>
        <v>35082</v>
      </c>
      <c r="J234" s="71">
        <v>37429</v>
      </c>
      <c r="K234" s="72">
        <f t="shared" si="7"/>
        <v>0.93729461113040691</v>
      </c>
      <c r="N234" s="63"/>
    </row>
    <row r="235" spans="1:14" x14ac:dyDescent="0.25">
      <c r="A235" s="54" t="s">
        <v>264</v>
      </c>
      <c r="B235" s="55">
        <v>6003305</v>
      </c>
      <c r="C235" s="55">
        <v>145200</v>
      </c>
      <c r="D235" s="73">
        <v>44927</v>
      </c>
      <c r="E235" s="73">
        <v>45291</v>
      </c>
      <c r="F235" s="74">
        <v>3563</v>
      </c>
      <c r="G235" s="74">
        <v>11131</v>
      </c>
      <c r="H235" s="74">
        <v>1120</v>
      </c>
      <c r="I235" s="74">
        <f t="shared" si="6"/>
        <v>15814</v>
      </c>
      <c r="J235" s="74">
        <v>26947</v>
      </c>
      <c r="K235" s="75">
        <f t="shared" si="7"/>
        <v>0.58685567966749541</v>
      </c>
      <c r="N235" s="63"/>
    </row>
    <row r="236" spans="1:14" x14ac:dyDescent="0.25">
      <c r="A236" s="42" t="s">
        <v>265</v>
      </c>
      <c r="B236" s="43">
        <v>6003321</v>
      </c>
      <c r="C236" s="43">
        <v>145515</v>
      </c>
      <c r="D236" s="68">
        <v>44927</v>
      </c>
      <c r="E236" s="68">
        <v>45291</v>
      </c>
      <c r="F236" s="69">
        <v>1581</v>
      </c>
      <c r="G236" s="69">
        <v>9476</v>
      </c>
      <c r="H236" s="69">
        <v>0</v>
      </c>
      <c r="I236" s="69">
        <f t="shared" si="6"/>
        <v>11057</v>
      </c>
      <c r="J236" s="69">
        <v>33876</v>
      </c>
      <c r="K236" s="70">
        <f t="shared" si="7"/>
        <v>0.32639626874483413</v>
      </c>
      <c r="N236" s="63"/>
    </row>
    <row r="237" spans="1:14" x14ac:dyDescent="0.25">
      <c r="A237" s="34" t="s">
        <v>266</v>
      </c>
      <c r="B237" s="41">
        <v>6003388</v>
      </c>
      <c r="C237" s="41">
        <v>146099</v>
      </c>
      <c r="D237" s="66">
        <v>44927</v>
      </c>
      <c r="E237" s="66">
        <v>45291</v>
      </c>
      <c r="F237" s="71">
        <v>3668</v>
      </c>
      <c r="G237" s="71">
        <v>2353</v>
      </c>
      <c r="H237" s="71">
        <v>1562</v>
      </c>
      <c r="I237" s="71">
        <f t="shared" si="6"/>
        <v>7583</v>
      </c>
      <c r="J237" s="71">
        <v>27840</v>
      </c>
      <c r="K237" s="72">
        <f t="shared" si="7"/>
        <v>0.27237787356321841</v>
      </c>
      <c r="N237" s="63"/>
    </row>
    <row r="238" spans="1:14" x14ac:dyDescent="0.25">
      <c r="A238" s="34" t="s">
        <v>267</v>
      </c>
      <c r="B238" s="41">
        <v>6015895</v>
      </c>
      <c r="C238" s="41">
        <v>146043</v>
      </c>
      <c r="D238" s="66">
        <v>44927</v>
      </c>
      <c r="E238" s="66">
        <v>45291</v>
      </c>
      <c r="F238" s="71">
        <v>2070</v>
      </c>
      <c r="G238" s="71">
        <v>10221</v>
      </c>
      <c r="H238" s="71">
        <v>821</v>
      </c>
      <c r="I238" s="71">
        <f t="shared" si="6"/>
        <v>13112</v>
      </c>
      <c r="J238" s="71">
        <v>22769</v>
      </c>
      <c r="K238" s="72">
        <f t="shared" si="7"/>
        <v>0.57587070139224383</v>
      </c>
      <c r="N238" s="63"/>
    </row>
    <row r="239" spans="1:14" x14ac:dyDescent="0.25">
      <c r="A239" s="34" t="s">
        <v>268</v>
      </c>
      <c r="B239" s="41">
        <v>6003404</v>
      </c>
      <c r="C239" s="41">
        <v>145341</v>
      </c>
      <c r="D239" s="66">
        <v>44927</v>
      </c>
      <c r="E239" s="66">
        <v>45291</v>
      </c>
      <c r="F239" s="71">
        <v>1558</v>
      </c>
      <c r="G239" s="71">
        <v>8155</v>
      </c>
      <c r="H239" s="71">
        <v>771</v>
      </c>
      <c r="I239" s="71">
        <f t="shared" si="6"/>
        <v>10484</v>
      </c>
      <c r="J239" s="71">
        <v>45930</v>
      </c>
      <c r="K239" s="72">
        <f t="shared" si="7"/>
        <v>0.22826039625517092</v>
      </c>
      <c r="N239" s="63"/>
    </row>
    <row r="240" spans="1:14" x14ac:dyDescent="0.25">
      <c r="A240" s="54" t="s">
        <v>269</v>
      </c>
      <c r="B240" s="55">
        <v>6003438</v>
      </c>
      <c r="C240" s="55">
        <v>146140</v>
      </c>
      <c r="D240" s="73">
        <v>44927</v>
      </c>
      <c r="E240" s="73">
        <v>45291</v>
      </c>
      <c r="F240" s="74">
        <v>1590</v>
      </c>
      <c r="G240" s="74">
        <v>6020</v>
      </c>
      <c r="H240" s="74">
        <v>971.88</v>
      </c>
      <c r="I240" s="74">
        <f t="shared" si="6"/>
        <v>8581.8799999999992</v>
      </c>
      <c r="J240" s="74">
        <v>16050</v>
      </c>
      <c r="K240" s="75">
        <f t="shared" si="7"/>
        <v>0.53469657320872266</v>
      </c>
      <c r="N240" s="63"/>
    </row>
    <row r="241" spans="1:14" x14ac:dyDescent="0.25">
      <c r="A241" s="42" t="s">
        <v>270</v>
      </c>
      <c r="B241" s="43">
        <v>6007975</v>
      </c>
      <c r="C241" s="43">
        <v>146054</v>
      </c>
      <c r="D241" s="68">
        <v>44927</v>
      </c>
      <c r="E241" s="68">
        <v>45291</v>
      </c>
      <c r="F241" s="69">
        <v>1917</v>
      </c>
      <c r="G241" s="69">
        <v>9202</v>
      </c>
      <c r="H241" s="69">
        <v>70.56</v>
      </c>
      <c r="I241" s="69">
        <f t="shared" si="6"/>
        <v>11189.56</v>
      </c>
      <c r="J241" s="69">
        <v>13076</v>
      </c>
      <c r="K241" s="70">
        <f t="shared" si="7"/>
        <v>0.85573263995105531</v>
      </c>
      <c r="N241" s="63"/>
    </row>
    <row r="242" spans="1:14" x14ac:dyDescent="0.25">
      <c r="A242" s="34" t="s">
        <v>271</v>
      </c>
      <c r="B242" s="41">
        <v>6000467</v>
      </c>
      <c r="C242" s="41">
        <v>145781</v>
      </c>
      <c r="D242" s="66">
        <v>44927</v>
      </c>
      <c r="E242" s="66">
        <v>45291</v>
      </c>
      <c r="F242" s="71">
        <v>7072</v>
      </c>
      <c r="G242" s="71">
        <v>15799</v>
      </c>
      <c r="H242" s="71">
        <v>5857.32</v>
      </c>
      <c r="I242" s="71">
        <f t="shared" si="6"/>
        <v>28728.32</v>
      </c>
      <c r="J242" s="71">
        <v>39093</v>
      </c>
      <c r="K242" s="72">
        <f t="shared" si="7"/>
        <v>0.73487120456347688</v>
      </c>
      <c r="N242" s="63"/>
    </row>
    <row r="243" spans="1:14" x14ac:dyDescent="0.25">
      <c r="A243" s="34" t="s">
        <v>272</v>
      </c>
      <c r="B243" s="41">
        <v>6008270</v>
      </c>
      <c r="C243" s="41">
        <v>145419</v>
      </c>
      <c r="D243" s="66">
        <v>44927</v>
      </c>
      <c r="E243" s="66">
        <v>45291</v>
      </c>
      <c r="F243" s="71">
        <v>6571</v>
      </c>
      <c r="G243" s="71">
        <v>26261</v>
      </c>
      <c r="H243" s="71">
        <v>4730.88</v>
      </c>
      <c r="I243" s="71">
        <f t="shared" si="6"/>
        <v>37562.879999999997</v>
      </c>
      <c r="J243" s="71">
        <v>51665</v>
      </c>
      <c r="K243" s="72">
        <f t="shared" si="7"/>
        <v>0.72704693699796763</v>
      </c>
      <c r="N243" s="63"/>
    </row>
    <row r="244" spans="1:14" x14ac:dyDescent="0.25">
      <c r="A244" s="54" t="s">
        <v>273</v>
      </c>
      <c r="B244" s="55">
        <v>6005490</v>
      </c>
      <c r="C244" s="55">
        <v>145719</v>
      </c>
      <c r="D244" s="73">
        <v>44927</v>
      </c>
      <c r="E244" s="73">
        <v>45291</v>
      </c>
      <c r="F244" s="74">
        <v>4572</v>
      </c>
      <c r="G244" s="74">
        <v>11482</v>
      </c>
      <c r="H244" s="74">
        <v>3963.12</v>
      </c>
      <c r="I244" s="74">
        <f t="shared" si="6"/>
        <v>20017.12</v>
      </c>
      <c r="J244" s="74">
        <v>26491</v>
      </c>
      <c r="K244" s="75">
        <f t="shared" si="7"/>
        <v>0.7556196444075346</v>
      </c>
      <c r="N244" s="63"/>
    </row>
    <row r="245" spans="1:14" x14ac:dyDescent="0.25">
      <c r="A245" s="42" t="s">
        <v>274</v>
      </c>
      <c r="B245" s="43">
        <v>6005938</v>
      </c>
      <c r="C245" s="43">
        <v>145965</v>
      </c>
      <c r="D245" s="68">
        <v>44927</v>
      </c>
      <c r="E245" s="68">
        <v>45291</v>
      </c>
      <c r="F245" s="69">
        <v>4331</v>
      </c>
      <c r="G245" s="69">
        <v>8692</v>
      </c>
      <c r="H245" s="69">
        <v>3230.64</v>
      </c>
      <c r="I245" s="69">
        <f t="shared" si="6"/>
        <v>16253.64</v>
      </c>
      <c r="J245" s="69">
        <v>29623</v>
      </c>
      <c r="K245" s="70">
        <f t="shared" si="7"/>
        <v>0.54868311784761836</v>
      </c>
      <c r="N245" s="63"/>
    </row>
    <row r="246" spans="1:14" x14ac:dyDescent="0.25">
      <c r="A246" s="34" t="s">
        <v>275</v>
      </c>
      <c r="B246" s="41">
        <v>6006282</v>
      </c>
      <c r="C246" s="41">
        <v>146003</v>
      </c>
      <c r="D246" s="66">
        <v>44927</v>
      </c>
      <c r="E246" s="66">
        <v>45291</v>
      </c>
      <c r="F246" s="71">
        <v>3617</v>
      </c>
      <c r="G246" s="71">
        <v>22988</v>
      </c>
      <c r="H246" s="71">
        <v>2982.84</v>
      </c>
      <c r="I246" s="71">
        <f t="shared" si="6"/>
        <v>29587.84</v>
      </c>
      <c r="J246" s="71">
        <v>35762</v>
      </c>
      <c r="K246" s="72">
        <f t="shared" si="7"/>
        <v>0.82735417482243723</v>
      </c>
      <c r="N246" s="63"/>
    </row>
    <row r="247" spans="1:14" x14ac:dyDescent="0.25">
      <c r="A247" s="34" t="s">
        <v>276</v>
      </c>
      <c r="B247" s="41">
        <v>6006514</v>
      </c>
      <c r="C247" s="41">
        <v>145440</v>
      </c>
      <c r="D247" s="66">
        <v>44927</v>
      </c>
      <c r="E247" s="66">
        <v>45291</v>
      </c>
      <c r="F247" s="71">
        <v>4823</v>
      </c>
      <c r="G247" s="71">
        <v>16166</v>
      </c>
      <c r="H247" s="71">
        <v>2486.4</v>
      </c>
      <c r="I247" s="71">
        <f t="shared" si="6"/>
        <v>23475.4</v>
      </c>
      <c r="J247" s="71">
        <v>36804</v>
      </c>
      <c r="K247" s="72">
        <f t="shared" si="7"/>
        <v>0.63784914683186611</v>
      </c>
      <c r="N247" s="63"/>
    </row>
    <row r="248" spans="1:14" x14ac:dyDescent="0.25">
      <c r="A248" s="34" t="s">
        <v>277</v>
      </c>
      <c r="B248" s="41">
        <v>6006837</v>
      </c>
      <c r="C248" s="41">
        <v>145626</v>
      </c>
      <c r="D248" s="66">
        <v>44927</v>
      </c>
      <c r="E248" s="66">
        <v>45291</v>
      </c>
      <c r="F248" s="71">
        <v>5475</v>
      </c>
      <c r="G248" s="71">
        <v>15700</v>
      </c>
      <c r="H248" s="71">
        <v>6203.4</v>
      </c>
      <c r="I248" s="71">
        <f t="shared" si="6"/>
        <v>27378.400000000001</v>
      </c>
      <c r="J248" s="71">
        <v>42942</v>
      </c>
      <c r="K248" s="72">
        <f t="shared" si="7"/>
        <v>0.63756695077080716</v>
      </c>
      <c r="N248" s="63"/>
    </row>
    <row r="249" spans="1:14" x14ac:dyDescent="0.25">
      <c r="A249" s="54" t="s">
        <v>278</v>
      </c>
      <c r="B249" s="55">
        <v>6000293</v>
      </c>
      <c r="C249" s="55">
        <v>145039</v>
      </c>
      <c r="D249" s="73">
        <v>44927</v>
      </c>
      <c r="E249" s="73">
        <v>45291</v>
      </c>
      <c r="F249" s="74">
        <v>8132</v>
      </c>
      <c r="G249" s="74">
        <v>11753</v>
      </c>
      <c r="H249" s="74">
        <v>8659.56</v>
      </c>
      <c r="I249" s="74">
        <f t="shared" si="6"/>
        <v>28544.559999999998</v>
      </c>
      <c r="J249" s="74">
        <v>40075</v>
      </c>
      <c r="K249" s="75">
        <f t="shared" si="7"/>
        <v>0.71227847785402365</v>
      </c>
      <c r="N249" s="63"/>
    </row>
    <row r="250" spans="1:14" x14ac:dyDescent="0.25">
      <c r="A250" s="42" t="s">
        <v>279</v>
      </c>
      <c r="B250" s="43">
        <v>6007793</v>
      </c>
      <c r="C250" s="43">
        <v>145237</v>
      </c>
      <c r="D250" s="68">
        <v>44927</v>
      </c>
      <c r="E250" s="68">
        <v>45291</v>
      </c>
      <c r="F250" s="69">
        <v>10338</v>
      </c>
      <c r="G250" s="69">
        <v>34225</v>
      </c>
      <c r="H250" s="69">
        <v>11830.56</v>
      </c>
      <c r="I250" s="69">
        <f t="shared" si="6"/>
        <v>56393.56</v>
      </c>
      <c r="J250" s="69">
        <v>75464</v>
      </c>
      <c r="K250" s="70">
        <f t="shared" si="7"/>
        <v>0.74729089367115442</v>
      </c>
      <c r="N250" s="63"/>
    </row>
    <row r="251" spans="1:14" x14ac:dyDescent="0.25">
      <c r="A251" s="34" t="s">
        <v>280</v>
      </c>
      <c r="B251" s="41">
        <v>6008056</v>
      </c>
      <c r="C251" s="41">
        <v>145524</v>
      </c>
      <c r="D251" s="66">
        <v>44927</v>
      </c>
      <c r="E251" s="66">
        <v>45291</v>
      </c>
      <c r="F251" s="71">
        <v>4698</v>
      </c>
      <c r="G251" s="71">
        <v>4801</v>
      </c>
      <c r="H251" s="71">
        <v>2364.6</v>
      </c>
      <c r="I251" s="71">
        <f t="shared" si="6"/>
        <v>11863.6</v>
      </c>
      <c r="J251" s="71">
        <v>19706</v>
      </c>
      <c r="K251" s="72">
        <f t="shared" si="7"/>
        <v>0.60202983862782911</v>
      </c>
      <c r="N251" s="63"/>
    </row>
    <row r="252" spans="1:14" x14ac:dyDescent="0.25">
      <c r="A252" s="34" t="s">
        <v>281</v>
      </c>
      <c r="B252" s="41">
        <v>6008130</v>
      </c>
      <c r="C252" s="41">
        <v>145950</v>
      </c>
      <c r="D252" s="66">
        <v>44927</v>
      </c>
      <c r="E252" s="66">
        <v>45291</v>
      </c>
      <c r="F252" s="71">
        <v>6760</v>
      </c>
      <c r="G252" s="71">
        <v>10560</v>
      </c>
      <c r="H252" s="71">
        <v>5778</v>
      </c>
      <c r="I252" s="71">
        <f t="shared" si="6"/>
        <v>23098</v>
      </c>
      <c r="J252" s="71">
        <v>27683</v>
      </c>
      <c r="K252" s="72">
        <f t="shared" si="7"/>
        <v>0.83437488711483587</v>
      </c>
      <c r="N252" s="63"/>
    </row>
    <row r="253" spans="1:14" x14ac:dyDescent="0.25">
      <c r="A253" s="34" t="s">
        <v>282</v>
      </c>
      <c r="B253" s="41">
        <v>6003552</v>
      </c>
      <c r="C253" s="41">
        <v>145979</v>
      </c>
      <c r="D253" s="66">
        <v>44927</v>
      </c>
      <c r="E253" s="66">
        <v>45291</v>
      </c>
      <c r="F253" s="71">
        <v>514</v>
      </c>
      <c r="G253" s="71">
        <v>606</v>
      </c>
      <c r="H253" s="71">
        <v>790.44</v>
      </c>
      <c r="I253" s="71">
        <f t="shared" si="6"/>
        <v>1910.44</v>
      </c>
      <c r="J253" s="71">
        <v>6551</v>
      </c>
      <c r="K253" s="72">
        <f t="shared" si="7"/>
        <v>0.29162570599908411</v>
      </c>
      <c r="N253" s="63"/>
    </row>
    <row r="254" spans="1:14" x14ac:dyDescent="0.25">
      <c r="A254" s="54" t="s">
        <v>283</v>
      </c>
      <c r="B254" s="55">
        <v>6003578</v>
      </c>
      <c r="C254" s="55">
        <v>145347</v>
      </c>
      <c r="D254" s="73">
        <v>44927</v>
      </c>
      <c r="E254" s="73">
        <v>45291</v>
      </c>
      <c r="F254" s="74">
        <v>2973</v>
      </c>
      <c r="G254" s="74">
        <v>9216</v>
      </c>
      <c r="H254" s="74">
        <v>4603.2</v>
      </c>
      <c r="I254" s="74">
        <f t="shared" si="6"/>
        <v>16792.2</v>
      </c>
      <c r="J254" s="74">
        <v>21349</v>
      </c>
      <c r="K254" s="75">
        <f t="shared" si="7"/>
        <v>0.78655674738863646</v>
      </c>
      <c r="N254" s="63"/>
    </row>
    <row r="255" spans="1:14" x14ac:dyDescent="0.25">
      <c r="A255" s="42" t="s">
        <v>284</v>
      </c>
      <c r="B255" s="43">
        <v>6003610</v>
      </c>
      <c r="C255" s="43">
        <v>145268</v>
      </c>
      <c r="D255" s="68">
        <v>44927</v>
      </c>
      <c r="E255" s="68">
        <v>45291</v>
      </c>
      <c r="F255" s="69">
        <v>10461</v>
      </c>
      <c r="G255" s="69">
        <v>20151</v>
      </c>
      <c r="H255" s="69">
        <v>13559.28</v>
      </c>
      <c r="I255" s="69">
        <f t="shared" si="6"/>
        <v>44171.28</v>
      </c>
      <c r="J255" s="69">
        <v>88423</v>
      </c>
      <c r="K255" s="70">
        <f t="shared" si="7"/>
        <v>0.49954514097010955</v>
      </c>
      <c r="N255" s="63"/>
    </row>
    <row r="256" spans="1:14" x14ac:dyDescent="0.25">
      <c r="A256" s="34" t="s">
        <v>285</v>
      </c>
      <c r="B256" s="41">
        <v>6003636</v>
      </c>
      <c r="C256" s="41">
        <v>146111</v>
      </c>
      <c r="D256" s="66">
        <v>44927</v>
      </c>
      <c r="E256" s="66">
        <v>45291</v>
      </c>
      <c r="F256" s="71">
        <v>773</v>
      </c>
      <c r="G256" s="71">
        <v>1663</v>
      </c>
      <c r="H256" s="71">
        <v>1455.72</v>
      </c>
      <c r="I256" s="71">
        <f t="shared" si="6"/>
        <v>3891.7200000000003</v>
      </c>
      <c r="J256" s="71">
        <v>11407</v>
      </c>
      <c r="K256" s="72">
        <f t="shared" si="7"/>
        <v>0.34116945735074955</v>
      </c>
      <c r="N256" s="63"/>
    </row>
    <row r="257" spans="1:14" x14ac:dyDescent="0.25">
      <c r="A257" s="34" t="s">
        <v>286</v>
      </c>
      <c r="B257" s="41">
        <v>6003685</v>
      </c>
      <c r="C257" s="41">
        <v>145773</v>
      </c>
      <c r="D257" s="66">
        <v>44927</v>
      </c>
      <c r="E257" s="66">
        <v>45291</v>
      </c>
      <c r="F257" s="71">
        <v>2105</v>
      </c>
      <c r="G257" s="71">
        <v>2522</v>
      </c>
      <c r="H257" s="71">
        <v>8241</v>
      </c>
      <c r="I257" s="71">
        <f t="shared" si="6"/>
        <v>12868</v>
      </c>
      <c r="J257" s="71">
        <v>38859</v>
      </c>
      <c r="K257" s="72">
        <f t="shared" si="7"/>
        <v>0.33114593787796909</v>
      </c>
      <c r="N257" s="63"/>
    </row>
    <row r="258" spans="1:14" x14ac:dyDescent="0.25">
      <c r="A258" s="34" t="s">
        <v>287</v>
      </c>
      <c r="B258" s="41">
        <v>6005573</v>
      </c>
      <c r="C258" s="41">
        <v>145930</v>
      </c>
      <c r="D258" s="66">
        <v>44927</v>
      </c>
      <c r="E258" s="66">
        <v>45291</v>
      </c>
      <c r="F258" s="71">
        <v>5167</v>
      </c>
      <c r="G258" s="71">
        <v>7897</v>
      </c>
      <c r="H258" s="71">
        <v>2401.56</v>
      </c>
      <c r="I258" s="71">
        <f t="shared" si="6"/>
        <v>15465.56</v>
      </c>
      <c r="J258" s="71">
        <v>29152</v>
      </c>
      <c r="K258" s="72">
        <f t="shared" si="7"/>
        <v>0.53051454445664104</v>
      </c>
      <c r="N258" s="63"/>
    </row>
    <row r="259" spans="1:14" x14ac:dyDescent="0.25">
      <c r="A259" s="54" t="s">
        <v>288</v>
      </c>
      <c r="B259" s="55">
        <v>6003727</v>
      </c>
      <c r="C259" s="55">
        <v>145526</v>
      </c>
      <c r="D259" s="73">
        <v>44927</v>
      </c>
      <c r="E259" s="73">
        <v>45291</v>
      </c>
      <c r="F259" s="74">
        <v>25</v>
      </c>
      <c r="G259" s="74">
        <v>189</v>
      </c>
      <c r="H259" s="74">
        <v>0</v>
      </c>
      <c r="I259" s="74">
        <f t="shared" si="6"/>
        <v>214</v>
      </c>
      <c r="J259" s="74">
        <v>6503</v>
      </c>
      <c r="K259" s="75">
        <f t="shared" si="7"/>
        <v>3.2907888666769185E-2</v>
      </c>
      <c r="N259" s="63"/>
    </row>
    <row r="260" spans="1:14" x14ac:dyDescent="0.25">
      <c r="A260" s="42" t="s">
        <v>289</v>
      </c>
      <c r="B260" s="43">
        <v>6060524</v>
      </c>
      <c r="C260" s="43">
        <v>145572</v>
      </c>
      <c r="D260" s="68">
        <v>44927</v>
      </c>
      <c r="E260" s="68">
        <v>45291</v>
      </c>
      <c r="F260" s="69">
        <v>915</v>
      </c>
      <c r="G260" s="69">
        <v>312</v>
      </c>
      <c r="H260" s="69">
        <v>1579.2</v>
      </c>
      <c r="I260" s="69">
        <f t="shared" si="6"/>
        <v>2806.2</v>
      </c>
      <c r="J260" s="69">
        <v>7930</v>
      </c>
      <c r="K260" s="70">
        <f t="shared" si="7"/>
        <v>0.3538713745271122</v>
      </c>
      <c r="N260" s="63"/>
    </row>
    <row r="261" spans="1:14" x14ac:dyDescent="0.25">
      <c r="A261" s="34" t="s">
        <v>290</v>
      </c>
      <c r="B261" s="41">
        <v>6001986</v>
      </c>
      <c r="C261" s="41">
        <v>146075</v>
      </c>
      <c r="D261" s="66">
        <v>44927</v>
      </c>
      <c r="E261" s="66">
        <v>45291</v>
      </c>
      <c r="F261" s="71">
        <v>2807</v>
      </c>
      <c r="G261" s="71">
        <v>17826</v>
      </c>
      <c r="H261" s="71">
        <v>286.44</v>
      </c>
      <c r="I261" s="71">
        <f t="shared" si="6"/>
        <v>20919.439999999999</v>
      </c>
      <c r="J261" s="71">
        <v>26260</v>
      </c>
      <c r="K261" s="72">
        <f t="shared" si="7"/>
        <v>0.79662757044935262</v>
      </c>
      <c r="N261" s="63"/>
    </row>
    <row r="262" spans="1:14" x14ac:dyDescent="0.25">
      <c r="A262" s="34" t="s">
        <v>291</v>
      </c>
      <c r="B262" s="41">
        <v>6015499</v>
      </c>
      <c r="C262" s="41">
        <v>146031</v>
      </c>
      <c r="D262" s="66">
        <v>44927</v>
      </c>
      <c r="E262" s="66">
        <v>45291</v>
      </c>
      <c r="F262" s="71">
        <v>7683</v>
      </c>
      <c r="G262" s="71">
        <v>28653</v>
      </c>
      <c r="H262" s="71">
        <v>356.16</v>
      </c>
      <c r="I262" s="71">
        <f t="shared" si="6"/>
        <v>36692.160000000003</v>
      </c>
      <c r="J262" s="71">
        <v>56280</v>
      </c>
      <c r="K262" s="72">
        <f t="shared" si="7"/>
        <v>0.65195735607675909</v>
      </c>
      <c r="N262" s="63"/>
    </row>
    <row r="263" spans="1:14" x14ac:dyDescent="0.25">
      <c r="A263" s="34" t="s">
        <v>292</v>
      </c>
      <c r="B263" s="41">
        <v>6016570</v>
      </c>
      <c r="C263" s="41">
        <v>146166</v>
      </c>
      <c r="D263" s="66">
        <v>44927</v>
      </c>
      <c r="E263" s="66">
        <v>45291</v>
      </c>
      <c r="F263" s="71">
        <v>0</v>
      </c>
      <c r="G263" s="71">
        <v>92</v>
      </c>
      <c r="H263" s="71">
        <v>0</v>
      </c>
      <c r="I263" s="71">
        <f t="shared" si="6"/>
        <v>92</v>
      </c>
      <c r="J263" s="71">
        <v>14694</v>
      </c>
      <c r="K263" s="72">
        <f t="shared" si="7"/>
        <v>6.2610589356199807E-3</v>
      </c>
      <c r="N263" s="63"/>
    </row>
    <row r="264" spans="1:14" x14ac:dyDescent="0.25">
      <c r="A264" s="54" t="s">
        <v>293</v>
      </c>
      <c r="B264" s="55">
        <v>6004493</v>
      </c>
      <c r="C264" s="55">
        <v>145909</v>
      </c>
      <c r="D264" s="73">
        <v>44927</v>
      </c>
      <c r="E264" s="73">
        <v>45291</v>
      </c>
      <c r="F264" s="74">
        <v>1836</v>
      </c>
      <c r="G264" s="74">
        <v>12149</v>
      </c>
      <c r="H264" s="74">
        <v>267.12</v>
      </c>
      <c r="I264" s="74">
        <f t="shared" si="6"/>
        <v>14252.12</v>
      </c>
      <c r="J264" s="74">
        <v>24197</v>
      </c>
      <c r="K264" s="75">
        <f t="shared" si="7"/>
        <v>0.58900359548704384</v>
      </c>
      <c r="N264" s="63"/>
    </row>
    <row r="265" spans="1:14" x14ac:dyDescent="0.25">
      <c r="A265" s="42" t="s">
        <v>294</v>
      </c>
      <c r="B265" s="43">
        <v>6003511</v>
      </c>
      <c r="C265" s="43">
        <v>145999</v>
      </c>
      <c r="D265" s="68">
        <v>44927</v>
      </c>
      <c r="E265" s="68">
        <v>45291</v>
      </c>
      <c r="F265" s="69">
        <v>7475</v>
      </c>
      <c r="G265" s="69">
        <v>17994</v>
      </c>
      <c r="H265" s="69">
        <v>1047.48</v>
      </c>
      <c r="I265" s="69">
        <f t="shared" si="6"/>
        <v>26516.48</v>
      </c>
      <c r="J265" s="69">
        <v>30480</v>
      </c>
      <c r="K265" s="70">
        <f t="shared" si="7"/>
        <v>0.86996325459317581</v>
      </c>
      <c r="N265" s="63"/>
    </row>
    <row r="266" spans="1:14" x14ac:dyDescent="0.25">
      <c r="A266" s="34" t="s">
        <v>295</v>
      </c>
      <c r="B266" s="41">
        <v>6008593</v>
      </c>
      <c r="C266" s="41">
        <v>145665</v>
      </c>
      <c r="D266" s="66">
        <v>44927</v>
      </c>
      <c r="E266" s="66">
        <v>45291</v>
      </c>
      <c r="F266" s="71">
        <v>7346</v>
      </c>
      <c r="G266" s="71">
        <v>30644</v>
      </c>
      <c r="H266" s="71">
        <v>6312</v>
      </c>
      <c r="I266" s="71">
        <f t="shared" si="6"/>
        <v>44302</v>
      </c>
      <c r="J266" s="71">
        <v>53307</v>
      </c>
      <c r="K266" s="72">
        <f t="shared" si="7"/>
        <v>0.8310728422158441</v>
      </c>
      <c r="N266" s="63"/>
    </row>
    <row r="267" spans="1:14" x14ac:dyDescent="0.25">
      <c r="A267" s="34" t="s">
        <v>296</v>
      </c>
      <c r="B267" s="41">
        <v>6003008</v>
      </c>
      <c r="C267" s="41">
        <v>145070</v>
      </c>
      <c r="D267" s="66">
        <v>44927</v>
      </c>
      <c r="E267" s="66">
        <v>45291</v>
      </c>
      <c r="F267" s="71">
        <v>6939</v>
      </c>
      <c r="G267" s="71">
        <v>28464</v>
      </c>
      <c r="H267" s="71">
        <v>4809</v>
      </c>
      <c r="I267" s="71">
        <f t="shared" ref="I267:I330" si="8">SUM(F267:H267)</f>
        <v>40212</v>
      </c>
      <c r="J267" s="71">
        <v>46711</v>
      </c>
      <c r="K267" s="72">
        <f t="shared" ref="K267:K330" si="9">I267/J267</f>
        <v>0.8608678897904134</v>
      </c>
      <c r="N267" s="63"/>
    </row>
    <row r="268" spans="1:14" x14ac:dyDescent="0.25">
      <c r="A268" s="34" t="s">
        <v>297</v>
      </c>
      <c r="B268" s="41">
        <v>6010144</v>
      </c>
      <c r="C268" s="41">
        <v>145339</v>
      </c>
      <c r="D268" s="66">
        <v>44927</v>
      </c>
      <c r="E268" s="66">
        <v>45291</v>
      </c>
      <c r="F268" s="71">
        <v>7952</v>
      </c>
      <c r="G268" s="71">
        <v>30915</v>
      </c>
      <c r="H268" s="71">
        <v>2261.2800000000002</v>
      </c>
      <c r="I268" s="71">
        <f t="shared" si="8"/>
        <v>41128.28</v>
      </c>
      <c r="J268" s="71">
        <v>50647</v>
      </c>
      <c r="K268" s="72">
        <f t="shared" si="9"/>
        <v>0.81205757497976183</v>
      </c>
      <c r="N268" s="63"/>
    </row>
    <row r="269" spans="1:14" x14ac:dyDescent="0.25">
      <c r="A269" s="54" t="s">
        <v>298</v>
      </c>
      <c r="B269" s="55">
        <v>6008916</v>
      </c>
      <c r="C269" s="55">
        <v>145011</v>
      </c>
      <c r="D269" s="73">
        <v>44927</v>
      </c>
      <c r="E269" s="73">
        <v>45291</v>
      </c>
      <c r="F269" s="74">
        <v>5621</v>
      </c>
      <c r="G269" s="74">
        <v>14487</v>
      </c>
      <c r="H269" s="74">
        <v>9008</v>
      </c>
      <c r="I269" s="74">
        <f t="shared" si="8"/>
        <v>29116</v>
      </c>
      <c r="J269" s="74">
        <v>36451</v>
      </c>
      <c r="K269" s="75">
        <f t="shared" si="9"/>
        <v>0.7987709527859318</v>
      </c>
      <c r="N269" s="63"/>
    </row>
    <row r="270" spans="1:14" x14ac:dyDescent="0.25">
      <c r="A270" s="42" t="s">
        <v>299</v>
      </c>
      <c r="B270" s="43">
        <v>6000574</v>
      </c>
      <c r="C270" s="43">
        <v>145006</v>
      </c>
      <c r="D270" s="68">
        <v>44927</v>
      </c>
      <c r="E270" s="68">
        <v>45291</v>
      </c>
      <c r="F270" s="69">
        <v>5342</v>
      </c>
      <c r="G270" s="69">
        <v>24959</v>
      </c>
      <c r="H270" s="69">
        <v>2939.16</v>
      </c>
      <c r="I270" s="69">
        <f t="shared" si="8"/>
        <v>33240.160000000003</v>
      </c>
      <c r="J270" s="69">
        <v>43762</v>
      </c>
      <c r="K270" s="70">
        <f t="shared" si="9"/>
        <v>0.75956674740642571</v>
      </c>
      <c r="N270" s="63"/>
    </row>
    <row r="271" spans="1:14" x14ac:dyDescent="0.25">
      <c r="A271" s="34" t="s">
        <v>300</v>
      </c>
      <c r="B271" s="41">
        <v>6003057</v>
      </c>
      <c r="C271" s="41">
        <v>145307</v>
      </c>
      <c r="D271" s="66">
        <v>44927</v>
      </c>
      <c r="E271" s="66">
        <v>45291</v>
      </c>
      <c r="F271" s="71">
        <v>6998</v>
      </c>
      <c r="G271" s="71">
        <v>12805</v>
      </c>
      <c r="H271" s="71">
        <v>5368.44</v>
      </c>
      <c r="I271" s="71">
        <f t="shared" si="8"/>
        <v>25171.439999999999</v>
      </c>
      <c r="J271" s="71">
        <v>40398</v>
      </c>
      <c r="K271" s="72">
        <f t="shared" si="9"/>
        <v>0.62308629140056437</v>
      </c>
      <c r="N271" s="63"/>
    </row>
    <row r="272" spans="1:14" x14ac:dyDescent="0.25">
      <c r="A272" s="34" t="s">
        <v>301</v>
      </c>
      <c r="B272" s="41">
        <v>6003412</v>
      </c>
      <c r="C272" s="41">
        <v>145809</v>
      </c>
      <c r="D272" s="66">
        <v>44927</v>
      </c>
      <c r="E272" s="66">
        <v>45291</v>
      </c>
      <c r="F272" s="71">
        <v>4481</v>
      </c>
      <c r="G272" s="71">
        <v>25266</v>
      </c>
      <c r="H272" s="71">
        <v>3675</v>
      </c>
      <c r="I272" s="71">
        <f t="shared" si="8"/>
        <v>33422</v>
      </c>
      <c r="J272" s="71">
        <v>41569</v>
      </c>
      <c r="K272" s="72">
        <f t="shared" si="9"/>
        <v>0.80401260554740306</v>
      </c>
      <c r="N272" s="63"/>
    </row>
    <row r="273" spans="1:14" x14ac:dyDescent="0.25">
      <c r="A273" s="34" t="s">
        <v>302</v>
      </c>
      <c r="B273" s="41">
        <v>6009625</v>
      </c>
      <c r="C273" s="41">
        <v>145860</v>
      </c>
      <c r="D273" s="66">
        <v>44927</v>
      </c>
      <c r="E273" s="66">
        <v>45291</v>
      </c>
      <c r="F273" s="71">
        <v>5511</v>
      </c>
      <c r="G273" s="71">
        <v>29328</v>
      </c>
      <c r="H273" s="71">
        <v>6491.52</v>
      </c>
      <c r="I273" s="71">
        <f t="shared" si="8"/>
        <v>41330.520000000004</v>
      </c>
      <c r="J273" s="71">
        <v>48043</v>
      </c>
      <c r="K273" s="72">
        <f t="shared" si="9"/>
        <v>0.86028183085985477</v>
      </c>
      <c r="N273" s="63"/>
    </row>
    <row r="274" spans="1:14" x14ac:dyDescent="0.25">
      <c r="A274" s="54" t="s">
        <v>303</v>
      </c>
      <c r="B274" s="55">
        <v>6007439</v>
      </c>
      <c r="C274" s="55">
        <v>145433</v>
      </c>
      <c r="D274" s="73">
        <v>44927</v>
      </c>
      <c r="E274" s="73">
        <v>45291</v>
      </c>
      <c r="F274" s="74">
        <v>4454</v>
      </c>
      <c r="G274" s="74">
        <v>15738</v>
      </c>
      <c r="H274" s="74">
        <v>6431</v>
      </c>
      <c r="I274" s="74">
        <f t="shared" si="8"/>
        <v>26623</v>
      </c>
      <c r="J274" s="74">
        <v>31164</v>
      </c>
      <c r="K274" s="75">
        <f t="shared" si="9"/>
        <v>0.85428699781799511</v>
      </c>
      <c r="N274" s="63"/>
    </row>
    <row r="275" spans="1:14" x14ac:dyDescent="0.25">
      <c r="A275" s="42" t="s">
        <v>304</v>
      </c>
      <c r="B275" s="43">
        <v>6005979</v>
      </c>
      <c r="C275" s="43">
        <v>145769</v>
      </c>
      <c r="D275" s="68">
        <v>44927</v>
      </c>
      <c r="E275" s="68">
        <v>45291</v>
      </c>
      <c r="F275" s="69">
        <v>2139</v>
      </c>
      <c r="G275" s="69">
        <v>8040</v>
      </c>
      <c r="H275" s="69">
        <v>791.28</v>
      </c>
      <c r="I275" s="69">
        <f t="shared" si="8"/>
        <v>10970.28</v>
      </c>
      <c r="J275" s="69">
        <v>14901</v>
      </c>
      <c r="K275" s="70">
        <f t="shared" si="9"/>
        <v>0.73621099255083555</v>
      </c>
      <c r="N275" s="63"/>
    </row>
    <row r="276" spans="1:14" x14ac:dyDescent="0.25">
      <c r="A276" s="34" t="s">
        <v>305</v>
      </c>
      <c r="B276" s="41">
        <v>6003933</v>
      </c>
      <c r="C276" s="41">
        <v>145691</v>
      </c>
      <c r="D276" s="66">
        <v>44927</v>
      </c>
      <c r="E276" s="66">
        <v>45291</v>
      </c>
      <c r="F276" s="71">
        <v>3365</v>
      </c>
      <c r="G276" s="71">
        <v>5266</v>
      </c>
      <c r="H276" s="71">
        <v>2509.92</v>
      </c>
      <c r="I276" s="71">
        <f t="shared" si="8"/>
        <v>11140.92</v>
      </c>
      <c r="J276" s="71">
        <v>21549</v>
      </c>
      <c r="K276" s="72">
        <f t="shared" si="9"/>
        <v>0.51700403731031608</v>
      </c>
      <c r="N276" s="63"/>
    </row>
    <row r="277" spans="1:14" x14ac:dyDescent="0.25">
      <c r="A277" s="34" t="s">
        <v>306</v>
      </c>
      <c r="B277" s="41">
        <v>6003974</v>
      </c>
      <c r="C277" s="41">
        <v>146146</v>
      </c>
      <c r="D277" s="66">
        <v>44927</v>
      </c>
      <c r="E277" s="66">
        <v>45291</v>
      </c>
      <c r="F277" s="71">
        <v>1284</v>
      </c>
      <c r="G277" s="71">
        <v>4247</v>
      </c>
      <c r="H277" s="71">
        <v>640.08000000000004</v>
      </c>
      <c r="I277" s="71">
        <f t="shared" si="8"/>
        <v>6171.08</v>
      </c>
      <c r="J277" s="71">
        <v>11569</v>
      </c>
      <c r="K277" s="72">
        <f t="shared" si="9"/>
        <v>0.53341516120667298</v>
      </c>
      <c r="N277" s="63"/>
    </row>
    <row r="278" spans="1:14" x14ac:dyDescent="0.25">
      <c r="A278" s="34" t="s">
        <v>307</v>
      </c>
      <c r="B278" s="41">
        <v>6004006</v>
      </c>
      <c r="C278" s="41">
        <v>145464</v>
      </c>
      <c r="D278" s="66">
        <v>44927</v>
      </c>
      <c r="E278" s="66">
        <v>45291</v>
      </c>
      <c r="F278" s="71">
        <v>85</v>
      </c>
      <c r="G278" s="71">
        <v>1306</v>
      </c>
      <c r="H278" s="71">
        <v>283.08</v>
      </c>
      <c r="I278" s="71">
        <f t="shared" si="8"/>
        <v>1674.08</v>
      </c>
      <c r="J278" s="71">
        <v>12317</v>
      </c>
      <c r="K278" s="72">
        <f t="shared" si="9"/>
        <v>0.13591621336364373</v>
      </c>
      <c r="N278" s="63"/>
    </row>
    <row r="279" spans="1:14" x14ac:dyDescent="0.25">
      <c r="A279" s="54" t="s">
        <v>308</v>
      </c>
      <c r="B279" s="55">
        <v>6013684</v>
      </c>
      <c r="C279" s="55">
        <v>145775</v>
      </c>
      <c r="D279" s="73">
        <v>44927</v>
      </c>
      <c r="E279" s="73">
        <v>45291</v>
      </c>
      <c r="F279" s="74">
        <v>11968</v>
      </c>
      <c r="G279" s="74">
        <v>22754</v>
      </c>
      <c r="H279" s="74">
        <v>8012.76</v>
      </c>
      <c r="I279" s="74">
        <f t="shared" si="8"/>
        <v>42734.76</v>
      </c>
      <c r="J279" s="74">
        <v>58856</v>
      </c>
      <c r="K279" s="75">
        <f t="shared" si="9"/>
        <v>0.72609011825472347</v>
      </c>
      <c r="N279" s="63"/>
    </row>
    <row r="280" spans="1:14" x14ac:dyDescent="0.25">
      <c r="A280" s="42" t="s">
        <v>309</v>
      </c>
      <c r="B280" s="43">
        <v>6004089</v>
      </c>
      <c r="C280" s="43">
        <v>145774</v>
      </c>
      <c r="D280" s="68">
        <v>44927</v>
      </c>
      <c r="E280" s="68">
        <v>45291</v>
      </c>
      <c r="F280" s="69">
        <v>2237</v>
      </c>
      <c r="G280" s="69">
        <v>5009</v>
      </c>
      <c r="H280" s="69">
        <v>2553.6</v>
      </c>
      <c r="I280" s="69">
        <f t="shared" si="8"/>
        <v>9799.6</v>
      </c>
      <c r="J280" s="69">
        <v>14461</v>
      </c>
      <c r="K280" s="70">
        <f t="shared" si="9"/>
        <v>0.67765714680865774</v>
      </c>
      <c r="N280" s="63"/>
    </row>
    <row r="281" spans="1:14" x14ac:dyDescent="0.25">
      <c r="A281" s="34" t="s">
        <v>310</v>
      </c>
      <c r="B281" s="41">
        <v>6015317</v>
      </c>
      <c r="C281" s="41">
        <v>146090</v>
      </c>
      <c r="D281" s="66">
        <v>44927</v>
      </c>
      <c r="E281" s="66">
        <v>45291</v>
      </c>
      <c r="F281" s="71">
        <v>3155</v>
      </c>
      <c r="G281" s="71">
        <v>5044</v>
      </c>
      <c r="H281" s="71">
        <v>2189.88</v>
      </c>
      <c r="I281" s="71">
        <f t="shared" si="8"/>
        <v>10388.880000000001</v>
      </c>
      <c r="J281" s="71">
        <v>25405</v>
      </c>
      <c r="K281" s="72">
        <f t="shared" si="9"/>
        <v>0.4089305254871089</v>
      </c>
      <c r="N281" s="63"/>
    </row>
    <row r="282" spans="1:14" x14ac:dyDescent="0.25">
      <c r="A282" s="34" t="s">
        <v>311</v>
      </c>
      <c r="B282" s="41">
        <v>6016901</v>
      </c>
      <c r="C282" s="41">
        <v>146179</v>
      </c>
      <c r="D282" s="66">
        <v>44927</v>
      </c>
      <c r="E282" s="66">
        <v>45291</v>
      </c>
      <c r="F282" s="71">
        <v>130</v>
      </c>
      <c r="G282" s="71">
        <v>27</v>
      </c>
      <c r="H282" s="71">
        <v>58.8</v>
      </c>
      <c r="I282" s="71">
        <f t="shared" si="8"/>
        <v>215.8</v>
      </c>
      <c r="J282" s="71">
        <v>11378</v>
      </c>
      <c r="K282" s="72">
        <f t="shared" si="9"/>
        <v>1.8966426436983652E-2</v>
      </c>
      <c r="N282" s="63"/>
    </row>
    <row r="283" spans="1:14" x14ac:dyDescent="0.25">
      <c r="A283" s="34" t="s">
        <v>312</v>
      </c>
      <c r="B283" s="41">
        <v>6009310</v>
      </c>
      <c r="C283" s="41">
        <v>146015</v>
      </c>
      <c r="D283" s="66">
        <v>44927</v>
      </c>
      <c r="E283" s="66">
        <v>45291</v>
      </c>
      <c r="F283" s="71">
        <v>2258</v>
      </c>
      <c r="G283" s="71">
        <v>2614</v>
      </c>
      <c r="H283" s="71">
        <v>4767</v>
      </c>
      <c r="I283" s="71">
        <f t="shared" si="8"/>
        <v>9639</v>
      </c>
      <c r="J283" s="71">
        <v>13892</v>
      </c>
      <c r="K283" s="72">
        <f t="shared" si="9"/>
        <v>0.69385257702274694</v>
      </c>
      <c r="N283" s="63"/>
    </row>
    <row r="284" spans="1:14" x14ac:dyDescent="0.25">
      <c r="A284" s="54" t="s">
        <v>313</v>
      </c>
      <c r="B284" s="55">
        <v>6004121</v>
      </c>
      <c r="C284" s="55">
        <v>145416</v>
      </c>
      <c r="D284" s="73">
        <v>44927</v>
      </c>
      <c r="E284" s="73">
        <v>45291</v>
      </c>
      <c r="F284" s="74">
        <v>1584</v>
      </c>
      <c r="G284" s="74">
        <v>7146</v>
      </c>
      <c r="H284" s="74">
        <v>294</v>
      </c>
      <c r="I284" s="74">
        <f t="shared" si="8"/>
        <v>9024</v>
      </c>
      <c r="J284" s="74">
        <v>17136</v>
      </c>
      <c r="K284" s="75">
        <f t="shared" si="9"/>
        <v>0.5266106442577031</v>
      </c>
      <c r="N284" s="63"/>
    </row>
    <row r="285" spans="1:14" x14ac:dyDescent="0.25">
      <c r="A285" s="42" t="s">
        <v>314</v>
      </c>
      <c r="B285" s="43">
        <v>6003446</v>
      </c>
      <c r="C285" s="43">
        <v>145012</v>
      </c>
      <c r="D285" s="68">
        <v>44927</v>
      </c>
      <c r="E285" s="68">
        <v>45291</v>
      </c>
      <c r="F285" s="69">
        <v>845</v>
      </c>
      <c r="G285" s="69">
        <v>6577</v>
      </c>
      <c r="H285" s="69">
        <v>3741.36</v>
      </c>
      <c r="I285" s="69">
        <f t="shared" si="8"/>
        <v>11163.36</v>
      </c>
      <c r="J285" s="69">
        <v>22697</v>
      </c>
      <c r="K285" s="70">
        <f t="shared" si="9"/>
        <v>0.49184297484249023</v>
      </c>
      <c r="N285" s="63"/>
    </row>
    <row r="286" spans="1:14" x14ac:dyDescent="0.25">
      <c r="A286" s="34" t="s">
        <v>315</v>
      </c>
      <c r="B286" s="41">
        <v>6011613</v>
      </c>
      <c r="C286" s="41">
        <v>145604</v>
      </c>
      <c r="D286" s="66">
        <v>44927</v>
      </c>
      <c r="E286" s="66">
        <v>45291</v>
      </c>
      <c r="F286" s="71">
        <v>2509</v>
      </c>
      <c r="G286" s="71">
        <v>8404</v>
      </c>
      <c r="H286" s="71">
        <v>438.48</v>
      </c>
      <c r="I286" s="71">
        <f t="shared" si="8"/>
        <v>11351.48</v>
      </c>
      <c r="J286" s="71">
        <v>20136</v>
      </c>
      <c r="K286" s="72">
        <f t="shared" si="9"/>
        <v>0.5637405641636869</v>
      </c>
      <c r="N286" s="63"/>
    </row>
    <row r="287" spans="1:14" x14ac:dyDescent="0.25">
      <c r="A287" s="34" t="s">
        <v>316</v>
      </c>
      <c r="B287" s="41">
        <v>6005649</v>
      </c>
      <c r="C287" s="41">
        <v>145021</v>
      </c>
      <c r="D287" s="66">
        <v>44927</v>
      </c>
      <c r="E287" s="66">
        <v>45291</v>
      </c>
      <c r="F287" s="71">
        <v>3221</v>
      </c>
      <c r="G287" s="71">
        <v>7061</v>
      </c>
      <c r="H287" s="71">
        <v>326.76</v>
      </c>
      <c r="I287" s="71">
        <f t="shared" si="8"/>
        <v>10608.76</v>
      </c>
      <c r="J287" s="71">
        <v>15474</v>
      </c>
      <c r="K287" s="72">
        <f t="shared" si="9"/>
        <v>0.68558614450045241</v>
      </c>
      <c r="N287" s="63"/>
    </row>
    <row r="288" spans="1:14" x14ac:dyDescent="0.25">
      <c r="A288" s="34" t="s">
        <v>317</v>
      </c>
      <c r="B288" s="41">
        <v>6006233</v>
      </c>
      <c r="C288" s="41">
        <v>145027</v>
      </c>
      <c r="D288" s="66">
        <v>44927</v>
      </c>
      <c r="E288" s="66">
        <v>45291</v>
      </c>
      <c r="F288" s="71">
        <v>6696</v>
      </c>
      <c r="G288" s="71">
        <v>5240</v>
      </c>
      <c r="H288" s="71">
        <v>3554</v>
      </c>
      <c r="I288" s="71">
        <f t="shared" si="8"/>
        <v>15490</v>
      </c>
      <c r="J288" s="71">
        <v>34605</v>
      </c>
      <c r="K288" s="72">
        <f t="shared" si="9"/>
        <v>0.44762317584164141</v>
      </c>
      <c r="N288" s="63"/>
    </row>
    <row r="289" spans="1:14" x14ac:dyDescent="0.25">
      <c r="A289" s="54" t="s">
        <v>318</v>
      </c>
      <c r="B289" s="55">
        <v>6013437</v>
      </c>
      <c r="C289" s="55">
        <v>146030</v>
      </c>
      <c r="D289" s="73">
        <v>44927</v>
      </c>
      <c r="E289" s="73">
        <v>45291</v>
      </c>
      <c r="F289" s="74">
        <v>1837</v>
      </c>
      <c r="G289" s="74">
        <v>3576</v>
      </c>
      <c r="H289" s="74">
        <v>1260.8399999999999</v>
      </c>
      <c r="I289" s="74">
        <f t="shared" si="8"/>
        <v>6673.84</v>
      </c>
      <c r="J289" s="74">
        <v>22918</v>
      </c>
      <c r="K289" s="75">
        <f t="shared" si="9"/>
        <v>0.29120516624487303</v>
      </c>
      <c r="N289" s="63"/>
    </row>
    <row r="290" spans="1:14" x14ac:dyDescent="0.25">
      <c r="A290" s="42" t="s">
        <v>319</v>
      </c>
      <c r="B290" s="43">
        <v>6004139</v>
      </c>
      <c r="C290" s="43">
        <v>145173</v>
      </c>
      <c r="D290" s="68">
        <v>44927</v>
      </c>
      <c r="E290" s="68">
        <v>45291</v>
      </c>
      <c r="F290" s="69">
        <v>6565</v>
      </c>
      <c r="G290" s="69">
        <v>41561</v>
      </c>
      <c r="H290" s="69">
        <v>1854</v>
      </c>
      <c r="I290" s="69">
        <f t="shared" si="8"/>
        <v>49980</v>
      </c>
      <c r="J290" s="69">
        <v>54031</v>
      </c>
      <c r="K290" s="70">
        <f t="shared" si="9"/>
        <v>0.92502452295904203</v>
      </c>
      <c r="N290" s="63"/>
    </row>
    <row r="291" spans="1:14" x14ac:dyDescent="0.25">
      <c r="A291" s="34" t="s">
        <v>320</v>
      </c>
      <c r="B291" s="41">
        <v>6016091</v>
      </c>
      <c r="C291" s="41">
        <v>146088</v>
      </c>
      <c r="D291" s="66">
        <v>44927</v>
      </c>
      <c r="E291" s="66">
        <v>45291</v>
      </c>
      <c r="F291" s="71">
        <v>760</v>
      </c>
      <c r="G291" s="71">
        <v>6961</v>
      </c>
      <c r="H291" s="71">
        <v>980.28</v>
      </c>
      <c r="I291" s="71">
        <f t="shared" si="8"/>
        <v>8701.2800000000007</v>
      </c>
      <c r="J291" s="71">
        <v>16784</v>
      </c>
      <c r="K291" s="72">
        <f t="shared" si="9"/>
        <v>0.51842707340324123</v>
      </c>
      <c r="N291" s="63"/>
    </row>
    <row r="292" spans="1:14" x14ac:dyDescent="0.25">
      <c r="A292" s="34" t="s">
        <v>321</v>
      </c>
      <c r="B292" s="41">
        <v>6005870</v>
      </c>
      <c r="C292" s="41">
        <v>146045</v>
      </c>
      <c r="D292" s="66">
        <v>44927</v>
      </c>
      <c r="E292" s="66">
        <v>45291</v>
      </c>
      <c r="F292" s="71">
        <v>3188</v>
      </c>
      <c r="G292" s="71">
        <v>6137</v>
      </c>
      <c r="H292" s="71">
        <v>1659</v>
      </c>
      <c r="I292" s="71">
        <f t="shared" si="8"/>
        <v>10984</v>
      </c>
      <c r="J292" s="71">
        <v>19609</v>
      </c>
      <c r="K292" s="72">
        <f t="shared" si="9"/>
        <v>0.56015095109388546</v>
      </c>
      <c r="N292" s="63"/>
    </row>
    <row r="293" spans="1:14" x14ac:dyDescent="0.25">
      <c r="A293" s="54" t="s">
        <v>322</v>
      </c>
      <c r="B293" s="55">
        <v>6006910</v>
      </c>
      <c r="C293" s="55">
        <v>145388</v>
      </c>
      <c r="D293" s="73">
        <v>44927</v>
      </c>
      <c r="E293" s="73">
        <v>45291</v>
      </c>
      <c r="F293" s="74">
        <v>2378</v>
      </c>
      <c r="G293" s="74">
        <v>12944</v>
      </c>
      <c r="H293" s="74">
        <v>199.08</v>
      </c>
      <c r="I293" s="74">
        <f t="shared" si="8"/>
        <v>15521.08</v>
      </c>
      <c r="J293" s="74">
        <v>24455</v>
      </c>
      <c r="K293" s="75">
        <f t="shared" si="9"/>
        <v>0.63467920670619504</v>
      </c>
      <c r="N293" s="63"/>
    </row>
    <row r="294" spans="1:14" x14ac:dyDescent="0.25">
      <c r="A294" s="42" t="s">
        <v>323</v>
      </c>
      <c r="B294" s="43">
        <v>6003255</v>
      </c>
      <c r="C294" s="43">
        <v>145241</v>
      </c>
      <c r="D294" s="68">
        <v>44927</v>
      </c>
      <c r="E294" s="68">
        <v>45291</v>
      </c>
      <c r="F294" s="69">
        <v>5472</v>
      </c>
      <c r="G294" s="69">
        <v>18019</v>
      </c>
      <c r="H294" s="69">
        <v>3223.08</v>
      </c>
      <c r="I294" s="69">
        <f t="shared" si="8"/>
        <v>26714.080000000002</v>
      </c>
      <c r="J294" s="69">
        <v>34741</v>
      </c>
      <c r="K294" s="70">
        <f t="shared" si="9"/>
        <v>0.76894965602602117</v>
      </c>
      <c r="N294" s="63"/>
    </row>
    <row r="295" spans="1:14" x14ac:dyDescent="0.25">
      <c r="A295" s="34" t="s">
        <v>324</v>
      </c>
      <c r="B295" s="41">
        <v>6012066</v>
      </c>
      <c r="C295" s="41">
        <v>146103</v>
      </c>
      <c r="D295" s="66">
        <v>44927</v>
      </c>
      <c r="E295" s="66">
        <v>45291</v>
      </c>
      <c r="F295" s="71">
        <v>800</v>
      </c>
      <c r="G295" s="71">
        <v>6387</v>
      </c>
      <c r="H295" s="71">
        <v>184</v>
      </c>
      <c r="I295" s="71">
        <f t="shared" si="8"/>
        <v>7371</v>
      </c>
      <c r="J295" s="71">
        <v>15045</v>
      </c>
      <c r="K295" s="72">
        <f t="shared" si="9"/>
        <v>0.48993020937188436</v>
      </c>
      <c r="N295" s="63"/>
    </row>
    <row r="296" spans="1:14" x14ac:dyDescent="0.25">
      <c r="A296" s="34" t="s">
        <v>325</v>
      </c>
      <c r="B296" s="41">
        <v>6003917</v>
      </c>
      <c r="C296" s="41">
        <v>146042</v>
      </c>
      <c r="D296" s="66">
        <v>44927</v>
      </c>
      <c r="E296" s="66">
        <v>45291</v>
      </c>
      <c r="F296" s="71">
        <v>1982</v>
      </c>
      <c r="G296" s="71">
        <v>3590</v>
      </c>
      <c r="H296" s="71">
        <v>734.16</v>
      </c>
      <c r="I296" s="71">
        <f t="shared" si="8"/>
        <v>6306.16</v>
      </c>
      <c r="J296" s="71">
        <v>20606</v>
      </c>
      <c r="K296" s="72">
        <f t="shared" si="9"/>
        <v>0.30603513539745703</v>
      </c>
      <c r="N296" s="63"/>
    </row>
    <row r="297" spans="1:14" x14ac:dyDescent="0.25">
      <c r="A297" s="34" t="s">
        <v>326</v>
      </c>
      <c r="B297" s="41">
        <v>6000756</v>
      </c>
      <c r="C297" s="41">
        <v>146059</v>
      </c>
      <c r="D297" s="66">
        <v>44927</v>
      </c>
      <c r="E297" s="66">
        <v>45291</v>
      </c>
      <c r="F297" s="71">
        <v>3548</v>
      </c>
      <c r="G297" s="71">
        <v>8808</v>
      </c>
      <c r="H297" s="71">
        <v>6666.24</v>
      </c>
      <c r="I297" s="71">
        <f t="shared" si="8"/>
        <v>19022.239999999998</v>
      </c>
      <c r="J297" s="71">
        <v>37396</v>
      </c>
      <c r="K297" s="72">
        <f t="shared" si="9"/>
        <v>0.50867044603700928</v>
      </c>
      <c r="N297" s="63"/>
    </row>
    <row r="298" spans="1:14" x14ac:dyDescent="0.25">
      <c r="A298" s="54" t="s">
        <v>327</v>
      </c>
      <c r="B298" s="55">
        <v>6000780</v>
      </c>
      <c r="C298" s="55">
        <v>145952</v>
      </c>
      <c r="D298" s="73">
        <v>44927</v>
      </c>
      <c r="E298" s="73">
        <v>45291</v>
      </c>
      <c r="F298" s="74">
        <v>3414</v>
      </c>
      <c r="G298" s="74">
        <v>4795</v>
      </c>
      <c r="H298" s="74">
        <v>6699</v>
      </c>
      <c r="I298" s="74">
        <f t="shared" si="8"/>
        <v>14908</v>
      </c>
      <c r="J298" s="74">
        <v>24941</v>
      </c>
      <c r="K298" s="75">
        <f t="shared" si="9"/>
        <v>0.59773064432059664</v>
      </c>
      <c r="N298" s="63"/>
    </row>
    <row r="299" spans="1:14" x14ac:dyDescent="0.25">
      <c r="A299" s="42" t="s">
        <v>328</v>
      </c>
      <c r="B299" s="43">
        <v>6004261</v>
      </c>
      <c r="C299" s="43">
        <v>145016</v>
      </c>
      <c r="D299" s="68">
        <v>44927</v>
      </c>
      <c r="E299" s="68">
        <v>45291</v>
      </c>
      <c r="F299" s="69">
        <v>3476</v>
      </c>
      <c r="G299" s="69">
        <v>2205</v>
      </c>
      <c r="H299" s="69">
        <v>2333.52</v>
      </c>
      <c r="I299" s="69">
        <f t="shared" si="8"/>
        <v>8014.52</v>
      </c>
      <c r="J299" s="69">
        <v>25113</v>
      </c>
      <c r="K299" s="70">
        <f t="shared" si="9"/>
        <v>0.31913829490702028</v>
      </c>
      <c r="N299" s="63"/>
    </row>
    <row r="300" spans="1:14" x14ac:dyDescent="0.25">
      <c r="A300" s="34" t="s">
        <v>329</v>
      </c>
      <c r="B300" s="41">
        <v>6000723</v>
      </c>
      <c r="C300" s="41">
        <v>145456</v>
      </c>
      <c r="D300" s="66">
        <v>44927</v>
      </c>
      <c r="E300" s="66">
        <v>45291</v>
      </c>
      <c r="F300" s="71">
        <v>2656</v>
      </c>
      <c r="G300" s="71">
        <v>6384</v>
      </c>
      <c r="H300" s="71">
        <v>1504.44</v>
      </c>
      <c r="I300" s="71">
        <f t="shared" si="8"/>
        <v>10544.44</v>
      </c>
      <c r="J300" s="71">
        <v>17748</v>
      </c>
      <c r="K300" s="72">
        <f t="shared" si="9"/>
        <v>0.59411990083389676</v>
      </c>
      <c r="N300" s="63"/>
    </row>
    <row r="301" spans="1:14" x14ac:dyDescent="0.25">
      <c r="A301" s="34" t="s">
        <v>330</v>
      </c>
      <c r="B301" s="41">
        <v>6007199</v>
      </c>
      <c r="C301" s="41">
        <v>145058</v>
      </c>
      <c r="D301" s="66">
        <v>44927</v>
      </c>
      <c r="E301" s="66">
        <v>45291</v>
      </c>
      <c r="F301" s="71">
        <v>4235</v>
      </c>
      <c r="G301" s="71">
        <v>7272</v>
      </c>
      <c r="H301" s="71">
        <v>2417.52</v>
      </c>
      <c r="I301" s="71">
        <f t="shared" si="8"/>
        <v>13924.52</v>
      </c>
      <c r="J301" s="71">
        <v>27781</v>
      </c>
      <c r="K301" s="72">
        <f t="shared" si="9"/>
        <v>0.50122457794895792</v>
      </c>
      <c r="N301" s="63"/>
    </row>
    <row r="302" spans="1:14" x14ac:dyDescent="0.25">
      <c r="A302" s="34" t="s">
        <v>331</v>
      </c>
      <c r="B302" s="41">
        <v>6002083</v>
      </c>
      <c r="C302" s="41">
        <v>145452</v>
      </c>
      <c r="D302" s="66">
        <v>44927</v>
      </c>
      <c r="E302" s="66">
        <v>45291</v>
      </c>
      <c r="F302" s="71">
        <v>4020</v>
      </c>
      <c r="G302" s="71">
        <v>7584</v>
      </c>
      <c r="H302" s="71">
        <v>3405</v>
      </c>
      <c r="I302" s="71">
        <f t="shared" si="8"/>
        <v>15009</v>
      </c>
      <c r="J302" s="71">
        <v>27359</v>
      </c>
      <c r="K302" s="72">
        <f t="shared" si="9"/>
        <v>0.54859461237618334</v>
      </c>
      <c r="N302" s="63"/>
    </row>
    <row r="303" spans="1:14" x14ac:dyDescent="0.25">
      <c r="A303" s="54" t="s">
        <v>332</v>
      </c>
      <c r="B303" s="55">
        <v>6005920</v>
      </c>
      <c r="C303" s="55">
        <v>145319</v>
      </c>
      <c r="D303" s="73">
        <v>44927</v>
      </c>
      <c r="E303" s="73">
        <v>45291</v>
      </c>
      <c r="F303" s="74">
        <v>2264</v>
      </c>
      <c r="G303" s="74">
        <v>7684</v>
      </c>
      <c r="H303" s="74">
        <v>2898</v>
      </c>
      <c r="I303" s="74">
        <f t="shared" si="8"/>
        <v>12846</v>
      </c>
      <c r="J303" s="74">
        <v>20988</v>
      </c>
      <c r="K303" s="75">
        <f t="shared" si="9"/>
        <v>0.61206403659233843</v>
      </c>
      <c r="N303" s="63"/>
    </row>
    <row r="304" spans="1:14" x14ac:dyDescent="0.25">
      <c r="A304" s="42" t="s">
        <v>333</v>
      </c>
      <c r="B304" s="43">
        <v>6006902</v>
      </c>
      <c r="C304" s="43">
        <v>145447</v>
      </c>
      <c r="D304" s="68">
        <v>44927</v>
      </c>
      <c r="E304" s="68">
        <v>45291</v>
      </c>
      <c r="F304" s="69">
        <v>3001</v>
      </c>
      <c r="G304" s="69">
        <v>8899</v>
      </c>
      <c r="H304" s="69">
        <v>4709.04</v>
      </c>
      <c r="I304" s="69">
        <f t="shared" si="8"/>
        <v>16609.04</v>
      </c>
      <c r="J304" s="69">
        <v>25075</v>
      </c>
      <c r="K304" s="70">
        <f t="shared" si="9"/>
        <v>0.66237447657028914</v>
      </c>
      <c r="N304" s="63"/>
    </row>
    <row r="305" spans="1:14" x14ac:dyDescent="0.25">
      <c r="A305" s="34" t="s">
        <v>334</v>
      </c>
      <c r="B305" s="41">
        <v>6003560</v>
      </c>
      <c r="C305" s="41">
        <v>145911</v>
      </c>
      <c r="D305" s="66">
        <v>44927</v>
      </c>
      <c r="E305" s="66">
        <v>45291</v>
      </c>
      <c r="F305" s="71">
        <v>1894</v>
      </c>
      <c r="G305" s="71">
        <v>4697</v>
      </c>
      <c r="H305" s="71">
        <v>2243.64</v>
      </c>
      <c r="I305" s="71">
        <f t="shared" si="8"/>
        <v>8834.64</v>
      </c>
      <c r="J305" s="71">
        <v>19014</v>
      </c>
      <c r="K305" s="72">
        <f t="shared" si="9"/>
        <v>0.46463868728305457</v>
      </c>
      <c r="N305" s="63"/>
    </row>
    <row r="306" spans="1:14" x14ac:dyDescent="0.25">
      <c r="A306" s="34" t="s">
        <v>335</v>
      </c>
      <c r="B306" s="41">
        <v>6000681</v>
      </c>
      <c r="C306" s="41">
        <v>145367</v>
      </c>
      <c r="D306" s="66">
        <v>44927</v>
      </c>
      <c r="E306" s="66">
        <v>45291</v>
      </c>
      <c r="F306" s="71">
        <v>2829</v>
      </c>
      <c r="G306" s="71">
        <v>5400</v>
      </c>
      <c r="H306" s="71">
        <v>4488.12</v>
      </c>
      <c r="I306" s="71">
        <f t="shared" si="8"/>
        <v>12717.119999999999</v>
      </c>
      <c r="J306" s="71">
        <v>20832</v>
      </c>
      <c r="K306" s="72">
        <f t="shared" si="9"/>
        <v>0.61046082949308755</v>
      </c>
      <c r="N306" s="63"/>
    </row>
    <row r="307" spans="1:14" x14ac:dyDescent="0.25">
      <c r="A307" s="34" t="s">
        <v>336</v>
      </c>
      <c r="B307" s="41">
        <v>6004592</v>
      </c>
      <c r="C307" s="41">
        <v>145470</v>
      </c>
      <c r="D307" s="66">
        <v>44927</v>
      </c>
      <c r="E307" s="66">
        <v>45291</v>
      </c>
      <c r="F307" s="71">
        <v>3228</v>
      </c>
      <c r="G307" s="71">
        <v>8086</v>
      </c>
      <c r="H307" s="71">
        <v>3307.92</v>
      </c>
      <c r="I307" s="71">
        <f t="shared" si="8"/>
        <v>14621.92</v>
      </c>
      <c r="J307" s="71">
        <v>25099</v>
      </c>
      <c r="K307" s="72">
        <f t="shared" si="9"/>
        <v>0.58256982349894415</v>
      </c>
      <c r="N307" s="63"/>
    </row>
    <row r="308" spans="1:14" x14ac:dyDescent="0.25">
      <c r="A308" s="54" t="s">
        <v>337</v>
      </c>
      <c r="B308" s="55">
        <v>6000699</v>
      </c>
      <c r="C308" s="55">
        <v>145271</v>
      </c>
      <c r="D308" s="73">
        <v>44927</v>
      </c>
      <c r="E308" s="73">
        <v>45291</v>
      </c>
      <c r="F308" s="74">
        <v>961</v>
      </c>
      <c r="G308" s="74">
        <v>9641</v>
      </c>
      <c r="H308" s="74">
        <v>127.68</v>
      </c>
      <c r="I308" s="74">
        <f t="shared" si="8"/>
        <v>10729.68</v>
      </c>
      <c r="J308" s="74">
        <v>17925</v>
      </c>
      <c r="K308" s="75">
        <f t="shared" si="9"/>
        <v>0.59858744769874483</v>
      </c>
      <c r="N308" s="63"/>
    </row>
    <row r="309" spans="1:14" x14ac:dyDescent="0.25">
      <c r="A309" s="42" t="s">
        <v>338</v>
      </c>
      <c r="B309" s="43">
        <v>6004253</v>
      </c>
      <c r="C309" s="43">
        <v>145151</v>
      </c>
      <c r="D309" s="68">
        <v>44927</v>
      </c>
      <c r="E309" s="68">
        <v>45291</v>
      </c>
      <c r="F309" s="69">
        <v>1843</v>
      </c>
      <c r="G309" s="69">
        <v>2531</v>
      </c>
      <c r="H309" s="69">
        <v>5144.16</v>
      </c>
      <c r="I309" s="69">
        <f t="shared" si="8"/>
        <v>9518.16</v>
      </c>
      <c r="J309" s="69">
        <v>24129</v>
      </c>
      <c r="K309" s="70">
        <f t="shared" si="9"/>
        <v>0.39446972522690538</v>
      </c>
      <c r="N309" s="63"/>
    </row>
    <row r="310" spans="1:14" x14ac:dyDescent="0.25">
      <c r="A310" s="34" t="s">
        <v>339</v>
      </c>
      <c r="B310" s="41">
        <v>6010128</v>
      </c>
      <c r="C310" s="41">
        <v>145546</v>
      </c>
      <c r="D310" s="66">
        <v>44927</v>
      </c>
      <c r="E310" s="66">
        <v>45291</v>
      </c>
      <c r="F310" s="71">
        <v>2376</v>
      </c>
      <c r="G310" s="71">
        <v>4564</v>
      </c>
      <c r="H310" s="71">
        <v>2331</v>
      </c>
      <c r="I310" s="71">
        <f t="shared" si="8"/>
        <v>9271</v>
      </c>
      <c r="J310" s="71">
        <v>19683</v>
      </c>
      <c r="K310" s="72">
        <f t="shared" si="9"/>
        <v>0.47101559721587155</v>
      </c>
      <c r="N310" s="63"/>
    </row>
    <row r="311" spans="1:14" x14ac:dyDescent="0.25">
      <c r="A311" s="34" t="s">
        <v>340</v>
      </c>
      <c r="B311" s="41">
        <v>6004287</v>
      </c>
      <c r="C311" s="41">
        <v>145820</v>
      </c>
      <c r="D311" s="66">
        <v>44927</v>
      </c>
      <c r="E311" s="66">
        <v>45291</v>
      </c>
      <c r="F311" s="71">
        <v>1720</v>
      </c>
      <c r="G311" s="71">
        <v>4002</v>
      </c>
      <c r="H311" s="71">
        <v>3805.2</v>
      </c>
      <c r="I311" s="71">
        <f t="shared" si="8"/>
        <v>9527.2000000000007</v>
      </c>
      <c r="J311" s="71">
        <v>16122</v>
      </c>
      <c r="K311" s="72">
        <f t="shared" si="9"/>
        <v>0.59094405160650043</v>
      </c>
      <c r="N311" s="63"/>
    </row>
    <row r="312" spans="1:14" x14ac:dyDescent="0.25">
      <c r="A312" s="54" t="s">
        <v>341</v>
      </c>
      <c r="B312" s="55">
        <v>6008510</v>
      </c>
      <c r="C312" s="55">
        <v>145732</v>
      </c>
      <c r="D312" s="73">
        <v>44927</v>
      </c>
      <c r="E312" s="73">
        <v>45291</v>
      </c>
      <c r="F312" s="74">
        <v>7851</v>
      </c>
      <c r="G312" s="74">
        <v>14020</v>
      </c>
      <c r="H312" s="74">
        <v>3900.12</v>
      </c>
      <c r="I312" s="74">
        <f t="shared" si="8"/>
        <v>25771.119999999999</v>
      </c>
      <c r="J312" s="74">
        <v>43954</v>
      </c>
      <c r="K312" s="75">
        <f t="shared" si="9"/>
        <v>0.58632024389134096</v>
      </c>
      <c r="N312" s="63"/>
    </row>
    <row r="313" spans="1:14" x14ac:dyDescent="0.25">
      <c r="A313" s="42" t="s">
        <v>342</v>
      </c>
      <c r="B313" s="43">
        <v>6000707</v>
      </c>
      <c r="C313" s="43">
        <v>145267</v>
      </c>
      <c r="D313" s="68">
        <v>44927</v>
      </c>
      <c r="E313" s="68">
        <v>45291</v>
      </c>
      <c r="F313" s="69">
        <v>2856</v>
      </c>
      <c r="G313" s="69">
        <v>11891</v>
      </c>
      <c r="H313" s="69">
        <v>167.16</v>
      </c>
      <c r="I313" s="69">
        <f t="shared" si="8"/>
        <v>14914.16</v>
      </c>
      <c r="J313" s="69">
        <v>27726</v>
      </c>
      <c r="K313" s="70">
        <f t="shared" si="9"/>
        <v>0.53791242876722212</v>
      </c>
      <c r="N313" s="63"/>
    </row>
    <row r="314" spans="1:14" x14ac:dyDescent="0.25">
      <c r="A314" s="34" t="s">
        <v>343</v>
      </c>
      <c r="B314" s="41">
        <v>6004303</v>
      </c>
      <c r="C314" s="41">
        <v>145044</v>
      </c>
      <c r="D314" s="66">
        <v>44927</v>
      </c>
      <c r="E314" s="66">
        <v>45291</v>
      </c>
      <c r="F314" s="71">
        <v>2874</v>
      </c>
      <c r="G314" s="71">
        <v>9454</v>
      </c>
      <c r="H314" s="71">
        <v>2755.2</v>
      </c>
      <c r="I314" s="71">
        <f t="shared" si="8"/>
        <v>15083.2</v>
      </c>
      <c r="J314" s="71">
        <v>29268</v>
      </c>
      <c r="K314" s="72">
        <f t="shared" si="9"/>
        <v>0.51534782014486813</v>
      </c>
      <c r="N314" s="63"/>
    </row>
    <row r="315" spans="1:14" x14ac:dyDescent="0.25">
      <c r="A315" s="34" t="s">
        <v>344</v>
      </c>
      <c r="B315" s="41">
        <v>6002125</v>
      </c>
      <c r="C315" s="41">
        <v>145760</v>
      </c>
      <c r="D315" s="66">
        <v>44927</v>
      </c>
      <c r="E315" s="66">
        <v>45291</v>
      </c>
      <c r="F315" s="71">
        <v>3367</v>
      </c>
      <c r="G315" s="71">
        <v>8294</v>
      </c>
      <c r="H315" s="71">
        <v>133.56</v>
      </c>
      <c r="I315" s="71">
        <f t="shared" si="8"/>
        <v>11794.56</v>
      </c>
      <c r="J315" s="71">
        <v>21008</v>
      </c>
      <c r="K315" s="72">
        <f t="shared" si="9"/>
        <v>0.56143183549124143</v>
      </c>
      <c r="N315" s="63"/>
    </row>
    <row r="316" spans="1:14" x14ac:dyDescent="0.25">
      <c r="A316" s="34" t="s">
        <v>345</v>
      </c>
      <c r="B316" s="41">
        <v>6000715</v>
      </c>
      <c r="C316" s="41">
        <v>145286</v>
      </c>
      <c r="D316" s="66">
        <v>44927</v>
      </c>
      <c r="E316" s="66">
        <v>45291</v>
      </c>
      <c r="F316" s="71">
        <v>1217</v>
      </c>
      <c r="G316" s="71">
        <v>2891</v>
      </c>
      <c r="H316" s="71">
        <v>2508.2399999999998</v>
      </c>
      <c r="I316" s="71">
        <f t="shared" si="8"/>
        <v>6616.24</v>
      </c>
      <c r="J316" s="71">
        <v>15274</v>
      </c>
      <c r="K316" s="72">
        <f t="shared" si="9"/>
        <v>0.43317009296844311</v>
      </c>
      <c r="N316" s="63"/>
    </row>
    <row r="317" spans="1:14" x14ac:dyDescent="0.25">
      <c r="A317" s="54" t="s">
        <v>346</v>
      </c>
      <c r="B317" s="55">
        <v>6004311</v>
      </c>
      <c r="C317" s="55">
        <v>145062</v>
      </c>
      <c r="D317" s="73">
        <v>44927</v>
      </c>
      <c r="E317" s="73">
        <v>45291</v>
      </c>
      <c r="F317" s="74">
        <v>3413</v>
      </c>
      <c r="G317" s="74">
        <v>2557</v>
      </c>
      <c r="H317" s="74">
        <v>5111.3999999999996</v>
      </c>
      <c r="I317" s="74">
        <f t="shared" si="8"/>
        <v>11081.4</v>
      </c>
      <c r="J317" s="74">
        <v>27341</v>
      </c>
      <c r="K317" s="75">
        <f t="shared" si="9"/>
        <v>0.40530339051241726</v>
      </c>
      <c r="N317" s="63"/>
    </row>
    <row r="318" spans="1:14" x14ac:dyDescent="0.25">
      <c r="A318" s="42" t="s">
        <v>347</v>
      </c>
      <c r="B318" s="43">
        <v>6009690</v>
      </c>
      <c r="C318" s="43">
        <v>146063</v>
      </c>
      <c r="D318" s="68">
        <v>44927</v>
      </c>
      <c r="E318" s="68">
        <v>45291</v>
      </c>
      <c r="F318" s="69">
        <v>1242</v>
      </c>
      <c r="G318" s="69">
        <v>3362</v>
      </c>
      <c r="H318" s="69">
        <v>1815.24</v>
      </c>
      <c r="I318" s="69">
        <f t="shared" si="8"/>
        <v>6419.24</v>
      </c>
      <c r="J318" s="69">
        <v>16330</v>
      </c>
      <c r="K318" s="70">
        <f t="shared" si="9"/>
        <v>0.39309491733006735</v>
      </c>
      <c r="N318" s="63"/>
    </row>
    <row r="319" spans="1:14" x14ac:dyDescent="0.25">
      <c r="A319" s="34" t="s">
        <v>348</v>
      </c>
      <c r="B319" s="41">
        <v>6004337</v>
      </c>
      <c r="C319" s="41" t="s">
        <v>349</v>
      </c>
      <c r="D319" s="66">
        <v>44927</v>
      </c>
      <c r="E319" s="66">
        <v>45291</v>
      </c>
      <c r="F319" s="71">
        <v>243</v>
      </c>
      <c r="G319" s="71">
        <v>0</v>
      </c>
      <c r="H319" s="71">
        <v>1087.8</v>
      </c>
      <c r="I319" s="71">
        <f t="shared" si="8"/>
        <v>1330.8</v>
      </c>
      <c r="J319" s="71">
        <v>6238</v>
      </c>
      <c r="K319" s="72">
        <f t="shared" si="9"/>
        <v>0.21333760820775888</v>
      </c>
      <c r="N319" s="63"/>
    </row>
    <row r="320" spans="1:14" x14ac:dyDescent="0.25">
      <c r="A320" s="34" t="s">
        <v>350</v>
      </c>
      <c r="B320" s="41">
        <v>6004352</v>
      </c>
      <c r="C320" s="41">
        <v>145866</v>
      </c>
      <c r="D320" s="66">
        <v>44927</v>
      </c>
      <c r="E320" s="66">
        <v>45291</v>
      </c>
      <c r="F320" s="71">
        <v>2437</v>
      </c>
      <c r="G320" s="71">
        <v>14583</v>
      </c>
      <c r="H320" s="71">
        <v>2141.16</v>
      </c>
      <c r="I320" s="71">
        <f t="shared" si="8"/>
        <v>19161.16</v>
      </c>
      <c r="J320" s="71">
        <v>22178</v>
      </c>
      <c r="K320" s="72">
        <f t="shared" si="9"/>
        <v>0.86397150329155015</v>
      </c>
      <c r="N320" s="63"/>
    </row>
    <row r="321" spans="1:14" x14ac:dyDescent="0.25">
      <c r="A321" s="34" t="s">
        <v>351</v>
      </c>
      <c r="B321" s="41">
        <v>6016687</v>
      </c>
      <c r="C321" s="41">
        <v>146148</v>
      </c>
      <c r="D321" s="66">
        <v>44927</v>
      </c>
      <c r="E321" s="66">
        <v>45291</v>
      </c>
      <c r="F321" s="71">
        <v>428</v>
      </c>
      <c r="G321" s="71">
        <v>0</v>
      </c>
      <c r="H321" s="71">
        <v>306.60000000000002</v>
      </c>
      <c r="I321" s="71">
        <f t="shared" si="8"/>
        <v>734.6</v>
      </c>
      <c r="J321" s="71">
        <v>21037</v>
      </c>
      <c r="K321" s="72">
        <f t="shared" si="9"/>
        <v>3.4919427675048728E-2</v>
      </c>
      <c r="N321" s="63"/>
    </row>
    <row r="322" spans="1:14" x14ac:dyDescent="0.25">
      <c r="A322" s="54" t="s">
        <v>352</v>
      </c>
      <c r="B322" s="55">
        <v>6001663</v>
      </c>
      <c r="C322" s="55">
        <v>145508</v>
      </c>
      <c r="D322" s="73">
        <v>44927</v>
      </c>
      <c r="E322" s="73">
        <v>45291</v>
      </c>
      <c r="F322" s="74">
        <v>3777</v>
      </c>
      <c r="G322" s="74">
        <v>14812</v>
      </c>
      <c r="H322" s="74">
        <v>550</v>
      </c>
      <c r="I322" s="74">
        <f t="shared" si="8"/>
        <v>19139</v>
      </c>
      <c r="J322" s="74">
        <v>31159</v>
      </c>
      <c r="K322" s="75">
        <f t="shared" si="9"/>
        <v>0.61423665714560804</v>
      </c>
      <c r="N322" s="63"/>
    </row>
    <row r="323" spans="1:14" x14ac:dyDescent="0.25">
      <c r="A323" s="42" t="s">
        <v>353</v>
      </c>
      <c r="B323" s="43">
        <v>6000392</v>
      </c>
      <c r="C323" s="43" t="s">
        <v>354</v>
      </c>
      <c r="D323" s="68">
        <v>44927</v>
      </c>
      <c r="E323" s="68">
        <v>45291</v>
      </c>
      <c r="F323" s="69">
        <v>272</v>
      </c>
      <c r="G323" s="69">
        <v>334</v>
      </c>
      <c r="H323" s="69">
        <v>2194.08</v>
      </c>
      <c r="I323" s="69">
        <f t="shared" si="8"/>
        <v>2800.08</v>
      </c>
      <c r="J323" s="69">
        <v>14395</v>
      </c>
      <c r="K323" s="70">
        <f t="shared" si="9"/>
        <v>0.19451754081278222</v>
      </c>
      <c r="N323" s="63"/>
    </row>
    <row r="324" spans="1:14" x14ac:dyDescent="0.25">
      <c r="A324" s="34" t="s">
        <v>355</v>
      </c>
      <c r="B324" s="41">
        <v>6004410</v>
      </c>
      <c r="C324" s="41">
        <v>146130</v>
      </c>
      <c r="D324" s="66">
        <v>44927</v>
      </c>
      <c r="E324" s="66">
        <v>45291</v>
      </c>
      <c r="F324" s="71">
        <v>6668</v>
      </c>
      <c r="G324" s="71">
        <v>13005</v>
      </c>
      <c r="H324" s="71">
        <v>13203.12</v>
      </c>
      <c r="I324" s="71">
        <f t="shared" si="8"/>
        <v>32876.120000000003</v>
      </c>
      <c r="J324" s="71">
        <v>43044</v>
      </c>
      <c r="K324" s="72">
        <f t="shared" si="9"/>
        <v>0.76377938853266436</v>
      </c>
      <c r="N324" s="63"/>
    </row>
    <row r="325" spans="1:14" x14ac:dyDescent="0.25">
      <c r="A325" s="34" t="s">
        <v>356</v>
      </c>
      <c r="B325" s="41">
        <v>6004428</v>
      </c>
      <c r="C325" s="41">
        <v>145500</v>
      </c>
      <c r="D325" s="66">
        <v>44927</v>
      </c>
      <c r="E325" s="66">
        <v>45291</v>
      </c>
      <c r="F325" s="71">
        <v>3710</v>
      </c>
      <c r="G325" s="71">
        <v>9276</v>
      </c>
      <c r="H325" s="71">
        <v>5858</v>
      </c>
      <c r="I325" s="71">
        <f t="shared" si="8"/>
        <v>18844</v>
      </c>
      <c r="J325" s="71">
        <v>29341</v>
      </c>
      <c r="K325" s="72">
        <f t="shared" si="9"/>
        <v>0.64224123240516684</v>
      </c>
      <c r="N325" s="63"/>
    </row>
    <row r="326" spans="1:14" x14ac:dyDescent="0.25">
      <c r="A326" s="34" t="s">
        <v>357</v>
      </c>
      <c r="B326" s="41">
        <v>6004451</v>
      </c>
      <c r="C326" s="41">
        <v>145609</v>
      </c>
      <c r="D326" s="66">
        <v>44927</v>
      </c>
      <c r="E326" s="66">
        <v>45291</v>
      </c>
      <c r="F326" s="71">
        <v>4323</v>
      </c>
      <c r="G326" s="71">
        <v>4057</v>
      </c>
      <c r="H326" s="71">
        <v>1252.44</v>
      </c>
      <c r="I326" s="71">
        <f t="shared" si="8"/>
        <v>9632.44</v>
      </c>
      <c r="J326" s="71">
        <v>15040</v>
      </c>
      <c r="K326" s="72">
        <f t="shared" si="9"/>
        <v>0.64045478723404259</v>
      </c>
      <c r="N326" s="63"/>
    </row>
    <row r="327" spans="1:14" x14ac:dyDescent="0.25">
      <c r="A327" s="54" t="s">
        <v>358</v>
      </c>
      <c r="B327" s="55">
        <v>6004477</v>
      </c>
      <c r="C327" s="55">
        <v>145862</v>
      </c>
      <c r="D327" s="73">
        <v>44927</v>
      </c>
      <c r="E327" s="73">
        <v>45291</v>
      </c>
      <c r="F327" s="74">
        <v>2559</v>
      </c>
      <c r="G327" s="74">
        <v>11424</v>
      </c>
      <c r="H327" s="74">
        <v>1677.48</v>
      </c>
      <c r="I327" s="74">
        <f t="shared" si="8"/>
        <v>15660.48</v>
      </c>
      <c r="J327" s="74">
        <v>22517</v>
      </c>
      <c r="K327" s="75">
        <f t="shared" si="9"/>
        <v>0.69549584758182703</v>
      </c>
      <c r="N327" s="63"/>
    </row>
    <row r="328" spans="1:14" x14ac:dyDescent="0.25">
      <c r="A328" s="42" t="s">
        <v>359</v>
      </c>
      <c r="B328" s="43">
        <v>6004485</v>
      </c>
      <c r="C328" s="43">
        <v>145880</v>
      </c>
      <c r="D328" s="68">
        <v>44927</v>
      </c>
      <c r="E328" s="68">
        <v>45291</v>
      </c>
      <c r="F328" s="69">
        <v>347</v>
      </c>
      <c r="G328" s="69">
        <v>3052</v>
      </c>
      <c r="H328" s="69">
        <v>707.28</v>
      </c>
      <c r="I328" s="69">
        <f t="shared" si="8"/>
        <v>4106.28</v>
      </c>
      <c r="J328" s="69">
        <v>11294</v>
      </c>
      <c r="K328" s="70">
        <f t="shared" si="9"/>
        <v>0.36358066229856556</v>
      </c>
      <c r="N328" s="63"/>
    </row>
    <row r="329" spans="1:14" x14ac:dyDescent="0.25">
      <c r="A329" s="34" t="s">
        <v>360</v>
      </c>
      <c r="B329" s="41">
        <v>6004501</v>
      </c>
      <c r="C329" s="41">
        <v>145921</v>
      </c>
      <c r="D329" s="66">
        <v>44927</v>
      </c>
      <c r="E329" s="66">
        <v>45291</v>
      </c>
      <c r="F329" s="71">
        <v>603</v>
      </c>
      <c r="G329" s="71">
        <v>3830</v>
      </c>
      <c r="H329" s="71">
        <v>348.6</v>
      </c>
      <c r="I329" s="71">
        <f t="shared" si="8"/>
        <v>4781.6000000000004</v>
      </c>
      <c r="J329" s="71">
        <v>14261</v>
      </c>
      <c r="K329" s="72">
        <f t="shared" si="9"/>
        <v>0.33529205525559219</v>
      </c>
      <c r="N329" s="63"/>
    </row>
    <row r="330" spans="1:14" x14ac:dyDescent="0.25">
      <c r="A330" s="34" t="s">
        <v>361</v>
      </c>
      <c r="B330" s="41">
        <v>6004550</v>
      </c>
      <c r="C330" s="41">
        <v>146053</v>
      </c>
      <c r="D330" s="66">
        <v>44927</v>
      </c>
      <c r="E330" s="66">
        <v>45291</v>
      </c>
      <c r="F330" s="71">
        <v>4915</v>
      </c>
      <c r="G330" s="71">
        <v>9019</v>
      </c>
      <c r="H330" s="71">
        <v>1324.68</v>
      </c>
      <c r="I330" s="71">
        <f t="shared" si="8"/>
        <v>15258.68</v>
      </c>
      <c r="J330" s="71">
        <v>34108</v>
      </c>
      <c r="K330" s="72">
        <f t="shared" si="9"/>
        <v>0.44736366834760172</v>
      </c>
      <c r="N330" s="63"/>
    </row>
    <row r="331" spans="1:14" x14ac:dyDescent="0.25">
      <c r="A331" s="34" t="s">
        <v>362</v>
      </c>
      <c r="B331" s="41">
        <v>6006761</v>
      </c>
      <c r="C331" s="41">
        <v>145269</v>
      </c>
      <c r="D331" s="66">
        <v>44927</v>
      </c>
      <c r="E331" s="66">
        <v>45291</v>
      </c>
      <c r="F331" s="71">
        <v>12787</v>
      </c>
      <c r="G331" s="71">
        <v>13203</v>
      </c>
      <c r="H331" s="71">
        <v>8579.76</v>
      </c>
      <c r="I331" s="71">
        <f t="shared" ref="I331:I394" si="10">SUM(F331:H331)</f>
        <v>34569.760000000002</v>
      </c>
      <c r="J331" s="71">
        <v>46536</v>
      </c>
      <c r="K331" s="72">
        <f t="shared" ref="K331:K394" si="11">I331/J331</f>
        <v>0.74286058105552699</v>
      </c>
      <c r="N331" s="63"/>
    </row>
    <row r="332" spans="1:14" x14ac:dyDescent="0.25">
      <c r="A332" s="54" t="s">
        <v>363</v>
      </c>
      <c r="B332" s="55">
        <v>6004212</v>
      </c>
      <c r="C332" s="55">
        <v>146017</v>
      </c>
      <c r="D332" s="73">
        <v>44927</v>
      </c>
      <c r="E332" s="73">
        <v>45291</v>
      </c>
      <c r="F332" s="74">
        <v>2288</v>
      </c>
      <c r="G332" s="74">
        <v>8056</v>
      </c>
      <c r="H332" s="74">
        <v>2078.16</v>
      </c>
      <c r="I332" s="74">
        <f t="shared" si="10"/>
        <v>12422.16</v>
      </c>
      <c r="J332" s="74">
        <v>18870</v>
      </c>
      <c r="K332" s="75">
        <f t="shared" si="11"/>
        <v>0.65830206677265501</v>
      </c>
      <c r="N332" s="63"/>
    </row>
    <row r="333" spans="1:14" x14ac:dyDescent="0.25">
      <c r="A333" s="42" t="s">
        <v>364</v>
      </c>
      <c r="B333" s="43">
        <v>6013023</v>
      </c>
      <c r="C333" s="43">
        <v>145703</v>
      </c>
      <c r="D333" s="68">
        <v>44927</v>
      </c>
      <c r="E333" s="68">
        <v>45291</v>
      </c>
      <c r="F333" s="69">
        <v>4963</v>
      </c>
      <c r="G333" s="69">
        <v>4038</v>
      </c>
      <c r="H333" s="69">
        <v>3005</v>
      </c>
      <c r="I333" s="69">
        <f t="shared" si="10"/>
        <v>12006</v>
      </c>
      <c r="J333" s="69">
        <v>24039</v>
      </c>
      <c r="K333" s="70">
        <f t="shared" si="11"/>
        <v>0.49943841257955823</v>
      </c>
      <c r="N333" s="63"/>
    </row>
    <row r="334" spans="1:14" x14ac:dyDescent="0.25">
      <c r="A334" s="34" t="s">
        <v>365</v>
      </c>
      <c r="B334" s="41">
        <v>6012579</v>
      </c>
      <c r="C334" s="41">
        <v>145945</v>
      </c>
      <c r="D334" s="66">
        <v>44927</v>
      </c>
      <c r="E334" s="66">
        <v>45291</v>
      </c>
      <c r="F334" s="71">
        <v>1649</v>
      </c>
      <c r="G334" s="71">
        <v>7208</v>
      </c>
      <c r="H334" s="71">
        <v>69.72</v>
      </c>
      <c r="I334" s="71">
        <f t="shared" si="10"/>
        <v>8926.7199999999993</v>
      </c>
      <c r="J334" s="71">
        <v>25759</v>
      </c>
      <c r="K334" s="72">
        <f t="shared" si="11"/>
        <v>0.34654761442602583</v>
      </c>
      <c r="N334" s="63"/>
    </row>
    <row r="335" spans="1:14" x14ac:dyDescent="0.25">
      <c r="A335" s="34" t="s">
        <v>366</v>
      </c>
      <c r="B335" s="41">
        <v>6002778</v>
      </c>
      <c r="C335" s="41">
        <v>145427</v>
      </c>
      <c r="D335" s="66">
        <v>44927</v>
      </c>
      <c r="E335" s="66">
        <v>45291</v>
      </c>
      <c r="F335" s="71">
        <v>2846</v>
      </c>
      <c r="G335" s="71">
        <v>18135</v>
      </c>
      <c r="H335" s="71">
        <v>1506.96</v>
      </c>
      <c r="I335" s="71">
        <f t="shared" si="10"/>
        <v>22487.96</v>
      </c>
      <c r="J335" s="71">
        <v>25734</v>
      </c>
      <c r="K335" s="72">
        <f t="shared" si="11"/>
        <v>0.87386181705137167</v>
      </c>
      <c r="N335" s="63"/>
    </row>
    <row r="336" spans="1:14" x14ac:dyDescent="0.25">
      <c r="A336" s="34" t="s">
        <v>367</v>
      </c>
      <c r="B336" s="41">
        <v>6001788</v>
      </c>
      <c r="C336" s="41">
        <v>146006</v>
      </c>
      <c r="D336" s="66">
        <v>44927</v>
      </c>
      <c r="E336" s="66">
        <v>45291</v>
      </c>
      <c r="F336" s="71">
        <v>2819</v>
      </c>
      <c r="G336" s="71">
        <v>12161</v>
      </c>
      <c r="H336" s="71">
        <v>1203.72</v>
      </c>
      <c r="I336" s="71">
        <f t="shared" si="10"/>
        <v>16183.72</v>
      </c>
      <c r="J336" s="71">
        <v>20578</v>
      </c>
      <c r="K336" s="72">
        <f t="shared" si="11"/>
        <v>0.78645738166974433</v>
      </c>
      <c r="N336" s="63"/>
    </row>
    <row r="337" spans="1:14" x14ac:dyDescent="0.25">
      <c r="A337" s="54" t="s">
        <v>368</v>
      </c>
      <c r="B337" s="55">
        <v>6001341</v>
      </c>
      <c r="C337" s="55">
        <v>145290</v>
      </c>
      <c r="D337" s="73">
        <v>44927</v>
      </c>
      <c r="E337" s="73">
        <v>45291</v>
      </c>
      <c r="F337" s="74">
        <v>3164</v>
      </c>
      <c r="G337" s="74">
        <v>34126</v>
      </c>
      <c r="H337" s="74">
        <v>2300.7600000000002</v>
      </c>
      <c r="I337" s="74">
        <f t="shared" si="10"/>
        <v>39590.76</v>
      </c>
      <c r="J337" s="74">
        <v>43083</v>
      </c>
      <c r="K337" s="75">
        <f t="shared" si="11"/>
        <v>0.91894157788454844</v>
      </c>
      <c r="N337" s="63"/>
    </row>
    <row r="338" spans="1:14" x14ac:dyDescent="0.25">
      <c r="A338" s="42" t="s">
        <v>369</v>
      </c>
      <c r="B338" s="43">
        <v>6009203</v>
      </c>
      <c r="C338" s="43">
        <v>145757</v>
      </c>
      <c r="D338" s="68">
        <v>44927</v>
      </c>
      <c r="E338" s="68">
        <v>45291</v>
      </c>
      <c r="F338" s="69">
        <v>472</v>
      </c>
      <c r="G338" s="69">
        <v>11904</v>
      </c>
      <c r="H338" s="69">
        <v>2141.16</v>
      </c>
      <c r="I338" s="69">
        <f t="shared" si="10"/>
        <v>14517.16</v>
      </c>
      <c r="J338" s="69">
        <v>17000</v>
      </c>
      <c r="K338" s="70">
        <f t="shared" si="11"/>
        <v>0.85395058823529413</v>
      </c>
      <c r="N338" s="63"/>
    </row>
    <row r="339" spans="1:14" x14ac:dyDescent="0.25">
      <c r="A339" s="34" t="s">
        <v>370</v>
      </c>
      <c r="B339" s="41">
        <v>6004469</v>
      </c>
      <c r="C339" s="41">
        <v>145922</v>
      </c>
      <c r="D339" s="66">
        <v>44927</v>
      </c>
      <c r="E339" s="66">
        <v>45291</v>
      </c>
      <c r="F339" s="71">
        <v>3676</v>
      </c>
      <c r="G339" s="71">
        <v>12692</v>
      </c>
      <c r="H339" s="71">
        <v>4519</v>
      </c>
      <c r="I339" s="71">
        <f t="shared" si="10"/>
        <v>20887</v>
      </c>
      <c r="J339" s="71">
        <v>23640</v>
      </c>
      <c r="K339" s="72">
        <f t="shared" si="11"/>
        <v>0.8835448392554992</v>
      </c>
      <c r="N339" s="63"/>
    </row>
    <row r="340" spans="1:14" x14ac:dyDescent="0.25">
      <c r="A340" s="34" t="s">
        <v>371</v>
      </c>
      <c r="B340" s="41">
        <v>6013106</v>
      </c>
      <c r="C340" s="41">
        <v>145717</v>
      </c>
      <c r="D340" s="66">
        <v>44927</v>
      </c>
      <c r="E340" s="66">
        <v>45291</v>
      </c>
      <c r="F340" s="71">
        <v>4191</v>
      </c>
      <c r="G340" s="71">
        <v>19798</v>
      </c>
      <c r="H340" s="71">
        <v>1542.24</v>
      </c>
      <c r="I340" s="71">
        <f t="shared" si="10"/>
        <v>25531.24</v>
      </c>
      <c r="J340" s="71">
        <v>36039</v>
      </c>
      <c r="K340" s="72">
        <f t="shared" si="11"/>
        <v>0.70843364133300035</v>
      </c>
      <c r="N340" s="63"/>
    </row>
    <row r="341" spans="1:14" x14ac:dyDescent="0.25">
      <c r="A341" s="34" t="s">
        <v>372</v>
      </c>
      <c r="B341" s="41">
        <v>6001028</v>
      </c>
      <c r="C341" s="41">
        <v>145656</v>
      </c>
      <c r="D341" s="66">
        <v>44927</v>
      </c>
      <c r="E341" s="66">
        <v>45291</v>
      </c>
      <c r="F341" s="71">
        <v>2234</v>
      </c>
      <c r="G341" s="71">
        <v>7783</v>
      </c>
      <c r="H341" s="71">
        <v>619.91999999999996</v>
      </c>
      <c r="I341" s="71">
        <f t="shared" si="10"/>
        <v>10636.92</v>
      </c>
      <c r="J341" s="71">
        <v>15755</v>
      </c>
      <c r="K341" s="72">
        <f t="shared" si="11"/>
        <v>0.67514566804189147</v>
      </c>
      <c r="N341" s="63"/>
    </row>
    <row r="342" spans="1:14" x14ac:dyDescent="0.25">
      <c r="A342" s="54" t="s">
        <v>373</v>
      </c>
      <c r="B342" s="55">
        <v>6003362</v>
      </c>
      <c r="C342" s="55">
        <v>146092</v>
      </c>
      <c r="D342" s="73">
        <v>44927</v>
      </c>
      <c r="E342" s="73">
        <v>45291</v>
      </c>
      <c r="F342" s="74">
        <v>1529</v>
      </c>
      <c r="G342" s="74">
        <v>4830</v>
      </c>
      <c r="H342" s="74">
        <v>1825.32</v>
      </c>
      <c r="I342" s="74">
        <f t="shared" si="10"/>
        <v>8184.32</v>
      </c>
      <c r="J342" s="74">
        <v>10926</v>
      </c>
      <c r="K342" s="75">
        <f t="shared" si="11"/>
        <v>0.74906827750320337</v>
      </c>
      <c r="N342" s="63"/>
    </row>
    <row r="343" spans="1:14" x14ac:dyDescent="0.25">
      <c r="A343" s="42" t="s">
        <v>374</v>
      </c>
      <c r="B343" s="43">
        <v>6003230</v>
      </c>
      <c r="C343" s="43">
        <v>145863</v>
      </c>
      <c r="D343" s="68">
        <v>44927</v>
      </c>
      <c r="E343" s="68">
        <v>45291</v>
      </c>
      <c r="F343" s="69">
        <v>3186</v>
      </c>
      <c r="G343" s="69">
        <v>17725</v>
      </c>
      <c r="H343" s="69">
        <v>3317.16</v>
      </c>
      <c r="I343" s="69">
        <f t="shared" si="10"/>
        <v>24228.16</v>
      </c>
      <c r="J343" s="69">
        <v>32596</v>
      </c>
      <c r="K343" s="70">
        <f t="shared" si="11"/>
        <v>0.74328629279666214</v>
      </c>
      <c r="N343" s="63"/>
    </row>
    <row r="344" spans="1:14" x14ac:dyDescent="0.25">
      <c r="A344" s="34" t="s">
        <v>375</v>
      </c>
      <c r="B344" s="41">
        <v>6009534</v>
      </c>
      <c r="C344" s="41">
        <v>145655</v>
      </c>
      <c r="D344" s="66">
        <v>44927</v>
      </c>
      <c r="E344" s="66">
        <v>45291</v>
      </c>
      <c r="F344" s="71">
        <v>4461</v>
      </c>
      <c r="G344" s="71">
        <v>16802</v>
      </c>
      <c r="H344" s="71">
        <v>1395.24</v>
      </c>
      <c r="I344" s="71">
        <f t="shared" si="10"/>
        <v>22658.240000000002</v>
      </c>
      <c r="J344" s="71">
        <v>27093</v>
      </c>
      <c r="K344" s="72">
        <f t="shared" si="11"/>
        <v>0.83631343889565579</v>
      </c>
      <c r="N344" s="63"/>
    </row>
    <row r="345" spans="1:14" x14ac:dyDescent="0.25">
      <c r="A345" s="34" t="s">
        <v>376</v>
      </c>
      <c r="B345" s="41">
        <v>6014633</v>
      </c>
      <c r="C345" s="41">
        <v>145994</v>
      </c>
      <c r="D345" s="66">
        <v>44927</v>
      </c>
      <c r="E345" s="66">
        <v>45291</v>
      </c>
      <c r="F345" s="71">
        <v>5678</v>
      </c>
      <c r="G345" s="71">
        <v>18195</v>
      </c>
      <c r="H345" s="71">
        <v>7930.44</v>
      </c>
      <c r="I345" s="71">
        <f t="shared" si="10"/>
        <v>31803.439999999999</v>
      </c>
      <c r="J345" s="71">
        <v>47937</v>
      </c>
      <c r="K345" s="72">
        <f t="shared" si="11"/>
        <v>0.6634424348624236</v>
      </c>
      <c r="N345" s="63"/>
    </row>
    <row r="346" spans="1:14" x14ac:dyDescent="0.25">
      <c r="A346" s="34" t="s">
        <v>377</v>
      </c>
      <c r="B346" s="41">
        <v>6004790</v>
      </c>
      <c r="C346" s="41">
        <v>146049</v>
      </c>
      <c r="D346" s="66">
        <v>44927</v>
      </c>
      <c r="E346" s="66">
        <v>45291</v>
      </c>
      <c r="F346" s="71">
        <v>571</v>
      </c>
      <c r="G346" s="71">
        <v>1304</v>
      </c>
      <c r="H346" s="71">
        <v>1494.36</v>
      </c>
      <c r="I346" s="71">
        <f t="shared" si="10"/>
        <v>3369.3599999999997</v>
      </c>
      <c r="J346" s="71">
        <v>10262</v>
      </c>
      <c r="K346" s="72">
        <f t="shared" si="11"/>
        <v>0.32833365815630478</v>
      </c>
      <c r="N346" s="63"/>
    </row>
    <row r="347" spans="1:14" x14ac:dyDescent="0.25">
      <c r="A347" s="54" t="s">
        <v>378</v>
      </c>
      <c r="B347" s="55">
        <v>6004840</v>
      </c>
      <c r="C347" s="55">
        <v>145273</v>
      </c>
      <c r="D347" s="73">
        <v>44927</v>
      </c>
      <c r="E347" s="73">
        <v>45291</v>
      </c>
      <c r="F347" s="74">
        <v>3225</v>
      </c>
      <c r="G347" s="74">
        <v>15388</v>
      </c>
      <c r="H347" s="74">
        <v>1181.04</v>
      </c>
      <c r="I347" s="74">
        <f t="shared" si="10"/>
        <v>19794.04</v>
      </c>
      <c r="J347" s="74">
        <v>29681</v>
      </c>
      <c r="K347" s="75">
        <f t="shared" si="11"/>
        <v>0.66689262491155965</v>
      </c>
      <c r="N347" s="63"/>
    </row>
    <row r="348" spans="1:14" x14ac:dyDescent="0.25">
      <c r="A348" s="42" t="s">
        <v>379</v>
      </c>
      <c r="B348" s="43">
        <v>6004899</v>
      </c>
      <c r="C348" s="43">
        <v>146197</v>
      </c>
      <c r="D348" s="68">
        <v>44927</v>
      </c>
      <c r="E348" s="68">
        <v>45291</v>
      </c>
      <c r="F348" s="69">
        <v>3688</v>
      </c>
      <c r="G348" s="69">
        <v>3417</v>
      </c>
      <c r="H348" s="69">
        <v>3254.16</v>
      </c>
      <c r="I348" s="69">
        <f t="shared" si="10"/>
        <v>10359.16</v>
      </c>
      <c r="J348" s="69">
        <v>19483</v>
      </c>
      <c r="K348" s="70">
        <f t="shared" si="11"/>
        <v>0.53170250988040857</v>
      </c>
      <c r="N348" s="63"/>
    </row>
    <row r="349" spans="1:14" x14ac:dyDescent="0.25">
      <c r="A349" s="34" t="s">
        <v>380</v>
      </c>
      <c r="B349" s="41">
        <v>6013312</v>
      </c>
      <c r="C349" s="41">
        <v>145733</v>
      </c>
      <c r="D349" s="66">
        <v>44927</v>
      </c>
      <c r="E349" s="66">
        <v>45291</v>
      </c>
      <c r="F349" s="71">
        <v>5856</v>
      </c>
      <c r="G349" s="71">
        <v>20255</v>
      </c>
      <c r="H349" s="71">
        <v>0</v>
      </c>
      <c r="I349" s="71">
        <f t="shared" si="10"/>
        <v>26111</v>
      </c>
      <c r="J349" s="71">
        <v>51646</v>
      </c>
      <c r="K349" s="72">
        <f t="shared" si="11"/>
        <v>0.50557642411803427</v>
      </c>
      <c r="N349" s="63"/>
    </row>
    <row r="350" spans="1:14" x14ac:dyDescent="0.25">
      <c r="A350" s="34" t="s">
        <v>381</v>
      </c>
      <c r="B350" s="41">
        <v>6004907</v>
      </c>
      <c r="C350" s="41">
        <v>145465</v>
      </c>
      <c r="D350" s="66">
        <v>44927</v>
      </c>
      <c r="E350" s="66">
        <v>45291</v>
      </c>
      <c r="F350" s="71">
        <v>3512</v>
      </c>
      <c r="G350" s="71">
        <v>7158</v>
      </c>
      <c r="H350" s="71">
        <v>1184</v>
      </c>
      <c r="I350" s="71">
        <f t="shared" si="10"/>
        <v>11854</v>
      </c>
      <c r="J350" s="71">
        <v>18163</v>
      </c>
      <c r="K350" s="72">
        <f t="shared" si="11"/>
        <v>0.65264548808016298</v>
      </c>
      <c r="N350" s="63"/>
    </row>
    <row r="351" spans="1:14" x14ac:dyDescent="0.25">
      <c r="A351" s="34" t="s">
        <v>382</v>
      </c>
      <c r="B351" s="41">
        <v>6004964</v>
      </c>
      <c r="C351" s="41" t="s">
        <v>383</v>
      </c>
      <c r="D351" s="66">
        <v>44927</v>
      </c>
      <c r="E351" s="66">
        <v>45291</v>
      </c>
      <c r="F351" s="71">
        <v>2377</v>
      </c>
      <c r="G351" s="71">
        <v>22708</v>
      </c>
      <c r="H351" s="71">
        <v>4541</v>
      </c>
      <c r="I351" s="71">
        <f t="shared" si="10"/>
        <v>29626</v>
      </c>
      <c r="J351" s="71">
        <v>30797</v>
      </c>
      <c r="K351" s="72">
        <f t="shared" si="11"/>
        <v>0.96197681592362894</v>
      </c>
      <c r="N351" s="63"/>
    </row>
    <row r="352" spans="1:14" x14ac:dyDescent="0.25">
      <c r="A352" s="54" t="s">
        <v>384</v>
      </c>
      <c r="B352" s="55">
        <v>6005433</v>
      </c>
      <c r="C352" s="55">
        <v>145905</v>
      </c>
      <c r="D352" s="73">
        <v>44927</v>
      </c>
      <c r="E352" s="73">
        <v>45291</v>
      </c>
      <c r="F352" s="74">
        <v>1656</v>
      </c>
      <c r="G352" s="74">
        <v>4833</v>
      </c>
      <c r="H352" s="74">
        <v>414.12</v>
      </c>
      <c r="I352" s="74">
        <f t="shared" si="10"/>
        <v>6903.12</v>
      </c>
      <c r="J352" s="74">
        <v>9116</v>
      </c>
      <c r="K352" s="75">
        <f t="shared" si="11"/>
        <v>0.7572531812198332</v>
      </c>
      <c r="N352" s="63"/>
    </row>
    <row r="353" spans="1:14" x14ac:dyDescent="0.25">
      <c r="A353" s="42" t="s">
        <v>385</v>
      </c>
      <c r="B353" s="43">
        <v>6006126</v>
      </c>
      <c r="C353" s="43">
        <v>145829</v>
      </c>
      <c r="D353" s="68">
        <v>44927</v>
      </c>
      <c r="E353" s="68">
        <v>45291</v>
      </c>
      <c r="F353" s="69">
        <v>6488</v>
      </c>
      <c r="G353" s="69">
        <v>28073</v>
      </c>
      <c r="H353" s="69">
        <v>567</v>
      </c>
      <c r="I353" s="69">
        <f t="shared" si="10"/>
        <v>35128</v>
      </c>
      <c r="J353" s="69">
        <v>41860</v>
      </c>
      <c r="K353" s="70">
        <f t="shared" si="11"/>
        <v>0.83917821309125662</v>
      </c>
      <c r="N353" s="63"/>
    </row>
    <row r="354" spans="1:14" x14ac:dyDescent="0.25">
      <c r="A354" s="34" t="s">
        <v>386</v>
      </c>
      <c r="B354" s="41">
        <v>6005011</v>
      </c>
      <c r="C354" s="41">
        <v>145968</v>
      </c>
      <c r="D354" s="66">
        <v>44927</v>
      </c>
      <c r="E354" s="66">
        <v>45291</v>
      </c>
      <c r="F354" s="71">
        <v>2222</v>
      </c>
      <c r="G354" s="71">
        <v>9115</v>
      </c>
      <c r="H354" s="71">
        <v>2084.04</v>
      </c>
      <c r="I354" s="71">
        <f t="shared" si="10"/>
        <v>13421.04</v>
      </c>
      <c r="J354" s="71">
        <v>21371</v>
      </c>
      <c r="K354" s="72">
        <f t="shared" si="11"/>
        <v>0.6280024332038745</v>
      </c>
      <c r="N354" s="63"/>
    </row>
    <row r="355" spans="1:14" x14ac:dyDescent="0.25">
      <c r="A355" s="34" t="s">
        <v>387</v>
      </c>
      <c r="B355" s="41">
        <v>6008999</v>
      </c>
      <c r="C355" s="41">
        <v>146123</v>
      </c>
      <c r="D355" s="66">
        <v>44927</v>
      </c>
      <c r="E355" s="66">
        <v>45291</v>
      </c>
      <c r="F355" s="71">
        <v>2990</v>
      </c>
      <c r="G355" s="71">
        <v>9896</v>
      </c>
      <c r="H355" s="71">
        <v>514.08000000000004</v>
      </c>
      <c r="I355" s="71">
        <f t="shared" si="10"/>
        <v>13400.08</v>
      </c>
      <c r="J355" s="71">
        <v>18620</v>
      </c>
      <c r="K355" s="72">
        <f t="shared" si="11"/>
        <v>0.71966058002148225</v>
      </c>
      <c r="N355" s="63"/>
    </row>
    <row r="356" spans="1:14" x14ac:dyDescent="0.25">
      <c r="A356" s="34" t="s">
        <v>388</v>
      </c>
      <c r="B356" s="41">
        <v>6019723</v>
      </c>
      <c r="C356" s="41">
        <v>145971</v>
      </c>
      <c r="D356" s="66">
        <v>44927</v>
      </c>
      <c r="E356" s="66">
        <v>45291</v>
      </c>
      <c r="F356" s="71">
        <v>11922</v>
      </c>
      <c r="G356" s="71">
        <v>14288</v>
      </c>
      <c r="H356" s="71">
        <v>5087.88</v>
      </c>
      <c r="I356" s="71">
        <f t="shared" si="10"/>
        <v>31297.88</v>
      </c>
      <c r="J356" s="71">
        <v>37802</v>
      </c>
      <c r="K356" s="72">
        <f t="shared" si="11"/>
        <v>0.8279424369081001</v>
      </c>
      <c r="N356" s="63"/>
    </row>
    <row r="357" spans="1:14" x14ac:dyDescent="0.25">
      <c r="A357" s="54" t="s">
        <v>389</v>
      </c>
      <c r="B357" s="55">
        <v>6005169</v>
      </c>
      <c r="C357" s="55">
        <v>145235</v>
      </c>
      <c r="D357" s="73">
        <v>44927</v>
      </c>
      <c r="E357" s="73">
        <v>45291</v>
      </c>
      <c r="F357" s="74">
        <v>1437</v>
      </c>
      <c r="G357" s="74">
        <v>25047</v>
      </c>
      <c r="H357" s="74">
        <v>6203</v>
      </c>
      <c r="I357" s="74">
        <f t="shared" si="10"/>
        <v>32687</v>
      </c>
      <c r="J357" s="74">
        <v>34293</v>
      </c>
      <c r="K357" s="75">
        <f t="shared" si="11"/>
        <v>0.95316828507275542</v>
      </c>
      <c r="N357" s="63"/>
    </row>
    <row r="358" spans="1:14" x14ac:dyDescent="0.25">
      <c r="A358" s="42" t="s">
        <v>390</v>
      </c>
      <c r="B358" s="43">
        <v>6005185</v>
      </c>
      <c r="C358" s="43">
        <v>145256</v>
      </c>
      <c r="D358" s="68">
        <v>44927</v>
      </c>
      <c r="E358" s="68">
        <v>45291</v>
      </c>
      <c r="F358" s="69">
        <v>3341</v>
      </c>
      <c r="G358" s="69">
        <v>7524</v>
      </c>
      <c r="H358" s="69">
        <v>7543</v>
      </c>
      <c r="I358" s="69">
        <f t="shared" si="10"/>
        <v>18408</v>
      </c>
      <c r="J358" s="69">
        <v>37227</v>
      </c>
      <c r="K358" s="70">
        <f t="shared" si="11"/>
        <v>0.49447981303892335</v>
      </c>
      <c r="N358" s="63"/>
    </row>
    <row r="359" spans="1:14" x14ac:dyDescent="0.25">
      <c r="A359" s="34" t="s">
        <v>391</v>
      </c>
      <c r="B359" s="41">
        <v>6012835</v>
      </c>
      <c r="C359" s="41">
        <v>145694</v>
      </c>
      <c r="D359" s="66">
        <v>44927</v>
      </c>
      <c r="E359" s="66">
        <v>45291</v>
      </c>
      <c r="F359" s="71">
        <v>6311</v>
      </c>
      <c r="G359" s="71">
        <v>8913</v>
      </c>
      <c r="H359" s="71">
        <v>5162.6400000000003</v>
      </c>
      <c r="I359" s="71">
        <f t="shared" si="10"/>
        <v>20386.64</v>
      </c>
      <c r="J359" s="71">
        <v>34732</v>
      </c>
      <c r="K359" s="72">
        <f t="shared" si="11"/>
        <v>0.58696994126453994</v>
      </c>
      <c r="N359" s="63"/>
    </row>
    <row r="360" spans="1:14" x14ac:dyDescent="0.25">
      <c r="A360" s="34" t="s">
        <v>392</v>
      </c>
      <c r="B360" s="41">
        <v>6012017</v>
      </c>
      <c r="C360" s="41">
        <v>145646</v>
      </c>
      <c r="D360" s="66">
        <v>44927</v>
      </c>
      <c r="E360" s="66">
        <v>45291</v>
      </c>
      <c r="F360" s="71">
        <v>5799</v>
      </c>
      <c r="G360" s="71">
        <v>12285</v>
      </c>
      <c r="H360" s="71">
        <v>6552.84</v>
      </c>
      <c r="I360" s="71">
        <f t="shared" si="10"/>
        <v>24636.84</v>
      </c>
      <c r="J360" s="71">
        <v>38975</v>
      </c>
      <c r="K360" s="72">
        <f t="shared" si="11"/>
        <v>0.63211905067350871</v>
      </c>
      <c r="N360" s="63"/>
    </row>
    <row r="361" spans="1:14" x14ac:dyDescent="0.25">
      <c r="A361" s="34" t="s">
        <v>393</v>
      </c>
      <c r="B361" s="41">
        <v>6005227</v>
      </c>
      <c r="C361" s="41">
        <v>145654</v>
      </c>
      <c r="D361" s="66">
        <v>44927</v>
      </c>
      <c r="E361" s="66">
        <v>45291</v>
      </c>
      <c r="F361" s="71">
        <v>4830</v>
      </c>
      <c r="G361" s="71">
        <v>28843</v>
      </c>
      <c r="H361" s="71">
        <v>9356</v>
      </c>
      <c r="I361" s="71">
        <f t="shared" si="10"/>
        <v>43029</v>
      </c>
      <c r="J361" s="71">
        <v>49781</v>
      </c>
      <c r="K361" s="72">
        <f t="shared" si="11"/>
        <v>0.86436592274160828</v>
      </c>
      <c r="N361" s="63"/>
    </row>
    <row r="362" spans="1:14" x14ac:dyDescent="0.25">
      <c r="A362" s="54" t="s">
        <v>394</v>
      </c>
      <c r="B362" s="55">
        <v>6005235</v>
      </c>
      <c r="C362" s="55">
        <v>145761</v>
      </c>
      <c r="D362" s="73">
        <v>44927</v>
      </c>
      <c r="E362" s="73">
        <v>45291</v>
      </c>
      <c r="F362" s="74">
        <v>2452</v>
      </c>
      <c r="G362" s="74">
        <v>12587</v>
      </c>
      <c r="H362" s="74">
        <v>6560.4</v>
      </c>
      <c r="I362" s="74">
        <f t="shared" si="10"/>
        <v>21599.4</v>
      </c>
      <c r="J362" s="74">
        <v>41112</v>
      </c>
      <c r="K362" s="75">
        <f t="shared" si="11"/>
        <v>0.52537945125510799</v>
      </c>
      <c r="N362" s="63"/>
    </row>
    <row r="363" spans="1:14" x14ac:dyDescent="0.25">
      <c r="A363" s="42" t="s">
        <v>395</v>
      </c>
      <c r="B363" s="43">
        <v>6000640</v>
      </c>
      <c r="C363" s="43">
        <v>145334</v>
      </c>
      <c r="D363" s="68">
        <v>44927</v>
      </c>
      <c r="E363" s="68">
        <v>45291</v>
      </c>
      <c r="F363" s="69">
        <v>6854</v>
      </c>
      <c r="G363" s="69">
        <v>28153</v>
      </c>
      <c r="H363" s="69">
        <v>6408.36</v>
      </c>
      <c r="I363" s="69">
        <f t="shared" si="10"/>
        <v>41415.360000000001</v>
      </c>
      <c r="J363" s="69">
        <v>51124</v>
      </c>
      <c r="K363" s="70">
        <f t="shared" si="11"/>
        <v>0.81009623660120489</v>
      </c>
      <c r="N363" s="63"/>
    </row>
    <row r="364" spans="1:14" x14ac:dyDescent="0.25">
      <c r="A364" s="34" t="s">
        <v>396</v>
      </c>
      <c r="B364" s="41">
        <v>6007918</v>
      </c>
      <c r="C364" s="41">
        <v>145424</v>
      </c>
      <c r="D364" s="66">
        <v>44927</v>
      </c>
      <c r="E364" s="66">
        <v>45291</v>
      </c>
      <c r="F364" s="71">
        <v>5194</v>
      </c>
      <c r="G364" s="71">
        <v>25183</v>
      </c>
      <c r="H364" s="71">
        <v>4740</v>
      </c>
      <c r="I364" s="71">
        <f t="shared" si="10"/>
        <v>35117</v>
      </c>
      <c r="J364" s="71">
        <v>38585</v>
      </c>
      <c r="K364" s="72">
        <f t="shared" si="11"/>
        <v>0.91012051315277953</v>
      </c>
      <c r="N364" s="63"/>
    </row>
    <row r="365" spans="1:14" x14ac:dyDescent="0.25">
      <c r="A365" s="34" t="s">
        <v>397</v>
      </c>
      <c r="B365" s="41">
        <v>6001044</v>
      </c>
      <c r="C365" s="41">
        <v>145897</v>
      </c>
      <c r="D365" s="66">
        <v>44927</v>
      </c>
      <c r="E365" s="66">
        <v>45291</v>
      </c>
      <c r="F365" s="71">
        <v>3332</v>
      </c>
      <c r="G365" s="71">
        <v>7549</v>
      </c>
      <c r="H365" s="71">
        <v>5094.6000000000004</v>
      </c>
      <c r="I365" s="71">
        <f t="shared" si="10"/>
        <v>15975.6</v>
      </c>
      <c r="J365" s="71">
        <v>20064</v>
      </c>
      <c r="K365" s="72">
        <f t="shared" si="11"/>
        <v>0.79623205741626801</v>
      </c>
      <c r="N365" s="63"/>
    </row>
    <row r="366" spans="1:14" x14ac:dyDescent="0.25">
      <c r="A366" s="34" t="s">
        <v>398</v>
      </c>
      <c r="B366" s="41">
        <v>6005284</v>
      </c>
      <c r="C366" s="41">
        <v>145382</v>
      </c>
      <c r="D366" s="66">
        <v>44927</v>
      </c>
      <c r="E366" s="66">
        <v>45291</v>
      </c>
      <c r="F366" s="71">
        <v>11796</v>
      </c>
      <c r="G366" s="71">
        <v>30685</v>
      </c>
      <c r="H366" s="71">
        <v>10762.92</v>
      </c>
      <c r="I366" s="71">
        <f t="shared" si="10"/>
        <v>53243.92</v>
      </c>
      <c r="J366" s="71">
        <v>75910</v>
      </c>
      <c r="K366" s="72">
        <f t="shared" si="11"/>
        <v>0.70140851007772365</v>
      </c>
      <c r="N366" s="63"/>
    </row>
    <row r="367" spans="1:14" x14ac:dyDescent="0.25">
      <c r="A367" s="54" t="s">
        <v>399</v>
      </c>
      <c r="B367" s="55">
        <v>6014492</v>
      </c>
      <c r="C367" s="55">
        <v>145901</v>
      </c>
      <c r="D367" s="73">
        <v>44927</v>
      </c>
      <c r="E367" s="73">
        <v>45291</v>
      </c>
      <c r="F367" s="74">
        <v>5341</v>
      </c>
      <c r="G367" s="74">
        <v>9619</v>
      </c>
      <c r="H367" s="74">
        <v>7240.8</v>
      </c>
      <c r="I367" s="74">
        <f t="shared" si="10"/>
        <v>22200.799999999999</v>
      </c>
      <c r="J367" s="74">
        <v>41719</v>
      </c>
      <c r="K367" s="75">
        <f t="shared" si="11"/>
        <v>0.53215081857187374</v>
      </c>
      <c r="N367" s="63"/>
    </row>
    <row r="368" spans="1:14" x14ac:dyDescent="0.25">
      <c r="A368" s="42" t="s">
        <v>400</v>
      </c>
      <c r="B368" s="43">
        <v>6005292</v>
      </c>
      <c r="C368" s="43">
        <v>146114</v>
      </c>
      <c r="D368" s="68">
        <v>44927</v>
      </c>
      <c r="E368" s="68">
        <v>45291</v>
      </c>
      <c r="F368" s="69">
        <v>1394</v>
      </c>
      <c r="G368" s="69">
        <v>4184</v>
      </c>
      <c r="H368" s="69">
        <v>3389</v>
      </c>
      <c r="I368" s="69">
        <f t="shared" si="10"/>
        <v>8967</v>
      </c>
      <c r="J368" s="69">
        <v>21933</v>
      </c>
      <c r="K368" s="70">
        <f t="shared" si="11"/>
        <v>0.40883600054712077</v>
      </c>
      <c r="N368" s="63"/>
    </row>
    <row r="369" spans="1:14" x14ac:dyDescent="0.25">
      <c r="A369" s="34" t="s">
        <v>401</v>
      </c>
      <c r="B369" s="41">
        <v>6005300</v>
      </c>
      <c r="C369" s="41">
        <v>146026</v>
      </c>
      <c r="D369" s="66">
        <v>44927</v>
      </c>
      <c r="E369" s="66">
        <v>45291</v>
      </c>
      <c r="F369" s="71">
        <v>10292</v>
      </c>
      <c r="G369" s="71">
        <v>10085</v>
      </c>
      <c r="H369" s="71">
        <v>4929.12</v>
      </c>
      <c r="I369" s="71">
        <f t="shared" si="10"/>
        <v>25306.12</v>
      </c>
      <c r="J369" s="71">
        <v>47121</v>
      </c>
      <c r="K369" s="72">
        <f t="shared" si="11"/>
        <v>0.53704547866131869</v>
      </c>
      <c r="N369" s="63"/>
    </row>
    <row r="370" spans="1:14" x14ac:dyDescent="0.25">
      <c r="A370" s="34" t="s">
        <v>402</v>
      </c>
      <c r="B370" s="41">
        <v>6011993</v>
      </c>
      <c r="C370" s="41">
        <v>145638</v>
      </c>
      <c r="D370" s="66">
        <v>44927</v>
      </c>
      <c r="E370" s="66">
        <v>45291</v>
      </c>
      <c r="F370" s="71">
        <v>6263</v>
      </c>
      <c r="G370" s="71">
        <v>17083</v>
      </c>
      <c r="H370" s="71">
        <v>1458.24</v>
      </c>
      <c r="I370" s="71">
        <f t="shared" si="10"/>
        <v>24804.240000000002</v>
      </c>
      <c r="J370" s="71">
        <v>34709</v>
      </c>
      <c r="K370" s="72">
        <f t="shared" si="11"/>
        <v>0.71463424472038961</v>
      </c>
      <c r="N370" s="63"/>
    </row>
    <row r="371" spans="1:14" x14ac:dyDescent="0.25">
      <c r="A371" s="34" t="s">
        <v>403</v>
      </c>
      <c r="B371" s="41">
        <v>6005318</v>
      </c>
      <c r="C371" s="41">
        <v>145511</v>
      </c>
      <c r="D371" s="66">
        <v>44927</v>
      </c>
      <c r="E371" s="66">
        <v>45291</v>
      </c>
      <c r="F371" s="71">
        <v>9122</v>
      </c>
      <c r="G371" s="71">
        <v>23880</v>
      </c>
      <c r="H371" s="71">
        <v>4491.4799999999996</v>
      </c>
      <c r="I371" s="71">
        <f t="shared" si="10"/>
        <v>37493.479999999996</v>
      </c>
      <c r="J371" s="71">
        <v>47840</v>
      </c>
      <c r="K371" s="72">
        <f t="shared" si="11"/>
        <v>0.78372658862876243</v>
      </c>
      <c r="N371" s="63"/>
    </row>
    <row r="372" spans="1:14" x14ac:dyDescent="0.25">
      <c r="A372" s="54" t="s">
        <v>404</v>
      </c>
      <c r="B372" s="55">
        <v>6012967</v>
      </c>
      <c r="C372" s="55">
        <v>145700</v>
      </c>
      <c r="D372" s="73">
        <v>44927</v>
      </c>
      <c r="E372" s="73">
        <v>45291</v>
      </c>
      <c r="F372" s="74">
        <v>10205</v>
      </c>
      <c r="G372" s="74">
        <v>23191</v>
      </c>
      <c r="H372" s="74">
        <v>3984.96</v>
      </c>
      <c r="I372" s="74">
        <f t="shared" si="10"/>
        <v>37380.959999999999</v>
      </c>
      <c r="J372" s="74">
        <v>51998</v>
      </c>
      <c r="K372" s="75">
        <f t="shared" si="11"/>
        <v>0.71889226508711868</v>
      </c>
      <c r="N372" s="63"/>
    </row>
    <row r="373" spans="1:14" x14ac:dyDescent="0.25">
      <c r="A373" s="42" t="s">
        <v>405</v>
      </c>
      <c r="B373" s="43">
        <v>6013098</v>
      </c>
      <c r="C373" s="43">
        <v>145711</v>
      </c>
      <c r="D373" s="68">
        <v>44927</v>
      </c>
      <c r="E373" s="68">
        <v>45291</v>
      </c>
      <c r="F373" s="69">
        <v>5185</v>
      </c>
      <c r="G373" s="69">
        <v>5259</v>
      </c>
      <c r="H373" s="69">
        <v>5545.68</v>
      </c>
      <c r="I373" s="69">
        <f t="shared" si="10"/>
        <v>15989.68</v>
      </c>
      <c r="J373" s="69">
        <v>35224</v>
      </c>
      <c r="K373" s="70">
        <f t="shared" si="11"/>
        <v>0.45394276629570746</v>
      </c>
      <c r="N373" s="63"/>
    </row>
    <row r="374" spans="1:14" x14ac:dyDescent="0.25">
      <c r="A374" s="34" t="s">
        <v>406</v>
      </c>
      <c r="B374" s="41">
        <v>6013361</v>
      </c>
      <c r="C374" s="41">
        <v>145737</v>
      </c>
      <c r="D374" s="66">
        <v>44927</v>
      </c>
      <c r="E374" s="66">
        <v>45291</v>
      </c>
      <c r="F374" s="71">
        <v>6334</v>
      </c>
      <c r="G374" s="71">
        <v>7784</v>
      </c>
      <c r="H374" s="71">
        <v>6980.4</v>
      </c>
      <c r="I374" s="71">
        <f t="shared" si="10"/>
        <v>21098.400000000001</v>
      </c>
      <c r="J374" s="71">
        <v>31020</v>
      </c>
      <c r="K374" s="72">
        <f t="shared" si="11"/>
        <v>0.68015473887814315</v>
      </c>
      <c r="N374" s="63"/>
    </row>
    <row r="375" spans="1:14" x14ac:dyDescent="0.25">
      <c r="A375" s="34" t="s">
        <v>407</v>
      </c>
      <c r="B375" s="41">
        <v>6014138</v>
      </c>
      <c r="C375" s="41">
        <v>145816</v>
      </c>
      <c r="D375" s="66">
        <v>44927</v>
      </c>
      <c r="E375" s="66">
        <v>45291</v>
      </c>
      <c r="F375" s="71">
        <v>8934</v>
      </c>
      <c r="G375" s="71">
        <v>21908</v>
      </c>
      <c r="H375" s="71">
        <v>4813.2</v>
      </c>
      <c r="I375" s="71">
        <f t="shared" si="10"/>
        <v>35655.199999999997</v>
      </c>
      <c r="J375" s="71">
        <v>48831</v>
      </c>
      <c r="K375" s="72">
        <f t="shared" si="11"/>
        <v>0.7301755032663676</v>
      </c>
      <c r="N375" s="63"/>
    </row>
    <row r="376" spans="1:14" x14ac:dyDescent="0.25">
      <c r="A376" s="34" t="s">
        <v>408</v>
      </c>
      <c r="B376" s="41">
        <v>6014682</v>
      </c>
      <c r="C376" s="41">
        <v>145899</v>
      </c>
      <c r="D376" s="66">
        <v>44927</v>
      </c>
      <c r="E376" s="66">
        <v>45291</v>
      </c>
      <c r="F376" s="71">
        <v>10307</v>
      </c>
      <c r="G376" s="71">
        <v>13010</v>
      </c>
      <c r="H376" s="71">
        <v>13758.36</v>
      </c>
      <c r="I376" s="71">
        <f t="shared" si="10"/>
        <v>37075.360000000001</v>
      </c>
      <c r="J376" s="71">
        <v>60670</v>
      </c>
      <c r="K376" s="72">
        <f t="shared" si="11"/>
        <v>0.61109873083896493</v>
      </c>
      <c r="N376" s="63"/>
    </row>
    <row r="377" spans="1:14" x14ac:dyDescent="0.25">
      <c r="A377" s="54" t="s">
        <v>409</v>
      </c>
      <c r="B377" s="55">
        <v>6012553</v>
      </c>
      <c r="C377" s="55">
        <v>145678</v>
      </c>
      <c r="D377" s="73">
        <v>44927</v>
      </c>
      <c r="E377" s="73">
        <v>45291</v>
      </c>
      <c r="F377" s="74">
        <v>8689</v>
      </c>
      <c r="G377" s="74">
        <v>26385</v>
      </c>
      <c r="H377" s="74">
        <v>4550.28</v>
      </c>
      <c r="I377" s="74">
        <f t="shared" si="10"/>
        <v>39624.28</v>
      </c>
      <c r="J377" s="74">
        <v>56218</v>
      </c>
      <c r="K377" s="75">
        <f t="shared" si="11"/>
        <v>0.70483261588814972</v>
      </c>
      <c r="N377" s="63"/>
    </row>
    <row r="378" spans="1:14" x14ac:dyDescent="0.25">
      <c r="A378" s="42" t="s">
        <v>410</v>
      </c>
      <c r="B378" s="43">
        <v>6005359</v>
      </c>
      <c r="C378" s="43">
        <v>145344</v>
      </c>
      <c r="D378" s="68">
        <v>44927</v>
      </c>
      <c r="E378" s="68">
        <v>45291</v>
      </c>
      <c r="F378" s="69">
        <v>598</v>
      </c>
      <c r="G378" s="69">
        <v>1699</v>
      </c>
      <c r="H378" s="69">
        <v>11.76</v>
      </c>
      <c r="I378" s="69">
        <f t="shared" si="10"/>
        <v>2308.7600000000002</v>
      </c>
      <c r="J378" s="69">
        <v>11776</v>
      </c>
      <c r="K378" s="70">
        <f t="shared" si="11"/>
        <v>0.19605638586956523</v>
      </c>
      <c r="N378" s="63"/>
    </row>
    <row r="379" spans="1:14" x14ac:dyDescent="0.25">
      <c r="A379" s="34" t="s">
        <v>411</v>
      </c>
      <c r="B379" s="41">
        <v>6005375</v>
      </c>
      <c r="C379" s="41">
        <v>145931</v>
      </c>
      <c r="D379" s="66">
        <v>44927</v>
      </c>
      <c r="E379" s="66">
        <v>45291</v>
      </c>
      <c r="F379" s="71">
        <v>26206</v>
      </c>
      <c r="G379" s="71">
        <v>23748</v>
      </c>
      <c r="H379" s="71">
        <v>10321</v>
      </c>
      <c r="I379" s="71">
        <f t="shared" si="10"/>
        <v>60275</v>
      </c>
      <c r="J379" s="71">
        <v>79781</v>
      </c>
      <c r="K379" s="72">
        <f t="shared" si="11"/>
        <v>0.75550569684511348</v>
      </c>
      <c r="N379" s="63"/>
    </row>
    <row r="380" spans="1:14" x14ac:dyDescent="0.25">
      <c r="A380" s="34" t="s">
        <v>412</v>
      </c>
      <c r="B380" s="41">
        <v>6009005</v>
      </c>
      <c r="C380" s="41">
        <v>146189</v>
      </c>
      <c r="D380" s="66">
        <v>44927</v>
      </c>
      <c r="E380" s="66">
        <v>45291</v>
      </c>
      <c r="F380" s="71">
        <v>2231</v>
      </c>
      <c r="G380" s="71">
        <v>5116</v>
      </c>
      <c r="H380" s="71">
        <v>1956</v>
      </c>
      <c r="I380" s="71">
        <f t="shared" si="10"/>
        <v>9303</v>
      </c>
      <c r="J380" s="71">
        <v>10442</v>
      </c>
      <c r="K380" s="72">
        <f t="shared" si="11"/>
        <v>0.89092127944838151</v>
      </c>
      <c r="N380" s="63"/>
    </row>
    <row r="381" spans="1:14" x14ac:dyDescent="0.25">
      <c r="A381" s="34" t="s">
        <v>413</v>
      </c>
      <c r="B381" s="41">
        <v>6005563</v>
      </c>
      <c r="C381" s="41">
        <v>146185</v>
      </c>
      <c r="D381" s="66">
        <v>44927</v>
      </c>
      <c r="E381" s="66">
        <v>45291</v>
      </c>
      <c r="F381" s="71">
        <v>2095</v>
      </c>
      <c r="G381" s="71">
        <v>9848</v>
      </c>
      <c r="H381" s="71">
        <v>1695.12</v>
      </c>
      <c r="I381" s="71">
        <f t="shared" si="10"/>
        <v>13638.119999999999</v>
      </c>
      <c r="J381" s="71">
        <v>15316</v>
      </c>
      <c r="K381" s="72">
        <f t="shared" si="11"/>
        <v>0.89044920344737521</v>
      </c>
      <c r="N381" s="63"/>
    </row>
    <row r="382" spans="1:14" x14ac:dyDescent="0.25">
      <c r="A382" s="54" t="s">
        <v>414</v>
      </c>
      <c r="B382" s="55">
        <v>6007140</v>
      </c>
      <c r="C382" s="55">
        <v>146018</v>
      </c>
      <c r="D382" s="73">
        <v>44927</v>
      </c>
      <c r="E382" s="73">
        <v>45291</v>
      </c>
      <c r="F382" s="74">
        <v>2622</v>
      </c>
      <c r="G382" s="74">
        <v>23384</v>
      </c>
      <c r="H382" s="74">
        <v>2034</v>
      </c>
      <c r="I382" s="74">
        <f t="shared" si="10"/>
        <v>28040</v>
      </c>
      <c r="J382" s="74">
        <v>32078</v>
      </c>
      <c r="K382" s="75">
        <f t="shared" si="11"/>
        <v>0.87411933412307496</v>
      </c>
      <c r="N382" s="63"/>
    </row>
    <row r="383" spans="1:14" x14ac:dyDescent="0.25">
      <c r="A383" s="42" t="s">
        <v>415</v>
      </c>
      <c r="B383" s="43">
        <v>6011597</v>
      </c>
      <c r="C383" s="43">
        <v>145600</v>
      </c>
      <c r="D383" s="68">
        <v>44927</v>
      </c>
      <c r="E383" s="68">
        <v>45291</v>
      </c>
      <c r="F383" s="69">
        <v>3085</v>
      </c>
      <c r="G383" s="69">
        <v>6173</v>
      </c>
      <c r="H383" s="69">
        <v>3993.36</v>
      </c>
      <c r="I383" s="69">
        <f t="shared" si="10"/>
        <v>13251.36</v>
      </c>
      <c r="J383" s="69">
        <v>21238</v>
      </c>
      <c r="K383" s="70">
        <f t="shared" si="11"/>
        <v>0.62394575760429427</v>
      </c>
      <c r="N383" s="63"/>
    </row>
    <row r="384" spans="1:14" x14ac:dyDescent="0.25">
      <c r="A384" s="34" t="s">
        <v>416</v>
      </c>
      <c r="B384" s="41">
        <v>6000244</v>
      </c>
      <c r="C384" s="41">
        <v>145031</v>
      </c>
      <c r="D384" s="66">
        <v>44927</v>
      </c>
      <c r="E384" s="66">
        <v>45291</v>
      </c>
      <c r="F384" s="71">
        <v>5118</v>
      </c>
      <c r="G384" s="71">
        <v>9756</v>
      </c>
      <c r="H384" s="71">
        <v>7861.56</v>
      </c>
      <c r="I384" s="71">
        <f t="shared" si="10"/>
        <v>22735.56</v>
      </c>
      <c r="J384" s="71">
        <v>29663</v>
      </c>
      <c r="K384" s="72">
        <f t="shared" si="11"/>
        <v>0.76646192226005461</v>
      </c>
      <c r="N384" s="63"/>
    </row>
    <row r="385" spans="1:14" x14ac:dyDescent="0.25">
      <c r="A385" s="34" t="s">
        <v>417</v>
      </c>
      <c r="B385" s="41">
        <v>6005722</v>
      </c>
      <c r="C385" s="41">
        <v>145431</v>
      </c>
      <c r="D385" s="66">
        <v>44927</v>
      </c>
      <c r="E385" s="66">
        <v>45291</v>
      </c>
      <c r="F385" s="71">
        <v>2926</v>
      </c>
      <c r="G385" s="71">
        <v>4596</v>
      </c>
      <c r="H385" s="71">
        <v>4011.84</v>
      </c>
      <c r="I385" s="71">
        <f t="shared" si="10"/>
        <v>11533.84</v>
      </c>
      <c r="J385" s="71">
        <v>18552</v>
      </c>
      <c r="K385" s="72">
        <f t="shared" si="11"/>
        <v>0.62170332039672271</v>
      </c>
      <c r="N385" s="63"/>
    </row>
    <row r="386" spans="1:14" x14ac:dyDescent="0.25">
      <c r="A386" s="34" t="s">
        <v>418</v>
      </c>
      <c r="B386" s="41">
        <v>6016943</v>
      </c>
      <c r="C386" s="41">
        <v>146184</v>
      </c>
      <c r="D386" s="66">
        <v>44927</v>
      </c>
      <c r="E386" s="66">
        <v>45291</v>
      </c>
      <c r="F386" s="71">
        <v>88</v>
      </c>
      <c r="G386" s="71">
        <v>275</v>
      </c>
      <c r="H386" s="71">
        <v>0</v>
      </c>
      <c r="I386" s="71">
        <f t="shared" si="10"/>
        <v>363</v>
      </c>
      <c r="J386" s="71">
        <v>6423</v>
      </c>
      <c r="K386" s="72">
        <f t="shared" si="11"/>
        <v>5.6515646893974779E-2</v>
      </c>
      <c r="N386" s="63"/>
    </row>
    <row r="387" spans="1:14" x14ac:dyDescent="0.25">
      <c r="A387" s="54" t="s">
        <v>419</v>
      </c>
      <c r="B387" s="55">
        <v>6005599</v>
      </c>
      <c r="C387" s="55">
        <v>145380</v>
      </c>
      <c r="D387" s="73">
        <v>44927</v>
      </c>
      <c r="E387" s="73">
        <v>45291</v>
      </c>
      <c r="F387" s="74">
        <v>263</v>
      </c>
      <c r="G387" s="74">
        <v>1014</v>
      </c>
      <c r="H387" s="74">
        <v>2692.2</v>
      </c>
      <c r="I387" s="74">
        <f t="shared" si="10"/>
        <v>3969.2</v>
      </c>
      <c r="J387" s="74">
        <v>16444</v>
      </c>
      <c r="K387" s="75">
        <f t="shared" si="11"/>
        <v>0.24137679396740452</v>
      </c>
      <c r="N387" s="63"/>
    </row>
    <row r="388" spans="1:14" x14ac:dyDescent="0.25">
      <c r="A388" s="42" t="s">
        <v>420</v>
      </c>
      <c r="B388" s="43">
        <v>6005607</v>
      </c>
      <c r="C388" s="43">
        <v>145739</v>
      </c>
      <c r="D388" s="68">
        <v>44927</v>
      </c>
      <c r="E388" s="68">
        <v>45291</v>
      </c>
      <c r="F388" s="69">
        <v>6522</v>
      </c>
      <c r="G388" s="69">
        <v>9954</v>
      </c>
      <c r="H388" s="69">
        <v>1390</v>
      </c>
      <c r="I388" s="69">
        <f t="shared" si="10"/>
        <v>17866</v>
      </c>
      <c r="J388" s="69">
        <v>88593</v>
      </c>
      <c r="K388" s="70">
        <f t="shared" si="11"/>
        <v>0.20166378833542153</v>
      </c>
      <c r="N388" s="63"/>
    </row>
    <row r="389" spans="1:14" x14ac:dyDescent="0.25">
      <c r="A389" s="34" t="s">
        <v>421</v>
      </c>
      <c r="B389" s="41">
        <v>6005615</v>
      </c>
      <c r="C389" s="41">
        <v>145768</v>
      </c>
      <c r="D389" s="66">
        <v>44927</v>
      </c>
      <c r="E389" s="66">
        <v>45291</v>
      </c>
      <c r="F389" s="71">
        <v>175</v>
      </c>
      <c r="G389" s="71">
        <v>0</v>
      </c>
      <c r="H389" s="71">
        <v>298.2</v>
      </c>
      <c r="I389" s="71">
        <f t="shared" si="10"/>
        <v>473.2</v>
      </c>
      <c r="J389" s="71">
        <v>25924</v>
      </c>
      <c r="K389" s="72">
        <f t="shared" si="11"/>
        <v>1.8253355963585866E-2</v>
      </c>
      <c r="N389" s="63"/>
    </row>
    <row r="390" spans="1:14" x14ac:dyDescent="0.25">
      <c r="A390" s="34" t="s">
        <v>422</v>
      </c>
      <c r="B390" s="41">
        <v>6009013</v>
      </c>
      <c r="C390" s="41">
        <v>146191</v>
      </c>
      <c r="D390" s="66">
        <v>44927</v>
      </c>
      <c r="E390" s="66">
        <v>45291</v>
      </c>
      <c r="F390" s="71">
        <v>5860</v>
      </c>
      <c r="G390" s="71">
        <v>34526</v>
      </c>
      <c r="H390" s="71">
        <v>902</v>
      </c>
      <c r="I390" s="71">
        <f t="shared" si="10"/>
        <v>41288</v>
      </c>
      <c r="J390" s="71">
        <v>42630</v>
      </c>
      <c r="K390" s="72">
        <f t="shared" si="11"/>
        <v>0.96851982172179218</v>
      </c>
      <c r="N390" s="63"/>
    </row>
    <row r="391" spans="1:14" x14ac:dyDescent="0.25">
      <c r="A391" s="34" t="s">
        <v>423</v>
      </c>
      <c r="B391" s="41">
        <v>6016885</v>
      </c>
      <c r="C391" s="41">
        <v>146171</v>
      </c>
      <c r="D391" s="66">
        <v>44927</v>
      </c>
      <c r="E391" s="66">
        <v>45291</v>
      </c>
      <c r="F391" s="71">
        <v>3203</v>
      </c>
      <c r="G391" s="71">
        <v>10159</v>
      </c>
      <c r="H391" s="71">
        <v>3456.6</v>
      </c>
      <c r="I391" s="71">
        <f t="shared" si="10"/>
        <v>16818.599999999999</v>
      </c>
      <c r="J391" s="71">
        <v>35873</v>
      </c>
      <c r="K391" s="72">
        <f t="shared" si="11"/>
        <v>0.46883728709614469</v>
      </c>
      <c r="N391" s="63"/>
    </row>
    <row r="392" spans="1:14" x14ac:dyDescent="0.25">
      <c r="A392" s="54" t="s">
        <v>424</v>
      </c>
      <c r="B392" s="55">
        <v>6015879</v>
      </c>
      <c r="C392" s="55">
        <v>146076</v>
      </c>
      <c r="D392" s="73">
        <v>44927</v>
      </c>
      <c r="E392" s="73">
        <v>45291</v>
      </c>
      <c r="F392" s="74">
        <v>4005</v>
      </c>
      <c r="G392" s="74">
        <v>4993</v>
      </c>
      <c r="H392" s="74">
        <v>7887.6</v>
      </c>
      <c r="I392" s="74">
        <f t="shared" si="10"/>
        <v>16885.599999999999</v>
      </c>
      <c r="J392" s="74">
        <v>29486</v>
      </c>
      <c r="K392" s="75">
        <f t="shared" si="11"/>
        <v>0.57266499355626399</v>
      </c>
      <c r="N392" s="63"/>
    </row>
    <row r="393" spans="1:14" x14ac:dyDescent="0.25">
      <c r="A393" s="42" t="s">
        <v>425</v>
      </c>
      <c r="B393" s="43">
        <v>6016133</v>
      </c>
      <c r="C393" s="43">
        <v>146102</v>
      </c>
      <c r="D393" s="68">
        <v>44927</v>
      </c>
      <c r="E393" s="68">
        <v>45291</v>
      </c>
      <c r="F393" s="69">
        <v>2748</v>
      </c>
      <c r="G393" s="69">
        <v>11563</v>
      </c>
      <c r="H393" s="69">
        <v>81</v>
      </c>
      <c r="I393" s="69">
        <f t="shared" si="10"/>
        <v>14392</v>
      </c>
      <c r="J393" s="69">
        <v>37171</v>
      </c>
      <c r="K393" s="70">
        <f t="shared" si="11"/>
        <v>0.3871835570740631</v>
      </c>
      <c r="N393" s="63"/>
    </row>
    <row r="394" spans="1:14" x14ac:dyDescent="0.25">
      <c r="A394" s="34" t="s">
        <v>426</v>
      </c>
      <c r="B394" s="41">
        <v>6013189</v>
      </c>
      <c r="C394" s="41">
        <v>145728</v>
      </c>
      <c r="D394" s="66">
        <v>44927</v>
      </c>
      <c r="E394" s="66">
        <v>45291</v>
      </c>
      <c r="F394" s="71">
        <v>3633</v>
      </c>
      <c r="G394" s="71">
        <v>13652</v>
      </c>
      <c r="H394" s="71">
        <v>672.84</v>
      </c>
      <c r="I394" s="71">
        <f t="shared" si="10"/>
        <v>17957.84</v>
      </c>
      <c r="J394" s="71">
        <v>37432</v>
      </c>
      <c r="K394" s="72">
        <f t="shared" si="11"/>
        <v>0.47974567215216929</v>
      </c>
      <c r="N394" s="63"/>
    </row>
    <row r="395" spans="1:14" x14ac:dyDescent="0.25">
      <c r="A395" s="34" t="s">
        <v>427</v>
      </c>
      <c r="B395" s="41">
        <v>6016190</v>
      </c>
      <c r="C395" s="41">
        <v>146108</v>
      </c>
      <c r="D395" s="66">
        <v>44927</v>
      </c>
      <c r="E395" s="66">
        <v>45291</v>
      </c>
      <c r="F395" s="71">
        <v>622</v>
      </c>
      <c r="G395" s="71">
        <v>1459</v>
      </c>
      <c r="H395" s="71">
        <v>2059.6799999999998</v>
      </c>
      <c r="I395" s="71">
        <f t="shared" ref="I395:I458" si="12">SUM(F395:H395)</f>
        <v>4140.68</v>
      </c>
      <c r="J395" s="71">
        <v>13945</v>
      </c>
      <c r="K395" s="72">
        <f t="shared" ref="K395:K458" si="13">I395/J395</f>
        <v>0.29692936536392972</v>
      </c>
      <c r="N395" s="63"/>
    </row>
    <row r="396" spans="1:14" x14ac:dyDescent="0.25">
      <c r="A396" s="34" t="s">
        <v>428</v>
      </c>
      <c r="B396" s="41">
        <v>6015887</v>
      </c>
      <c r="C396" s="41">
        <v>146091</v>
      </c>
      <c r="D396" s="66">
        <v>44927</v>
      </c>
      <c r="E396" s="66">
        <v>45291</v>
      </c>
      <c r="F396" s="71">
        <v>3137</v>
      </c>
      <c r="G396" s="71">
        <v>7075</v>
      </c>
      <c r="H396" s="71">
        <v>2497.3200000000002</v>
      </c>
      <c r="I396" s="71">
        <f t="shared" si="12"/>
        <v>12709.32</v>
      </c>
      <c r="J396" s="71">
        <v>35982</v>
      </c>
      <c r="K396" s="72">
        <f t="shared" si="13"/>
        <v>0.35321327330331831</v>
      </c>
      <c r="N396" s="63"/>
    </row>
    <row r="397" spans="1:14" x14ac:dyDescent="0.25">
      <c r="A397" s="54" t="s">
        <v>429</v>
      </c>
      <c r="B397" s="55">
        <v>6015861</v>
      </c>
      <c r="C397" s="55">
        <v>146083</v>
      </c>
      <c r="D397" s="73">
        <v>44927</v>
      </c>
      <c r="E397" s="73">
        <v>45291</v>
      </c>
      <c r="F397" s="74">
        <v>1684</v>
      </c>
      <c r="G397" s="74">
        <v>4190</v>
      </c>
      <c r="H397" s="74">
        <v>6053.88</v>
      </c>
      <c r="I397" s="74">
        <f t="shared" si="12"/>
        <v>11927.880000000001</v>
      </c>
      <c r="J397" s="74">
        <v>33340</v>
      </c>
      <c r="K397" s="75">
        <f t="shared" si="13"/>
        <v>0.35776484703059391</v>
      </c>
      <c r="N397" s="63"/>
    </row>
    <row r="398" spans="1:14" x14ac:dyDescent="0.25">
      <c r="A398" s="42" t="s">
        <v>430</v>
      </c>
      <c r="B398" s="43">
        <v>6016976</v>
      </c>
      <c r="C398" s="43">
        <v>146193</v>
      </c>
      <c r="D398" s="68">
        <v>44927</v>
      </c>
      <c r="E398" s="68">
        <v>45291</v>
      </c>
      <c r="F398" s="69">
        <v>2750</v>
      </c>
      <c r="G398" s="69">
        <v>4156</v>
      </c>
      <c r="H398" s="69">
        <v>1331.4</v>
      </c>
      <c r="I398" s="69">
        <f t="shared" si="12"/>
        <v>8237.4</v>
      </c>
      <c r="J398" s="69">
        <v>21321</v>
      </c>
      <c r="K398" s="70">
        <f t="shared" si="13"/>
        <v>0.38635148445194878</v>
      </c>
      <c r="N398" s="63"/>
    </row>
    <row r="399" spans="1:14" x14ac:dyDescent="0.25">
      <c r="A399" s="34" t="s">
        <v>431</v>
      </c>
      <c r="B399" s="41">
        <v>6012686</v>
      </c>
      <c r="C399" s="41">
        <v>145689</v>
      </c>
      <c r="D399" s="66">
        <v>44927</v>
      </c>
      <c r="E399" s="66">
        <v>45291</v>
      </c>
      <c r="F399" s="71">
        <v>7888</v>
      </c>
      <c r="G399" s="71">
        <v>19844</v>
      </c>
      <c r="H399" s="71">
        <v>4118.5200000000004</v>
      </c>
      <c r="I399" s="71">
        <f t="shared" si="12"/>
        <v>31850.52</v>
      </c>
      <c r="J399" s="71">
        <v>47414</v>
      </c>
      <c r="K399" s="72">
        <f t="shared" si="13"/>
        <v>0.67175349053022315</v>
      </c>
      <c r="N399" s="63"/>
    </row>
    <row r="400" spans="1:14" x14ac:dyDescent="0.25">
      <c r="A400" s="34" t="s">
        <v>432</v>
      </c>
      <c r="B400" s="41">
        <v>6006332</v>
      </c>
      <c r="C400" s="41">
        <v>145246</v>
      </c>
      <c r="D400" s="66">
        <v>44927</v>
      </c>
      <c r="E400" s="66">
        <v>45291</v>
      </c>
      <c r="F400" s="71">
        <v>5577</v>
      </c>
      <c r="G400" s="71">
        <v>14216</v>
      </c>
      <c r="H400" s="71">
        <v>2148.7199999999998</v>
      </c>
      <c r="I400" s="71">
        <f t="shared" si="12"/>
        <v>21941.72</v>
      </c>
      <c r="J400" s="71">
        <v>45186</v>
      </c>
      <c r="K400" s="72">
        <f t="shared" si="13"/>
        <v>0.48558668614172534</v>
      </c>
      <c r="N400" s="63"/>
    </row>
    <row r="401" spans="1:14" x14ac:dyDescent="0.25">
      <c r="A401" s="54" t="s">
        <v>433</v>
      </c>
      <c r="B401" s="55">
        <v>6012611</v>
      </c>
      <c r="C401" s="55">
        <v>145684</v>
      </c>
      <c r="D401" s="73">
        <v>44927</v>
      </c>
      <c r="E401" s="73">
        <v>45291</v>
      </c>
      <c r="F401" s="74">
        <v>5801</v>
      </c>
      <c r="G401" s="74">
        <v>14002</v>
      </c>
      <c r="H401" s="74">
        <v>1255.8</v>
      </c>
      <c r="I401" s="74">
        <f t="shared" si="12"/>
        <v>21058.799999999999</v>
      </c>
      <c r="J401" s="74">
        <v>39473</v>
      </c>
      <c r="K401" s="75">
        <f t="shared" si="13"/>
        <v>0.5334988473133534</v>
      </c>
      <c r="N401" s="63"/>
    </row>
    <row r="402" spans="1:14" x14ac:dyDescent="0.25">
      <c r="A402" s="42" t="s">
        <v>434</v>
      </c>
      <c r="B402" s="43">
        <v>6010482</v>
      </c>
      <c r="C402" s="43">
        <v>145593</v>
      </c>
      <c r="D402" s="68">
        <v>44927</v>
      </c>
      <c r="E402" s="68">
        <v>45291</v>
      </c>
      <c r="F402" s="69">
        <v>4378</v>
      </c>
      <c r="G402" s="69">
        <v>14681</v>
      </c>
      <c r="H402" s="69">
        <v>3066.84</v>
      </c>
      <c r="I402" s="69">
        <f t="shared" si="12"/>
        <v>22125.84</v>
      </c>
      <c r="J402" s="69">
        <v>33025</v>
      </c>
      <c r="K402" s="70">
        <f t="shared" si="13"/>
        <v>0.66997244511733534</v>
      </c>
      <c r="N402" s="63"/>
    </row>
    <row r="403" spans="1:14" x14ac:dyDescent="0.25">
      <c r="A403" s="34" t="s">
        <v>435</v>
      </c>
      <c r="B403" s="41">
        <v>6000236</v>
      </c>
      <c r="C403" s="41">
        <v>145363</v>
      </c>
      <c r="D403" s="66">
        <v>44927</v>
      </c>
      <c r="E403" s="66">
        <v>45291</v>
      </c>
      <c r="F403" s="71">
        <v>5511</v>
      </c>
      <c r="G403" s="71">
        <v>9926</v>
      </c>
      <c r="H403" s="71">
        <v>1748.04</v>
      </c>
      <c r="I403" s="71">
        <f t="shared" si="12"/>
        <v>17185.04</v>
      </c>
      <c r="J403" s="71">
        <v>33467</v>
      </c>
      <c r="K403" s="72">
        <f t="shared" si="13"/>
        <v>0.51349209669226403</v>
      </c>
      <c r="N403" s="63"/>
    </row>
    <row r="404" spans="1:14" x14ac:dyDescent="0.25">
      <c r="A404" s="34" t="s">
        <v>436</v>
      </c>
      <c r="B404" s="41">
        <v>6000343</v>
      </c>
      <c r="C404" s="41">
        <v>145087</v>
      </c>
      <c r="D404" s="66">
        <v>44927</v>
      </c>
      <c r="E404" s="66">
        <v>45291</v>
      </c>
      <c r="F404" s="71">
        <v>6935</v>
      </c>
      <c r="G404" s="71">
        <v>12679</v>
      </c>
      <c r="H404" s="71">
        <v>3827.88</v>
      </c>
      <c r="I404" s="71">
        <f t="shared" si="12"/>
        <v>23441.88</v>
      </c>
      <c r="J404" s="71">
        <v>43684</v>
      </c>
      <c r="K404" s="72">
        <f t="shared" si="13"/>
        <v>0.5366239355370388</v>
      </c>
      <c r="N404" s="63"/>
    </row>
    <row r="405" spans="1:14" x14ac:dyDescent="0.25">
      <c r="A405" s="34" t="s">
        <v>437</v>
      </c>
      <c r="B405" s="41">
        <v>6010912</v>
      </c>
      <c r="C405" s="41">
        <v>145607</v>
      </c>
      <c r="D405" s="66">
        <v>44927</v>
      </c>
      <c r="E405" s="66">
        <v>45291</v>
      </c>
      <c r="F405" s="71">
        <v>5799</v>
      </c>
      <c r="G405" s="71">
        <v>16033</v>
      </c>
      <c r="H405" s="71">
        <v>2994.6</v>
      </c>
      <c r="I405" s="71">
        <f t="shared" si="12"/>
        <v>24826.6</v>
      </c>
      <c r="J405" s="71">
        <v>47412</v>
      </c>
      <c r="K405" s="72">
        <f t="shared" si="13"/>
        <v>0.52363536657386311</v>
      </c>
      <c r="N405" s="63"/>
    </row>
    <row r="406" spans="1:14" x14ac:dyDescent="0.25">
      <c r="A406" s="54" t="s">
        <v>438</v>
      </c>
      <c r="B406" s="55">
        <v>6014534</v>
      </c>
      <c r="C406" s="55">
        <v>145893</v>
      </c>
      <c r="D406" s="73">
        <v>44927</v>
      </c>
      <c r="E406" s="73">
        <v>45291</v>
      </c>
      <c r="F406" s="74">
        <v>4862</v>
      </c>
      <c r="G406" s="74">
        <v>14392</v>
      </c>
      <c r="H406" s="74">
        <v>1375.92</v>
      </c>
      <c r="I406" s="74">
        <f t="shared" si="12"/>
        <v>20629.919999999998</v>
      </c>
      <c r="J406" s="74">
        <v>30889</v>
      </c>
      <c r="K406" s="75">
        <f t="shared" si="13"/>
        <v>0.66787270549386513</v>
      </c>
      <c r="N406" s="63"/>
    </row>
    <row r="407" spans="1:14" x14ac:dyDescent="0.25">
      <c r="A407" s="42" t="s">
        <v>439</v>
      </c>
      <c r="B407" s="43">
        <v>6005706</v>
      </c>
      <c r="C407" s="43">
        <v>145990</v>
      </c>
      <c r="D407" s="68">
        <v>44927</v>
      </c>
      <c r="E407" s="68">
        <v>45291</v>
      </c>
      <c r="F407" s="69">
        <v>3229</v>
      </c>
      <c r="G407" s="69">
        <v>10520</v>
      </c>
      <c r="H407" s="69">
        <v>1415.4</v>
      </c>
      <c r="I407" s="69">
        <f t="shared" si="12"/>
        <v>15164.4</v>
      </c>
      <c r="J407" s="69">
        <v>24702</v>
      </c>
      <c r="K407" s="70">
        <f t="shared" si="13"/>
        <v>0.61389361185329117</v>
      </c>
      <c r="N407" s="63"/>
    </row>
    <row r="408" spans="1:14" x14ac:dyDescent="0.25">
      <c r="A408" s="34" t="s">
        <v>440</v>
      </c>
      <c r="B408" s="41">
        <v>6005748</v>
      </c>
      <c r="C408" s="41">
        <v>145518</v>
      </c>
      <c r="D408" s="66">
        <v>44927</v>
      </c>
      <c r="E408" s="66">
        <v>45291</v>
      </c>
      <c r="F408" s="71">
        <v>1876</v>
      </c>
      <c r="G408" s="71">
        <v>4245</v>
      </c>
      <c r="H408" s="71">
        <v>919.8</v>
      </c>
      <c r="I408" s="71">
        <f t="shared" si="12"/>
        <v>7040.8</v>
      </c>
      <c r="J408" s="71">
        <v>15392</v>
      </c>
      <c r="K408" s="72">
        <f t="shared" si="13"/>
        <v>0.45743243243243242</v>
      </c>
      <c r="N408" s="63"/>
    </row>
    <row r="409" spans="1:14" x14ac:dyDescent="0.25">
      <c r="A409" s="34" t="s">
        <v>441</v>
      </c>
      <c r="B409" s="41">
        <v>6005797</v>
      </c>
      <c r="C409" s="41">
        <v>145446</v>
      </c>
      <c r="D409" s="66">
        <v>44927</v>
      </c>
      <c r="E409" s="66">
        <v>45291</v>
      </c>
      <c r="F409" s="71">
        <v>5481</v>
      </c>
      <c r="G409" s="71">
        <v>18358</v>
      </c>
      <c r="H409" s="71">
        <v>2897.16</v>
      </c>
      <c r="I409" s="71">
        <f t="shared" si="12"/>
        <v>26736.16</v>
      </c>
      <c r="J409" s="71">
        <v>31975</v>
      </c>
      <c r="K409" s="72">
        <f t="shared" si="13"/>
        <v>0.83615824863174359</v>
      </c>
      <c r="N409" s="63"/>
    </row>
    <row r="410" spans="1:14" x14ac:dyDescent="0.25">
      <c r="A410" s="34" t="s">
        <v>442</v>
      </c>
      <c r="B410" s="41">
        <v>6001291</v>
      </c>
      <c r="C410" s="41">
        <v>146046</v>
      </c>
      <c r="D410" s="66">
        <v>44927</v>
      </c>
      <c r="E410" s="66">
        <v>45291</v>
      </c>
      <c r="F410" s="71">
        <v>2145</v>
      </c>
      <c r="G410" s="71">
        <v>10133</v>
      </c>
      <c r="H410" s="71">
        <v>166.32</v>
      </c>
      <c r="I410" s="71">
        <f t="shared" si="12"/>
        <v>12444.32</v>
      </c>
      <c r="J410" s="71">
        <v>19026</v>
      </c>
      <c r="K410" s="72">
        <f t="shared" si="13"/>
        <v>0.65406916850625463</v>
      </c>
      <c r="N410" s="63"/>
    </row>
    <row r="411" spans="1:14" x14ac:dyDescent="0.25">
      <c r="A411" s="54" t="s">
        <v>443</v>
      </c>
      <c r="B411" s="55">
        <v>6011688</v>
      </c>
      <c r="C411" s="55">
        <v>145616</v>
      </c>
      <c r="D411" s="73">
        <v>44927</v>
      </c>
      <c r="E411" s="73">
        <v>45291</v>
      </c>
      <c r="F411" s="74">
        <v>3414</v>
      </c>
      <c r="G411" s="74">
        <v>3767</v>
      </c>
      <c r="H411" s="74">
        <v>3502.8</v>
      </c>
      <c r="I411" s="74">
        <f t="shared" si="12"/>
        <v>10683.8</v>
      </c>
      <c r="J411" s="74">
        <v>19473</v>
      </c>
      <c r="K411" s="75">
        <f t="shared" si="13"/>
        <v>0.54864684434858524</v>
      </c>
      <c r="N411" s="63"/>
    </row>
    <row r="412" spans="1:14" x14ac:dyDescent="0.25">
      <c r="A412" s="42" t="s">
        <v>444</v>
      </c>
      <c r="B412" s="43">
        <v>6005888</v>
      </c>
      <c r="C412" s="43">
        <v>145480</v>
      </c>
      <c r="D412" s="68">
        <v>44927</v>
      </c>
      <c r="E412" s="68">
        <v>45291</v>
      </c>
      <c r="F412" s="69">
        <v>3025</v>
      </c>
      <c r="G412" s="69">
        <v>11173</v>
      </c>
      <c r="H412" s="69">
        <v>2699</v>
      </c>
      <c r="I412" s="69">
        <f t="shared" si="12"/>
        <v>16897</v>
      </c>
      <c r="J412" s="69">
        <v>29803</v>
      </c>
      <c r="K412" s="70">
        <f t="shared" si="13"/>
        <v>0.56695634667650907</v>
      </c>
      <c r="N412" s="63"/>
    </row>
    <row r="413" spans="1:14" x14ac:dyDescent="0.25">
      <c r="A413" s="34" t="s">
        <v>445</v>
      </c>
      <c r="B413" s="41">
        <v>6005896</v>
      </c>
      <c r="C413" s="41">
        <v>145885</v>
      </c>
      <c r="D413" s="66">
        <v>44927</v>
      </c>
      <c r="E413" s="66">
        <v>45291</v>
      </c>
      <c r="F413" s="71">
        <v>6537</v>
      </c>
      <c r="G413" s="71">
        <v>32654</v>
      </c>
      <c r="H413" s="71">
        <v>1053</v>
      </c>
      <c r="I413" s="71">
        <f t="shared" si="12"/>
        <v>40244</v>
      </c>
      <c r="J413" s="71">
        <v>44483</v>
      </c>
      <c r="K413" s="72">
        <f t="shared" si="13"/>
        <v>0.9047051682665288</v>
      </c>
      <c r="N413" s="63"/>
    </row>
    <row r="414" spans="1:14" x14ac:dyDescent="0.25">
      <c r="A414" s="34" t="s">
        <v>446</v>
      </c>
      <c r="B414" s="41">
        <v>6005417</v>
      </c>
      <c r="C414" s="41">
        <v>145964</v>
      </c>
      <c r="D414" s="66">
        <v>44927</v>
      </c>
      <c r="E414" s="66">
        <v>45291</v>
      </c>
      <c r="F414" s="71">
        <v>1280</v>
      </c>
      <c r="G414" s="71">
        <v>2691</v>
      </c>
      <c r="H414" s="71">
        <v>660.24</v>
      </c>
      <c r="I414" s="71">
        <f t="shared" si="12"/>
        <v>4631.24</v>
      </c>
      <c r="J414" s="71">
        <v>7578</v>
      </c>
      <c r="K414" s="72">
        <f t="shared" si="13"/>
        <v>0.61114278173660597</v>
      </c>
      <c r="N414" s="63"/>
    </row>
    <row r="415" spans="1:14" x14ac:dyDescent="0.25">
      <c r="A415" s="34" t="s">
        <v>447</v>
      </c>
      <c r="B415" s="41">
        <v>6013120</v>
      </c>
      <c r="C415" s="41">
        <v>145710</v>
      </c>
      <c r="D415" s="66">
        <v>44927</v>
      </c>
      <c r="E415" s="66">
        <v>45291</v>
      </c>
      <c r="F415" s="71">
        <v>13334</v>
      </c>
      <c r="G415" s="71">
        <v>21512</v>
      </c>
      <c r="H415" s="71">
        <v>14486.64</v>
      </c>
      <c r="I415" s="71">
        <f t="shared" si="12"/>
        <v>49332.639999999999</v>
      </c>
      <c r="J415" s="71">
        <v>84275</v>
      </c>
      <c r="K415" s="72">
        <f t="shared" si="13"/>
        <v>0.58537692079501635</v>
      </c>
      <c r="N415" s="63"/>
    </row>
    <row r="416" spans="1:14" x14ac:dyDescent="0.25">
      <c r="A416" s="54" t="s">
        <v>448</v>
      </c>
      <c r="B416" s="55">
        <v>6014518</v>
      </c>
      <c r="C416" s="55">
        <v>145874</v>
      </c>
      <c r="D416" s="73">
        <v>44927</v>
      </c>
      <c r="E416" s="73">
        <v>45291</v>
      </c>
      <c r="F416" s="74">
        <v>11209</v>
      </c>
      <c r="G416" s="74">
        <v>24903</v>
      </c>
      <c r="H416" s="74">
        <v>15330.84</v>
      </c>
      <c r="I416" s="74">
        <f t="shared" si="12"/>
        <v>51442.84</v>
      </c>
      <c r="J416" s="74">
        <v>72319</v>
      </c>
      <c r="K416" s="75">
        <f t="shared" si="13"/>
        <v>0.71133229165226286</v>
      </c>
      <c r="N416" s="63"/>
    </row>
    <row r="417" spans="1:14" x14ac:dyDescent="0.25">
      <c r="A417" s="42" t="s">
        <v>449</v>
      </c>
      <c r="B417" s="43">
        <v>6016281</v>
      </c>
      <c r="C417" s="43">
        <v>146093</v>
      </c>
      <c r="D417" s="68">
        <v>44927</v>
      </c>
      <c r="E417" s="68">
        <v>45291</v>
      </c>
      <c r="F417" s="69">
        <v>4272</v>
      </c>
      <c r="G417" s="69">
        <v>11319</v>
      </c>
      <c r="H417" s="69">
        <v>3606.96</v>
      </c>
      <c r="I417" s="69">
        <f t="shared" si="12"/>
        <v>19197.96</v>
      </c>
      <c r="J417" s="69">
        <v>53010</v>
      </c>
      <c r="K417" s="70">
        <f t="shared" si="13"/>
        <v>0.36215732880588569</v>
      </c>
      <c r="N417" s="63"/>
    </row>
    <row r="418" spans="1:14" x14ac:dyDescent="0.25">
      <c r="A418" s="34" t="s">
        <v>450</v>
      </c>
      <c r="B418" s="41">
        <v>6005987</v>
      </c>
      <c r="C418" s="41">
        <v>146119</v>
      </c>
      <c r="D418" s="66">
        <v>44927</v>
      </c>
      <c r="E418" s="66">
        <v>45291</v>
      </c>
      <c r="F418" s="71">
        <v>1515</v>
      </c>
      <c r="G418" s="71">
        <v>8448</v>
      </c>
      <c r="H418" s="71">
        <v>325</v>
      </c>
      <c r="I418" s="71">
        <f t="shared" si="12"/>
        <v>10288</v>
      </c>
      <c r="J418" s="71">
        <v>15421</v>
      </c>
      <c r="K418" s="72">
        <f t="shared" si="13"/>
        <v>0.66714220867648011</v>
      </c>
      <c r="N418" s="63"/>
    </row>
    <row r="419" spans="1:14" x14ac:dyDescent="0.25">
      <c r="A419" s="34" t="s">
        <v>451</v>
      </c>
      <c r="B419" s="41">
        <v>6006019</v>
      </c>
      <c r="C419" s="41">
        <v>145495</v>
      </c>
      <c r="D419" s="66">
        <v>44927</v>
      </c>
      <c r="E419" s="66">
        <v>45291</v>
      </c>
      <c r="F419" s="71">
        <v>897</v>
      </c>
      <c r="G419" s="71">
        <v>1680</v>
      </c>
      <c r="H419" s="71">
        <v>5622.96</v>
      </c>
      <c r="I419" s="71">
        <f t="shared" si="12"/>
        <v>8199.9599999999991</v>
      </c>
      <c r="J419" s="71">
        <v>17077</v>
      </c>
      <c r="K419" s="72">
        <f t="shared" si="13"/>
        <v>0.48017567488434731</v>
      </c>
      <c r="N419" s="63"/>
    </row>
    <row r="420" spans="1:14" x14ac:dyDescent="0.25">
      <c r="A420" s="34" t="s">
        <v>452</v>
      </c>
      <c r="B420" s="41">
        <v>6006035</v>
      </c>
      <c r="C420" s="41">
        <v>145102</v>
      </c>
      <c r="D420" s="66">
        <v>44927</v>
      </c>
      <c r="E420" s="66">
        <v>45291</v>
      </c>
      <c r="F420" s="71">
        <v>0</v>
      </c>
      <c r="G420" s="71">
        <v>0</v>
      </c>
      <c r="H420" s="71">
        <v>0</v>
      </c>
      <c r="I420" s="71">
        <f t="shared" si="12"/>
        <v>0</v>
      </c>
      <c r="J420" s="71">
        <v>20587</v>
      </c>
      <c r="K420" s="72">
        <f t="shared" si="13"/>
        <v>0</v>
      </c>
      <c r="N420" s="63"/>
    </row>
    <row r="421" spans="1:14" x14ac:dyDescent="0.25">
      <c r="A421" s="54" t="s">
        <v>453</v>
      </c>
      <c r="B421" s="55">
        <v>6006076</v>
      </c>
      <c r="C421" s="55">
        <v>146138</v>
      </c>
      <c r="D421" s="73">
        <v>44927</v>
      </c>
      <c r="E421" s="73">
        <v>45291</v>
      </c>
      <c r="F421" s="74">
        <v>2069</v>
      </c>
      <c r="G421" s="74">
        <v>7794</v>
      </c>
      <c r="H421" s="74">
        <v>275</v>
      </c>
      <c r="I421" s="74">
        <f t="shared" si="12"/>
        <v>10138</v>
      </c>
      <c r="J421" s="74">
        <v>17914</v>
      </c>
      <c r="K421" s="75">
        <f t="shared" si="13"/>
        <v>0.56592609132522054</v>
      </c>
      <c r="N421" s="63"/>
    </row>
    <row r="422" spans="1:14" x14ac:dyDescent="0.25">
      <c r="A422" s="42" t="s">
        <v>454</v>
      </c>
      <c r="B422" s="43">
        <v>6016737</v>
      </c>
      <c r="C422" s="43">
        <v>146174</v>
      </c>
      <c r="D422" s="68">
        <v>44927</v>
      </c>
      <c r="E422" s="68">
        <v>45291</v>
      </c>
      <c r="F422" s="69">
        <v>2616</v>
      </c>
      <c r="G422" s="69">
        <v>275</v>
      </c>
      <c r="H422" s="69">
        <v>0</v>
      </c>
      <c r="I422" s="69">
        <f t="shared" si="12"/>
        <v>2891</v>
      </c>
      <c r="J422" s="69">
        <v>8196</v>
      </c>
      <c r="K422" s="70">
        <f t="shared" si="13"/>
        <v>0.35273304050756465</v>
      </c>
      <c r="N422" s="63"/>
    </row>
    <row r="423" spans="1:14" x14ac:dyDescent="0.25">
      <c r="A423" s="34" t="s">
        <v>455</v>
      </c>
      <c r="B423" s="41">
        <v>6015697</v>
      </c>
      <c r="C423" s="41">
        <v>146014</v>
      </c>
      <c r="D423" s="66">
        <v>44927</v>
      </c>
      <c r="E423" s="66">
        <v>45291</v>
      </c>
      <c r="F423" s="71">
        <v>803</v>
      </c>
      <c r="G423" s="71">
        <v>0</v>
      </c>
      <c r="H423" s="71">
        <v>77.28</v>
      </c>
      <c r="I423" s="71">
        <f t="shared" si="12"/>
        <v>880.28</v>
      </c>
      <c r="J423" s="71">
        <v>5890</v>
      </c>
      <c r="K423" s="72">
        <f t="shared" si="13"/>
        <v>0.14945331069609508</v>
      </c>
      <c r="N423" s="63"/>
    </row>
    <row r="424" spans="1:14" x14ac:dyDescent="0.25">
      <c r="A424" s="34" t="s">
        <v>456</v>
      </c>
      <c r="B424" s="41">
        <v>6010391</v>
      </c>
      <c r="C424" s="41">
        <v>145620</v>
      </c>
      <c r="D424" s="66">
        <v>44927</v>
      </c>
      <c r="E424" s="66">
        <v>45291</v>
      </c>
      <c r="F424" s="71">
        <v>2204</v>
      </c>
      <c r="G424" s="71">
        <v>10060</v>
      </c>
      <c r="H424" s="71">
        <v>787.92</v>
      </c>
      <c r="I424" s="71">
        <f t="shared" si="12"/>
        <v>13051.92</v>
      </c>
      <c r="J424" s="71">
        <v>25390</v>
      </c>
      <c r="K424" s="72">
        <f t="shared" si="13"/>
        <v>0.51405750295391883</v>
      </c>
      <c r="N424" s="63"/>
    </row>
    <row r="425" spans="1:14" x14ac:dyDescent="0.25">
      <c r="A425" s="34" t="s">
        <v>457</v>
      </c>
      <c r="B425" s="41">
        <v>6015812</v>
      </c>
      <c r="C425" s="41">
        <v>146142</v>
      </c>
      <c r="D425" s="66">
        <v>44927</v>
      </c>
      <c r="E425" s="66">
        <v>45291</v>
      </c>
      <c r="F425" s="71">
        <v>192</v>
      </c>
      <c r="G425" s="71">
        <v>351</v>
      </c>
      <c r="H425" s="71">
        <v>173</v>
      </c>
      <c r="I425" s="71">
        <f t="shared" si="12"/>
        <v>716</v>
      </c>
      <c r="J425" s="71">
        <v>21462</v>
      </c>
      <c r="K425" s="72">
        <f t="shared" si="13"/>
        <v>3.3361289721368002E-2</v>
      </c>
      <c r="N425" s="63"/>
    </row>
    <row r="426" spans="1:14" x14ac:dyDescent="0.25">
      <c r="A426" s="54" t="s">
        <v>458</v>
      </c>
      <c r="B426" s="55">
        <v>6006118</v>
      </c>
      <c r="C426" s="55">
        <v>145813</v>
      </c>
      <c r="D426" s="73">
        <v>44927</v>
      </c>
      <c r="E426" s="73">
        <v>45291</v>
      </c>
      <c r="F426" s="74">
        <v>4933</v>
      </c>
      <c r="G426" s="74">
        <v>9563</v>
      </c>
      <c r="H426" s="74">
        <v>2372.16</v>
      </c>
      <c r="I426" s="74">
        <f t="shared" si="12"/>
        <v>16868.16</v>
      </c>
      <c r="J426" s="74">
        <v>26223</v>
      </c>
      <c r="K426" s="75">
        <f t="shared" si="13"/>
        <v>0.64325820844296988</v>
      </c>
      <c r="N426" s="63"/>
    </row>
    <row r="427" spans="1:14" x14ac:dyDescent="0.25">
      <c r="A427" s="42" t="s">
        <v>459</v>
      </c>
      <c r="B427" s="43">
        <v>6002208</v>
      </c>
      <c r="C427" s="43">
        <v>145409</v>
      </c>
      <c r="D427" s="68">
        <v>44927</v>
      </c>
      <c r="E427" s="68">
        <v>45291</v>
      </c>
      <c r="F427" s="69">
        <v>1863</v>
      </c>
      <c r="G427" s="69">
        <v>1879</v>
      </c>
      <c r="H427" s="69">
        <v>2178.12</v>
      </c>
      <c r="I427" s="69">
        <f t="shared" si="12"/>
        <v>5920.12</v>
      </c>
      <c r="J427" s="69">
        <v>26838</v>
      </c>
      <c r="K427" s="70">
        <f t="shared" si="13"/>
        <v>0.22058722706610029</v>
      </c>
      <c r="N427" s="63"/>
    </row>
    <row r="428" spans="1:14" x14ac:dyDescent="0.25">
      <c r="A428" s="34" t="s">
        <v>460</v>
      </c>
      <c r="B428" s="41">
        <v>6003826</v>
      </c>
      <c r="C428" s="41">
        <v>145778</v>
      </c>
      <c r="D428" s="66">
        <v>44927</v>
      </c>
      <c r="E428" s="66">
        <v>45291</v>
      </c>
      <c r="F428" s="71">
        <v>6050</v>
      </c>
      <c r="G428" s="71">
        <v>98485</v>
      </c>
      <c r="H428" s="71">
        <v>15683</v>
      </c>
      <c r="I428" s="71">
        <f t="shared" si="12"/>
        <v>120218</v>
      </c>
      <c r="J428" s="71">
        <v>131765</v>
      </c>
      <c r="K428" s="72">
        <f t="shared" si="13"/>
        <v>0.91236671346715748</v>
      </c>
      <c r="N428" s="63"/>
    </row>
    <row r="429" spans="1:14" x14ac:dyDescent="0.25">
      <c r="A429" s="34" t="s">
        <v>461</v>
      </c>
      <c r="B429" s="41">
        <v>6014294</v>
      </c>
      <c r="C429" s="41">
        <v>145843</v>
      </c>
      <c r="D429" s="66">
        <v>44927</v>
      </c>
      <c r="E429" s="66">
        <v>45291</v>
      </c>
      <c r="F429" s="71">
        <v>1435</v>
      </c>
      <c r="G429" s="71">
        <v>4703</v>
      </c>
      <c r="H429" s="71">
        <v>2424.2399999999998</v>
      </c>
      <c r="I429" s="71">
        <f t="shared" si="12"/>
        <v>8562.24</v>
      </c>
      <c r="J429" s="71">
        <v>31514</v>
      </c>
      <c r="K429" s="72">
        <f t="shared" si="13"/>
        <v>0.27169638890651771</v>
      </c>
      <c r="N429" s="63"/>
    </row>
    <row r="430" spans="1:14" x14ac:dyDescent="0.25">
      <c r="A430" s="34" t="s">
        <v>462</v>
      </c>
      <c r="B430" s="41">
        <v>6006258</v>
      </c>
      <c r="C430" s="41">
        <v>145713</v>
      </c>
      <c r="D430" s="66">
        <v>44927</v>
      </c>
      <c r="E430" s="66">
        <v>45291</v>
      </c>
      <c r="F430" s="71">
        <v>3969</v>
      </c>
      <c r="G430" s="71">
        <v>15162</v>
      </c>
      <c r="H430" s="71">
        <v>7691</v>
      </c>
      <c r="I430" s="71">
        <f t="shared" si="12"/>
        <v>26822</v>
      </c>
      <c r="J430" s="71">
        <v>29950</v>
      </c>
      <c r="K430" s="72">
        <f t="shared" si="13"/>
        <v>0.89555926544240405</v>
      </c>
      <c r="N430" s="63"/>
    </row>
    <row r="431" spans="1:14" x14ac:dyDescent="0.25">
      <c r="A431" s="54" t="s">
        <v>463</v>
      </c>
      <c r="B431" s="55">
        <v>6006266</v>
      </c>
      <c r="C431" s="55">
        <v>146057</v>
      </c>
      <c r="D431" s="73">
        <v>44927</v>
      </c>
      <c r="E431" s="73">
        <v>45291</v>
      </c>
      <c r="F431" s="74">
        <v>954</v>
      </c>
      <c r="G431" s="74">
        <v>2888</v>
      </c>
      <c r="H431" s="74">
        <v>3895.08</v>
      </c>
      <c r="I431" s="74">
        <f t="shared" si="12"/>
        <v>7737.08</v>
      </c>
      <c r="J431" s="74">
        <v>13859</v>
      </c>
      <c r="K431" s="75">
        <f t="shared" si="13"/>
        <v>0.55827115953532003</v>
      </c>
      <c r="N431" s="63"/>
    </row>
    <row r="432" spans="1:14" x14ac:dyDescent="0.25">
      <c r="A432" s="42" t="s">
        <v>464</v>
      </c>
      <c r="B432" s="43">
        <v>6004444</v>
      </c>
      <c r="C432" s="43">
        <v>145483</v>
      </c>
      <c r="D432" s="68">
        <v>44927</v>
      </c>
      <c r="E432" s="68">
        <v>45291</v>
      </c>
      <c r="F432" s="69">
        <v>3195</v>
      </c>
      <c r="G432" s="69">
        <v>9789</v>
      </c>
      <c r="H432" s="69">
        <v>687.96</v>
      </c>
      <c r="I432" s="69">
        <f t="shared" si="12"/>
        <v>13671.96</v>
      </c>
      <c r="J432" s="69">
        <v>26300</v>
      </c>
      <c r="K432" s="70">
        <f t="shared" si="13"/>
        <v>0.51984638783269954</v>
      </c>
      <c r="N432" s="63"/>
    </row>
    <row r="433" spans="1:14" x14ac:dyDescent="0.25">
      <c r="A433" s="34" t="s">
        <v>465</v>
      </c>
      <c r="B433" s="41">
        <v>6013171</v>
      </c>
      <c r="C433" s="41">
        <v>145748</v>
      </c>
      <c r="D433" s="66">
        <v>44927</v>
      </c>
      <c r="E433" s="66">
        <v>45291</v>
      </c>
      <c r="F433" s="71">
        <v>0</v>
      </c>
      <c r="G433" s="71">
        <v>0</v>
      </c>
      <c r="H433" s="71">
        <v>0</v>
      </c>
      <c r="I433" s="71">
        <f t="shared" si="12"/>
        <v>0</v>
      </c>
      <c r="J433" s="71">
        <v>11902</v>
      </c>
      <c r="K433" s="72">
        <f t="shared" si="13"/>
        <v>0</v>
      </c>
      <c r="N433" s="63"/>
    </row>
    <row r="434" spans="1:14" x14ac:dyDescent="0.25">
      <c r="A434" s="34" t="s">
        <v>466</v>
      </c>
      <c r="B434" s="41">
        <v>6005698</v>
      </c>
      <c r="C434" s="41">
        <v>146007</v>
      </c>
      <c r="D434" s="66">
        <v>44927</v>
      </c>
      <c r="E434" s="66">
        <v>45291</v>
      </c>
      <c r="F434" s="71">
        <v>0</v>
      </c>
      <c r="G434" s="71">
        <v>0</v>
      </c>
      <c r="H434" s="71">
        <v>0</v>
      </c>
      <c r="I434" s="71">
        <f t="shared" si="12"/>
        <v>0</v>
      </c>
      <c r="J434" s="71">
        <v>26930</v>
      </c>
      <c r="K434" s="72">
        <f t="shared" si="13"/>
        <v>0</v>
      </c>
      <c r="N434" s="63"/>
    </row>
    <row r="435" spans="1:14" x14ac:dyDescent="0.25">
      <c r="A435" s="34" t="s">
        <v>467</v>
      </c>
      <c r="B435" s="41">
        <v>6005177</v>
      </c>
      <c r="C435" s="41">
        <v>145244</v>
      </c>
      <c r="D435" s="66">
        <v>44927</v>
      </c>
      <c r="E435" s="66">
        <v>45291</v>
      </c>
      <c r="F435" s="71">
        <v>10224</v>
      </c>
      <c r="G435" s="71">
        <v>53148</v>
      </c>
      <c r="H435" s="71">
        <v>4945.92</v>
      </c>
      <c r="I435" s="71">
        <f t="shared" si="12"/>
        <v>68317.919999999998</v>
      </c>
      <c r="J435" s="71">
        <v>74679</v>
      </c>
      <c r="K435" s="72">
        <f t="shared" si="13"/>
        <v>0.91482103402562964</v>
      </c>
      <c r="N435" s="63"/>
    </row>
    <row r="436" spans="1:14" x14ac:dyDescent="0.25">
      <c r="A436" s="54" t="s">
        <v>468</v>
      </c>
      <c r="B436" s="55">
        <v>6012322</v>
      </c>
      <c r="C436" s="55">
        <v>146162</v>
      </c>
      <c r="D436" s="73">
        <v>44927</v>
      </c>
      <c r="E436" s="73">
        <v>45291</v>
      </c>
      <c r="F436" s="74">
        <v>1006</v>
      </c>
      <c r="G436" s="74">
        <v>4199</v>
      </c>
      <c r="H436" s="74">
        <v>3746.4</v>
      </c>
      <c r="I436" s="74">
        <f t="shared" si="12"/>
        <v>8951.4</v>
      </c>
      <c r="J436" s="74">
        <v>14165</v>
      </c>
      <c r="K436" s="75">
        <f t="shared" si="13"/>
        <v>0.6319378750441228</v>
      </c>
      <c r="N436" s="63"/>
    </row>
    <row r="437" spans="1:14" x14ac:dyDescent="0.25">
      <c r="A437" s="42" t="s">
        <v>469</v>
      </c>
      <c r="B437" s="43">
        <v>6012512</v>
      </c>
      <c r="C437" s="43">
        <v>145685</v>
      </c>
      <c r="D437" s="68">
        <v>44927</v>
      </c>
      <c r="E437" s="68">
        <v>45291</v>
      </c>
      <c r="F437" s="69">
        <v>2477</v>
      </c>
      <c r="G437" s="69">
        <v>12364</v>
      </c>
      <c r="H437" s="69">
        <v>519.96</v>
      </c>
      <c r="I437" s="69">
        <f t="shared" si="12"/>
        <v>15360.96</v>
      </c>
      <c r="J437" s="69">
        <v>26829</v>
      </c>
      <c r="K437" s="70">
        <f t="shared" si="13"/>
        <v>0.57255059823325505</v>
      </c>
      <c r="N437" s="63"/>
    </row>
    <row r="438" spans="1:14" x14ac:dyDescent="0.25">
      <c r="A438" s="34" t="s">
        <v>470</v>
      </c>
      <c r="B438" s="41">
        <v>6001531</v>
      </c>
      <c r="C438" s="41" t="s">
        <v>471</v>
      </c>
      <c r="D438" s="66">
        <v>44927</v>
      </c>
      <c r="E438" s="66">
        <v>45291</v>
      </c>
      <c r="F438" s="71">
        <v>3580</v>
      </c>
      <c r="G438" s="71">
        <v>8279</v>
      </c>
      <c r="H438" s="71">
        <v>2107.56</v>
      </c>
      <c r="I438" s="71">
        <f t="shared" si="12"/>
        <v>13966.56</v>
      </c>
      <c r="J438" s="71">
        <v>15220</v>
      </c>
      <c r="K438" s="72">
        <f t="shared" si="13"/>
        <v>0.91764520367936919</v>
      </c>
      <c r="N438" s="63"/>
    </row>
    <row r="439" spans="1:14" x14ac:dyDescent="0.25">
      <c r="A439" s="34" t="s">
        <v>472</v>
      </c>
      <c r="B439" s="41">
        <v>6006498</v>
      </c>
      <c r="C439" s="41">
        <v>146021</v>
      </c>
      <c r="D439" s="66">
        <v>44927</v>
      </c>
      <c r="E439" s="66">
        <v>45291</v>
      </c>
      <c r="F439" s="71">
        <v>3022</v>
      </c>
      <c r="G439" s="71">
        <v>10401</v>
      </c>
      <c r="H439" s="71">
        <v>84</v>
      </c>
      <c r="I439" s="71">
        <f t="shared" si="12"/>
        <v>13507</v>
      </c>
      <c r="J439" s="71">
        <v>23296</v>
      </c>
      <c r="K439" s="72">
        <f t="shared" si="13"/>
        <v>0.5797991071428571</v>
      </c>
      <c r="N439" s="63"/>
    </row>
    <row r="440" spans="1:14" x14ac:dyDescent="0.25">
      <c r="A440" s="34" t="s">
        <v>473</v>
      </c>
      <c r="B440" s="41">
        <v>6006506</v>
      </c>
      <c r="C440" s="41">
        <v>146180</v>
      </c>
      <c r="D440" s="66">
        <v>44927</v>
      </c>
      <c r="E440" s="66">
        <v>45291</v>
      </c>
      <c r="F440" s="71">
        <v>3629</v>
      </c>
      <c r="G440" s="71">
        <v>10759</v>
      </c>
      <c r="H440" s="71">
        <v>1860</v>
      </c>
      <c r="I440" s="71">
        <f t="shared" si="12"/>
        <v>16248</v>
      </c>
      <c r="J440" s="71">
        <v>23856</v>
      </c>
      <c r="K440" s="72">
        <f t="shared" si="13"/>
        <v>0.68108651911468809</v>
      </c>
      <c r="N440" s="63"/>
    </row>
    <row r="441" spans="1:14" x14ac:dyDescent="0.25">
      <c r="A441" s="54" t="s">
        <v>474</v>
      </c>
      <c r="B441" s="55">
        <v>6002091</v>
      </c>
      <c r="C441" s="55">
        <v>145631</v>
      </c>
      <c r="D441" s="73">
        <v>44927</v>
      </c>
      <c r="E441" s="73">
        <v>45291</v>
      </c>
      <c r="F441" s="74">
        <v>1103</v>
      </c>
      <c r="G441" s="74">
        <v>5446</v>
      </c>
      <c r="H441" s="74">
        <v>1617</v>
      </c>
      <c r="I441" s="74">
        <f t="shared" si="12"/>
        <v>8166</v>
      </c>
      <c r="J441" s="74">
        <v>14526</v>
      </c>
      <c r="K441" s="75">
        <f t="shared" si="13"/>
        <v>0.56216439487814951</v>
      </c>
      <c r="N441" s="63"/>
    </row>
    <row r="442" spans="1:14" x14ac:dyDescent="0.25">
      <c r="A442" s="42" t="s">
        <v>475</v>
      </c>
      <c r="B442" s="43">
        <v>6006548</v>
      </c>
      <c r="C442" s="43">
        <v>145807</v>
      </c>
      <c r="D442" s="68">
        <v>44927</v>
      </c>
      <c r="E442" s="68">
        <v>45291</v>
      </c>
      <c r="F442" s="69">
        <v>1046</v>
      </c>
      <c r="G442" s="69">
        <v>4435</v>
      </c>
      <c r="H442" s="69">
        <v>125</v>
      </c>
      <c r="I442" s="69">
        <f t="shared" si="12"/>
        <v>5606</v>
      </c>
      <c r="J442" s="69">
        <v>13262</v>
      </c>
      <c r="K442" s="70">
        <f t="shared" si="13"/>
        <v>0.42271150656009654</v>
      </c>
      <c r="N442" s="63"/>
    </row>
    <row r="443" spans="1:14" x14ac:dyDescent="0.25">
      <c r="A443" s="34" t="s">
        <v>476</v>
      </c>
      <c r="B443" s="41">
        <v>6003644</v>
      </c>
      <c r="C443" s="41">
        <v>145696</v>
      </c>
      <c r="D443" s="66">
        <v>44927</v>
      </c>
      <c r="E443" s="66">
        <v>45291</v>
      </c>
      <c r="F443" s="71">
        <v>20030</v>
      </c>
      <c r="G443" s="71">
        <v>50134</v>
      </c>
      <c r="H443" s="71">
        <v>18425</v>
      </c>
      <c r="I443" s="71">
        <f t="shared" si="12"/>
        <v>88589</v>
      </c>
      <c r="J443" s="71">
        <v>103743</v>
      </c>
      <c r="K443" s="72">
        <f t="shared" si="13"/>
        <v>0.85392749390320311</v>
      </c>
      <c r="N443" s="63"/>
    </row>
    <row r="444" spans="1:14" x14ac:dyDescent="0.25">
      <c r="A444" s="34" t="s">
        <v>477</v>
      </c>
      <c r="B444" s="41">
        <v>6006555</v>
      </c>
      <c r="C444" s="41">
        <v>145478</v>
      </c>
      <c r="D444" s="66">
        <v>44927</v>
      </c>
      <c r="E444" s="66">
        <v>45291</v>
      </c>
      <c r="F444" s="71">
        <v>1446</v>
      </c>
      <c r="G444" s="71">
        <v>4697</v>
      </c>
      <c r="H444" s="71">
        <v>1832.04</v>
      </c>
      <c r="I444" s="71">
        <f t="shared" si="12"/>
        <v>7975.04</v>
      </c>
      <c r="J444" s="71">
        <v>10470</v>
      </c>
      <c r="K444" s="72">
        <f t="shared" si="13"/>
        <v>0.76170391595033426</v>
      </c>
      <c r="N444" s="63"/>
    </row>
    <row r="445" spans="1:14" x14ac:dyDescent="0.25">
      <c r="A445" s="34" t="s">
        <v>478</v>
      </c>
      <c r="B445" s="41">
        <v>6006571</v>
      </c>
      <c r="C445" s="41">
        <v>145329</v>
      </c>
      <c r="D445" s="66">
        <v>44927</v>
      </c>
      <c r="E445" s="66">
        <v>45291</v>
      </c>
      <c r="F445" s="71">
        <v>13874</v>
      </c>
      <c r="G445" s="71">
        <v>44353</v>
      </c>
      <c r="H445" s="71">
        <v>15236.76</v>
      </c>
      <c r="I445" s="71">
        <f t="shared" si="12"/>
        <v>73463.759999999995</v>
      </c>
      <c r="J445" s="71">
        <v>88879</v>
      </c>
      <c r="K445" s="72">
        <f t="shared" si="13"/>
        <v>0.82655925471708724</v>
      </c>
      <c r="N445" s="63"/>
    </row>
    <row r="446" spans="1:14" x14ac:dyDescent="0.25">
      <c r="A446" s="54" t="s">
        <v>479</v>
      </c>
      <c r="B446" s="55">
        <v>6006605</v>
      </c>
      <c r="C446" s="55" t="s">
        <v>480</v>
      </c>
      <c r="D446" s="73">
        <v>44927</v>
      </c>
      <c r="E446" s="73">
        <v>45291</v>
      </c>
      <c r="F446" s="74">
        <v>2971</v>
      </c>
      <c r="G446" s="74">
        <v>22398</v>
      </c>
      <c r="H446" s="74">
        <v>3998</v>
      </c>
      <c r="I446" s="74">
        <f t="shared" si="12"/>
        <v>29367</v>
      </c>
      <c r="J446" s="74">
        <v>31831</v>
      </c>
      <c r="K446" s="75">
        <f t="shared" si="13"/>
        <v>0.92259118469416601</v>
      </c>
      <c r="N446" s="63"/>
    </row>
    <row r="447" spans="1:14" x14ac:dyDescent="0.25">
      <c r="A447" s="42" t="s">
        <v>481</v>
      </c>
      <c r="B447" s="43">
        <v>6000210</v>
      </c>
      <c r="C447" s="43">
        <v>145243</v>
      </c>
      <c r="D447" s="68">
        <v>44927</v>
      </c>
      <c r="E447" s="68">
        <v>45291</v>
      </c>
      <c r="F447" s="69">
        <v>6710</v>
      </c>
      <c r="G447" s="69">
        <v>13429</v>
      </c>
      <c r="H447" s="69">
        <v>4525.08</v>
      </c>
      <c r="I447" s="69">
        <f t="shared" si="12"/>
        <v>24664.080000000002</v>
      </c>
      <c r="J447" s="69">
        <v>34893</v>
      </c>
      <c r="K447" s="70">
        <f t="shared" si="13"/>
        <v>0.70684893818244354</v>
      </c>
      <c r="N447" s="63"/>
    </row>
    <row r="448" spans="1:14" x14ac:dyDescent="0.25">
      <c r="A448" s="34" t="s">
        <v>482</v>
      </c>
      <c r="B448" s="41">
        <v>6006670</v>
      </c>
      <c r="C448" s="41">
        <v>145312</v>
      </c>
      <c r="D448" s="66">
        <v>44927</v>
      </c>
      <c r="E448" s="66">
        <v>45291</v>
      </c>
      <c r="F448" s="71">
        <v>2853</v>
      </c>
      <c r="G448" s="71">
        <v>12503</v>
      </c>
      <c r="H448" s="71">
        <v>2788.8</v>
      </c>
      <c r="I448" s="71">
        <f t="shared" si="12"/>
        <v>18144.8</v>
      </c>
      <c r="J448" s="71">
        <v>28172</v>
      </c>
      <c r="K448" s="72">
        <f t="shared" si="13"/>
        <v>0.64407212835439442</v>
      </c>
      <c r="N448" s="63"/>
    </row>
    <row r="449" spans="1:14" x14ac:dyDescent="0.25">
      <c r="A449" s="34" t="s">
        <v>483</v>
      </c>
      <c r="B449" s="41">
        <v>6006696</v>
      </c>
      <c r="C449" s="41">
        <v>145974</v>
      </c>
      <c r="D449" s="66">
        <v>44927</v>
      </c>
      <c r="E449" s="66">
        <v>45291</v>
      </c>
      <c r="F449" s="71">
        <v>4431</v>
      </c>
      <c r="G449" s="71">
        <v>7871</v>
      </c>
      <c r="H449" s="71">
        <v>6746.04</v>
      </c>
      <c r="I449" s="71">
        <f t="shared" si="12"/>
        <v>19048.04</v>
      </c>
      <c r="J449" s="71">
        <v>42091</v>
      </c>
      <c r="K449" s="72">
        <f t="shared" si="13"/>
        <v>0.45254424936447224</v>
      </c>
      <c r="N449" s="63"/>
    </row>
    <row r="450" spans="1:14" x14ac:dyDescent="0.25">
      <c r="A450" s="34" t="s">
        <v>484</v>
      </c>
      <c r="B450" s="41">
        <v>6006720</v>
      </c>
      <c r="C450" s="41">
        <v>145458</v>
      </c>
      <c r="D450" s="66">
        <v>44927</v>
      </c>
      <c r="E450" s="66">
        <v>45291</v>
      </c>
      <c r="F450" s="71">
        <v>2290</v>
      </c>
      <c r="G450" s="71">
        <v>4669</v>
      </c>
      <c r="H450" s="71">
        <v>3312.12</v>
      </c>
      <c r="I450" s="71">
        <f t="shared" si="12"/>
        <v>10271.119999999999</v>
      </c>
      <c r="J450" s="71">
        <v>36778</v>
      </c>
      <c r="K450" s="72">
        <f t="shared" si="13"/>
        <v>0.27927347871009839</v>
      </c>
      <c r="N450" s="63"/>
    </row>
    <row r="451" spans="1:14" x14ac:dyDescent="0.25">
      <c r="A451" s="54" t="s">
        <v>485</v>
      </c>
      <c r="B451" s="55">
        <v>6006779</v>
      </c>
      <c r="C451" s="55">
        <v>145942</v>
      </c>
      <c r="D451" s="73">
        <v>44927</v>
      </c>
      <c r="E451" s="73">
        <v>45291</v>
      </c>
      <c r="F451" s="74">
        <v>3770</v>
      </c>
      <c r="G451" s="74">
        <v>13698</v>
      </c>
      <c r="H451" s="74">
        <v>2715</v>
      </c>
      <c r="I451" s="74">
        <f t="shared" si="12"/>
        <v>20183</v>
      </c>
      <c r="J451" s="74">
        <v>23208</v>
      </c>
      <c r="K451" s="75">
        <f t="shared" si="13"/>
        <v>0.86965701482247504</v>
      </c>
      <c r="N451" s="63"/>
    </row>
    <row r="452" spans="1:14" x14ac:dyDescent="0.25">
      <c r="A452" s="42" t="s">
        <v>486</v>
      </c>
      <c r="B452" s="43">
        <v>6006795</v>
      </c>
      <c r="C452" s="43">
        <v>145714</v>
      </c>
      <c r="D452" s="68">
        <v>44927</v>
      </c>
      <c r="E452" s="68">
        <v>45291</v>
      </c>
      <c r="F452" s="69">
        <v>4172</v>
      </c>
      <c r="G452" s="69">
        <v>24721</v>
      </c>
      <c r="H452" s="69">
        <v>4749</v>
      </c>
      <c r="I452" s="69">
        <f t="shared" si="12"/>
        <v>33642</v>
      </c>
      <c r="J452" s="69">
        <v>37425</v>
      </c>
      <c r="K452" s="70">
        <f t="shared" si="13"/>
        <v>0.89891783567134265</v>
      </c>
      <c r="N452" s="63"/>
    </row>
    <row r="453" spans="1:14" x14ac:dyDescent="0.25">
      <c r="A453" s="34" t="s">
        <v>487</v>
      </c>
      <c r="B453" s="41">
        <v>6006829</v>
      </c>
      <c r="C453" s="41">
        <v>145996</v>
      </c>
      <c r="D453" s="66">
        <v>44927</v>
      </c>
      <c r="E453" s="66">
        <v>45291</v>
      </c>
      <c r="F453" s="71">
        <v>3390</v>
      </c>
      <c r="G453" s="71">
        <v>9539</v>
      </c>
      <c r="H453" s="71">
        <v>1955</v>
      </c>
      <c r="I453" s="71">
        <f t="shared" si="12"/>
        <v>14884</v>
      </c>
      <c r="J453" s="71">
        <v>20029</v>
      </c>
      <c r="K453" s="72">
        <f t="shared" si="13"/>
        <v>0.74312247241499829</v>
      </c>
      <c r="N453" s="63"/>
    </row>
    <row r="454" spans="1:14" x14ac:dyDescent="0.25">
      <c r="A454" s="34" t="s">
        <v>488</v>
      </c>
      <c r="B454" s="41">
        <v>6003487</v>
      </c>
      <c r="C454" s="41">
        <v>145376</v>
      </c>
      <c r="D454" s="66">
        <v>44927</v>
      </c>
      <c r="E454" s="66">
        <v>45291</v>
      </c>
      <c r="F454" s="71">
        <v>5423</v>
      </c>
      <c r="G454" s="71">
        <v>13000</v>
      </c>
      <c r="H454" s="71">
        <v>42</v>
      </c>
      <c r="I454" s="71">
        <f t="shared" si="12"/>
        <v>18465</v>
      </c>
      <c r="J454" s="71">
        <v>27648</v>
      </c>
      <c r="K454" s="72">
        <f t="shared" si="13"/>
        <v>0.66786024305555558</v>
      </c>
      <c r="N454" s="63"/>
    </row>
    <row r="455" spans="1:14" x14ac:dyDescent="0.25">
      <c r="A455" s="34" t="s">
        <v>489</v>
      </c>
      <c r="B455" s="41">
        <v>6006860</v>
      </c>
      <c r="C455" s="41">
        <v>145772</v>
      </c>
      <c r="D455" s="66">
        <v>44927</v>
      </c>
      <c r="E455" s="66">
        <v>45291</v>
      </c>
      <c r="F455" s="71">
        <v>5390</v>
      </c>
      <c r="G455" s="71">
        <v>7622</v>
      </c>
      <c r="H455" s="71">
        <v>8838.48</v>
      </c>
      <c r="I455" s="71">
        <f t="shared" si="12"/>
        <v>21850.48</v>
      </c>
      <c r="J455" s="71">
        <v>41749</v>
      </c>
      <c r="K455" s="72">
        <f t="shared" si="13"/>
        <v>0.52337732640302759</v>
      </c>
      <c r="N455" s="63"/>
    </row>
    <row r="456" spans="1:14" x14ac:dyDescent="0.25">
      <c r="A456" s="54" t="s">
        <v>490</v>
      </c>
      <c r="B456" s="55">
        <v>6006878</v>
      </c>
      <c r="C456" s="55">
        <v>145649</v>
      </c>
      <c r="D456" s="73">
        <v>44927</v>
      </c>
      <c r="E456" s="73">
        <v>45291</v>
      </c>
      <c r="F456" s="74">
        <v>3075</v>
      </c>
      <c r="G456" s="74">
        <v>19231</v>
      </c>
      <c r="H456" s="74">
        <v>841</v>
      </c>
      <c r="I456" s="74">
        <f t="shared" si="12"/>
        <v>23147</v>
      </c>
      <c r="J456" s="74">
        <v>30951</v>
      </c>
      <c r="K456" s="75">
        <f t="shared" si="13"/>
        <v>0.74785951988627186</v>
      </c>
      <c r="N456" s="63"/>
    </row>
    <row r="457" spans="1:14" x14ac:dyDescent="0.25">
      <c r="A457" s="42" t="s">
        <v>491</v>
      </c>
      <c r="B457" s="43">
        <v>6009989</v>
      </c>
      <c r="C457" s="43">
        <v>145476</v>
      </c>
      <c r="D457" s="68">
        <v>44927</v>
      </c>
      <c r="E457" s="68">
        <v>45291</v>
      </c>
      <c r="F457" s="69">
        <v>3140</v>
      </c>
      <c r="G457" s="69">
        <v>12948</v>
      </c>
      <c r="H457" s="69">
        <v>1087.8</v>
      </c>
      <c r="I457" s="69">
        <f t="shared" si="12"/>
        <v>17175.8</v>
      </c>
      <c r="J457" s="69">
        <v>23500</v>
      </c>
      <c r="K457" s="70">
        <f t="shared" si="13"/>
        <v>0.73088510638297866</v>
      </c>
      <c r="N457" s="63"/>
    </row>
    <row r="458" spans="1:14" x14ac:dyDescent="0.25">
      <c r="A458" s="34" t="s">
        <v>492</v>
      </c>
      <c r="B458" s="41">
        <v>6006985</v>
      </c>
      <c r="C458" s="41">
        <v>145426</v>
      </c>
      <c r="D458" s="66">
        <v>44927</v>
      </c>
      <c r="E458" s="66">
        <v>45291</v>
      </c>
      <c r="F458" s="71">
        <v>5268</v>
      </c>
      <c r="G458" s="71">
        <v>21653</v>
      </c>
      <c r="H458" s="71">
        <v>1974</v>
      </c>
      <c r="I458" s="71">
        <f t="shared" si="12"/>
        <v>28895</v>
      </c>
      <c r="J458" s="71">
        <v>46792</v>
      </c>
      <c r="K458" s="72">
        <f t="shared" si="13"/>
        <v>0.61752008890408616</v>
      </c>
      <c r="N458" s="63"/>
    </row>
    <row r="459" spans="1:14" x14ac:dyDescent="0.25">
      <c r="A459" s="34" t="s">
        <v>493</v>
      </c>
      <c r="B459" s="41">
        <v>6007041</v>
      </c>
      <c r="C459" s="41">
        <v>145751</v>
      </c>
      <c r="D459" s="66">
        <v>44927</v>
      </c>
      <c r="E459" s="66">
        <v>45291</v>
      </c>
      <c r="F459" s="71">
        <v>6514</v>
      </c>
      <c r="G459" s="71">
        <v>19415</v>
      </c>
      <c r="H459" s="71">
        <v>4987.08</v>
      </c>
      <c r="I459" s="71">
        <f t="shared" ref="I459:I522" si="14">SUM(F459:H459)</f>
        <v>30916.080000000002</v>
      </c>
      <c r="J459" s="71">
        <v>43600</v>
      </c>
      <c r="K459" s="72">
        <f t="shared" ref="K459:K522" si="15">I459/J459</f>
        <v>0.70908440366972481</v>
      </c>
      <c r="N459" s="63"/>
    </row>
    <row r="460" spans="1:14" x14ac:dyDescent="0.25">
      <c r="A460" s="34" t="s">
        <v>494</v>
      </c>
      <c r="B460" s="41">
        <v>6002109</v>
      </c>
      <c r="C460" s="41">
        <v>145584</v>
      </c>
      <c r="D460" s="66">
        <v>44927</v>
      </c>
      <c r="E460" s="66">
        <v>45291</v>
      </c>
      <c r="F460" s="71">
        <v>3518</v>
      </c>
      <c r="G460" s="71">
        <v>20327</v>
      </c>
      <c r="H460" s="71">
        <v>2636.76</v>
      </c>
      <c r="I460" s="71">
        <f t="shared" si="14"/>
        <v>26481.760000000002</v>
      </c>
      <c r="J460" s="71">
        <v>30311</v>
      </c>
      <c r="K460" s="72">
        <f t="shared" si="15"/>
        <v>0.87366830523572303</v>
      </c>
      <c r="N460" s="63"/>
    </row>
    <row r="461" spans="1:14" x14ac:dyDescent="0.25">
      <c r="A461" s="54" t="s">
        <v>495</v>
      </c>
      <c r="B461" s="55">
        <v>6007843</v>
      </c>
      <c r="C461" s="55">
        <v>145681</v>
      </c>
      <c r="D461" s="73">
        <v>44927</v>
      </c>
      <c r="E461" s="73">
        <v>45291</v>
      </c>
      <c r="F461" s="74">
        <v>6892</v>
      </c>
      <c r="G461" s="74">
        <v>12523</v>
      </c>
      <c r="H461" s="74">
        <v>5853.12</v>
      </c>
      <c r="I461" s="74">
        <f t="shared" si="14"/>
        <v>25268.12</v>
      </c>
      <c r="J461" s="74">
        <v>39119</v>
      </c>
      <c r="K461" s="75">
        <f t="shared" si="15"/>
        <v>0.64592959942738815</v>
      </c>
      <c r="N461" s="63"/>
    </row>
    <row r="462" spans="1:14" x14ac:dyDescent="0.25">
      <c r="A462" s="42" t="s">
        <v>496</v>
      </c>
      <c r="B462" s="43">
        <v>6004766</v>
      </c>
      <c r="C462" s="43">
        <v>145221</v>
      </c>
      <c r="D462" s="68">
        <v>44927</v>
      </c>
      <c r="E462" s="68">
        <v>45291</v>
      </c>
      <c r="F462" s="69">
        <v>7493</v>
      </c>
      <c r="G462" s="69">
        <v>24201</v>
      </c>
      <c r="H462" s="69">
        <v>5954.76</v>
      </c>
      <c r="I462" s="69">
        <f t="shared" si="14"/>
        <v>37648.76</v>
      </c>
      <c r="J462" s="69">
        <v>45393</v>
      </c>
      <c r="K462" s="70">
        <f t="shared" si="15"/>
        <v>0.82939572180732712</v>
      </c>
      <c r="N462" s="63"/>
    </row>
    <row r="463" spans="1:14" x14ac:dyDescent="0.25">
      <c r="A463" s="34" t="s">
        <v>497</v>
      </c>
      <c r="B463" s="41">
        <v>6007090</v>
      </c>
      <c r="C463" s="41">
        <v>145469</v>
      </c>
      <c r="D463" s="66">
        <v>44927</v>
      </c>
      <c r="E463" s="66">
        <v>45291</v>
      </c>
      <c r="F463" s="71">
        <v>4179</v>
      </c>
      <c r="G463" s="71">
        <v>8210</v>
      </c>
      <c r="H463" s="71">
        <v>4649.3999999999996</v>
      </c>
      <c r="I463" s="71">
        <f t="shared" si="14"/>
        <v>17038.400000000001</v>
      </c>
      <c r="J463" s="71">
        <v>25877</v>
      </c>
      <c r="K463" s="72">
        <f t="shared" si="15"/>
        <v>0.65843799513081125</v>
      </c>
      <c r="N463" s="63"/>
    </row>
    <row r="464" spans="1:14" x14ac:dyDescent="0.25">
      <c r="A464" s="34" t="s">
        <v>498</v>
      </c>
      <c r="B464" s="41">
        <v>6003073</v>
      </c>
      <c r="C464" s="41">
        <v>146071</v>
      </c>
      <c r="D464" s="66">
        <v>44927</v>
      </c>
      <c r="E464" s="66">
        <v>45291</v>
      </c>
      <c r="F464" s="71">
        <v>1394</v>
      </c>
      <c r="G464" s="71">
        <v>15449</v>
      </c>
      <c r="H464" s="71">
        <v>540.96</v>
      </c>
      <c r="I464" s="71">
        <f t="shared" si="14"/>
        <v>17383.96</v>
      </c>
      <c r="J464" s="71">
        <v>20058</v>
      </c>
      <c r="K464" s="72">
        <f t="shared" si="15"/>
        <v>0.86668461461760893</v>
      </c>
      <c r="N464" s="63"/>
    </row>
    <row r="465" spans="1:14" x14ac:dyDescent="0.25">
      <c r="A465" s="34" t="s">
        <v>499</v>
      </c>
      <c r="B465" s="41">
        <v>6003875</v>
      </c>
      <c r="C465" s="41">
        <v>146077</v>
      </c>
      <c r="D465" s="66">
        <v>44927</v>
      </c>
      <c r="E465" s="66">
        <v>45291</v>
      </c>
      <c r="F465" s="71">
        <v>2802</v>
      </c>
      <c r="G465" s="71">
        <v>10728</v>
      </c>
      <c r="H465" s="71">
        <v>1488</v>
      </c>
      <c r="I465" s="71">
        <f t="shared" si="14"/>
        <v>15018</v>
      </c>
      <c r="J465" s="71">
        <v>28810</v>
      </c>
      <c r="K465" s="72">
        <f t="shared" si="15"/>
        <v>0.52127733425893785</v>
      </c>
      <c r="N465" s="63"/>
    </row>
    <row r="466" spans="1:14" x14ac:dyDescent="0.25">
      <c r="A466" s="54" t="s">
        <v>500</v>
      </c>
      <c r="B466" s="55">
        <v>6007157</v>
      </c>
      <c r="C466" s="55">
        <v>145839</v>
      </c>
      <c r="D466" s="73">
        <v>44927</v>
      </c>
      <c r="E466" s="73">
        <v>45291</v>
      </c>
      <c r="F466" s="74">
        <v>5154</v>
      </c>
      <c r="G466" s="74">
        <v>5462</v>
      </c>
      <c r="H466" s="74">
        <v>1178.52</v>
      </c>
      <c r="I466" s="74">
        <f t="shared" si="14"/>
        <v>11794.52</v>
      </c>
      <c r="J466" s="74">
        <v>14590</v>
      </c>
      <c r="K466" s="75">
        <f t="shared" si="15"/>
        <v>0.80839753255654556</v>
      </c>
      <c r="N466" s="63"/>
    </row>
    <row r="467" spans="1:14" x14ac:dyDescent="0.25">
      <c r="A467" s="42" t="s">
        <v>501</v>
      </c>
      <c r="B467" s="43">
        <v>6002315</v>
      </c>
      <c r="C467" s="43">
        <v>145765</v>
      </c>
      <c r="D467" s="68">
        <v>44927</v>
      </c>
      <c r="E467" s="68">
        <v>45291</v>
      </c>
      <c r="F467" s="69">
        <v>4520</v>
      </c>
      <c r="G467" s="69">
        <v>30336</v>
      </c>
      <c r="H467" s="69">
        <v>3999</v>
      </c>
      <c r="I467" s="69">
        <f t="shared" si="14"/>
        <v>38855</v>
      </c>
      <c r="J467" s="69">
        <v>43380</v>
      </c>
      <c r="K467" s="70">
        <f t="shared" si="15"/>
        <v>0.89568925772245278</v>
      </c>
      <c r="N467" s="63"/>
    </row>
    <row r="468" spans="1:14" x14ac:dyDescent="0.25">
      <c r="A468" s="34" t="s">
        <v>502</v>
      </c>
      <c r="B468" s="41">
        <v>6001374</v>
      </c>
      <c r="C468" s="41">
        <v>145989</v>
      </c>
      <c r="D468" s="66">
        <v>44927</v>
      </c>
      <c r="E468" s="66">
        <v>45291</v>
      </c>
      <c r="F468" s="71">
        <v>4364</v>
      </c>
      <c r="G468" s="71">
        <v>5596</v>
      </c>
      <c r="H468" s="71">
        <v>5866</v>
      </c>
      <c r="I468" s="71">
        <f t="shared" si="14"/>
        <v>15826</v>
      </c>
      <c r="J468" s="71">
        <v>21725</v>
      </c>
      <c r="K468" s="72">
        <f t="shared" si="15"/>
        <v>0.72846950517836595</v>
      </c>
      <c r="N468" s="63"/>
    </row>
    <row r="469" spans="1:14" x14ac:dyDescent="0.25">
      <c r="A469" s="34" t="s">
        <v>503</v>
      </c>
      <c r="B469" s="41">
        <v>6005003</v>
      </c>
      <c r="C469" s="41">
        <v>145938</v>
      </c>
      <c r="D469" s="66">
        <v>44927</v>
      </c>
      <c r="E469" s="66">
        <v>45291</v>
      </c>
      <c r="F469" s="71">
        <v>6884</v>
      </c>
      <c r="G469" s="71">
        <v>54527</v>
      </c>
      <c r="H469" s="71">
        <v>8340</v>
      </c>
      <c r="I469" s="71">
        <f t="shared" si="14"/>
        <v>69751</v>
      </c>
      <c r="J469" s="71">
        <v>77742</v>
      </c>
      <c r="K469" s="72">
        <f t="shared" si="15"/>
        <v>0.89721128862133726</v>
      </c>
      <c r="N469" s="63"/>
    </row>
    <row r="470" spans="1:14" x14ac:dyDescent="0.25">
      <c r="A470" s="34" t="s">
        <v>504</v>
      </c>
      <c r="B470" s="41">
        <v>6014385</v>
      </c>
      <c r="C470" s="41">
        <v>145841</v>
      </c>
      <c r="D470" s="66">
        <v>44927</v>
      </c>
      <c r="E470" s="66">
        <v>45291</v>
      </c>
      <c r="F470" s="71">
        <v>2958</v>
      </c>
      <c r="G470" s="71">
        <v>8444</v>
      </c>
      <c r="H470" s="71">
        <v>0</v>
      </c>
      <c r="I470" s="71">
        <f t="shared" si="14"/>
        <v>11402</v>
      </c>
      <c r="J470" s="71">
        <v>35453</v>
      </c>
      <c r="K470" s="72">
        <f t="shared" si="15"/>
        <v>0.32160889064395115</v>
      </c>
      <c r="N470" s="63"/>
    </row>
    <row r="471" spans="1:14" x14ac:dyDescent="0.25">
      <c r="A471" s="54" t="s">
        <v>505</v>
      </c>
      <c r="B471" s="55">
        <v>6009112</v>
      </c>
      <c r="C471" s="55">
        <v>145767</v>
      </c>
      <c r="D471" s="73">
        <v>44927</v>
      </c>
      <c r="E471" s="73">
        <v>45291</v>
      </c>
      <c r="F471" s="74">
        <v>5031</v>
      </c>
      <c r="G471" s="74">
        <v>11461</v>
      </c>
      <c r="H471" s="74">
        <v>3652.32</v>
      </c>
      <c r="I471" s="74">
        <f t="shared" si="14"/>
        <v>20144.32</v>
      </c>
      <c r="J471" s="74">
        <v>28933</v>
      </c>
      <c r="K471" s="75">
        <f t="shared" si="15"/>
        <v>0.69624027926589016</v>
      </c>
      <c r="N471" s="63"/>
    </row>
    <row r="472" spans="1:14" x14ac:dyDescent="0.25">
      <c r="A472" s="42" t="s">
        <v>506</v>
      </c>
      <c r="B472" s="43">
        <v>6009799</v>
      </c>
      <c r="C472" s="43">
        <v>145621</v>
      </c>
      <c r="D472" s="68">
        <v>44927</v>
      </c>
      <c r="E472" s="68">
        <v>45291</v>
      </c>
      <c r="F472" s="69">
        <v>4536</v>
      </c>
      <c r="G472" s="69">
        <v>14325</v>
      </c>
      <c r="H472" s="69">
        <v>3765.72</v>
      </c>
      <c r="I472" s="69">
        <f t="shared" si="14"/>
        <v>22626.720000000001</v>
      </c>
      <c r="J472" s="69">
        <v>30205</v>
      </c>
      <c r="K472" s="70">
        <f t="shared" si="15"/>
        <v>0.74910511504717769</v>
      </c>
      <c r="N472" s="63"/>
    </row>
    <row r="473" spans="1:14" x14ac:dyDescent="0.25">
      <c r="A473" s="34" t="s">
        <v>507</v>
      </c>
      <c r="B473" s="41">
        <v>6000251</v>
      </c>
      <c r="C473" s="41">
        <v>145045</v>
      </c>
      <c r="D473" s="66">
        <v>44927</v>
      </c>
      <c r="E473" s="66">
        <v>45291</v>
      </c>
      <c r="F473" s="71">
        <v>5303</v>
      </c>
      <c r="G473" s="71">
        <v>10192</v>
      </c>
      <c r="H473" s="71">
        <v>3790.08</v>
      </c>
      <c r="I473" s="71">
        <f t="shared" si="14"/>
        <v>19285.080000000002</v>
      </c>
      <c r="J473" s="71">
        <v>27422</v>
      </c>
      <c r="K473" s="72">
        <f t="shared" si="15"/>
        <v>0.70327036685872668</v>
      </c>
      <c r="N473" s="63"/>
    </row>
    <row r="474" spans="1:14" x14ac:dyDescent="0.25">
      <c r="A474" s="34" t="s">
        <v>508</v>
      </c>
      <c r="B474" s="41">
        <v>6000327</v>
      </c>
      <c r="C474" s="41">
        <v>145350</v>
      </c>
      <c r="D474" s="66">
        <v>44927</v>
      </c>
      <c r="E474" s="66">
        <v>45291</v>
      </c>
      <c r="F474" s="71">
        <v>7246</v>
      </c>
      <c r="G474" s="71">
        <v>18517</v>
      </c>
      <c r="H474" s="71">
        <v>5553.24</v>
      </c>
      <c r="I474" s="71">
        <f t="shared" si="14"/>
        <v>31316.239999999998</v>
      </c>
      <c r="J474" s="71">
        <v>45439</v>
      </c>
      <c r="K474" s="72">
        <f t="shared" si="15"/>
        <v>0.68919298400052809</v>
      </c>
      <c r="N474" s="63"/>
    </row>
    <row r="475" spans="1:14" x14ac:dyDescent="0.25">
      <c r="A475" s="34" t="s">
        <v>509</v>
      </c>
      <c r="B475" s="41">
        <v>6003339</v>
      </c>
      <c r="C475" s="41">
        <v>145234</v>
      </c>
      <c r="D475" s="66">
        <v>44927</v>
      </c>
      <c r="E475" s="66">
        <v>45291</v>
      </c>
      <c r="F475" s="71">
        <v>1470</v>
      </c>
      <c r="G475" s="71">
        <v>11543</v>
      </c>
      <c r="H475" s="71">
        <v>3551</v>
      </c>
      <c r="I475" s="71">
        <f t="shared" si="14"/>
        <v>16564</v>
      </c>
      <c r="J475" s="71">
        <v>20533</v>
      </c>
      <c r="K475" s="72">
        <f t="shared" si="15"/>
        <v>0.80670140749038133</v>
      </c>
      <c r="N475" s="63"/>
    </row>
    <row r="476" spans="1:14" x14ac:dyDescent="0.25">
      <c r="A476" s="54" t="s">
        <v>510</v>
      </c>
      <c r="B476" s="55">
        <v>6011712</v>
      </c>
      <c r="C476" s="55">
        <v>145597</v>
      </c>
      <c r="D476" s="73">
        <v>44927</v>
      </c>
      <c r="E476" s="73">
        <v>45291</v>
      </c>
      <c r="F476" s="74">
        <v>4692</v>
      </c>
      <c r="G476" s="74">
        <v>5757</v>
      </c>
      <c r="H476" s="74">
        <v>5453.28</v>
      </c>
      <c r="I476" s="74">
        <f t="shared" si="14"/>
        <v>15902.279999999999</v>
      </c>
      <c r="J476" s="74">
        <v>31679</v>
      </c>
      <c r="K476" s="75">
        <f t="shared" si="15"/>
        <v>0.50198175447457305</v>
      </c>
      <c r="N476" s="63"/>
    </row>
    <row r="477" spans="1:14" x14ac:dyDescent="0.25">
      <c r="A477" s="42" t="s">
        <v>511</v>
      </c>
      <c r="B477" s="43">
        <v>6007355</v>
      </c>
      <c r="C477" s="43">
        <v>146078</v>
      </c>
      <c r="D477" s="68">
        <v>44927</v>
      </c>
      <c r="E477" s="68">
        <v>45291</v>
      </c>
      <c r="F477" s="69">
        <v>2281</v>
      </c>
      <c r="G477" s="69">
        <v>5911</v>
      </c>
      <c r="H477" s="69">
        <v>3513.72</v>
      </c>
      <c r="I477" s="69">
        <f t="shared" si="14"/>
        <v>11705.72</v>
      </c>
      <c r="J477" s="69">
        <v>15477</v>
      </c>
      <c r="K477" s="70">
        <f t="shared" si="15"/>
        <v>0.7563300381210829</v>
      </c>
      <c r="N477" s="63"/>
    </row>
    <row r="478" spans="1:14" x14ac:dyDescent="0.25">
      <c r="A478" s="34" t="s">
        <v>512</v>
      </c>
      <c r="B478" s="41">
        <v>6007371</v>
      </c>
      <c r="C478" s="41">
        <v>145838</v>
      </c>
      <c r="D478" s="66">
        <v>44927</v>
      </c>
      <c r="E478" s="66">
        <v>45291</v>
      </c>
      <c r="F478" s="71">
        <v>11092</v>
      </c>
      <c r="G478" s="71">
        <v>38980</v>
      </c>
      <c r="H478" s="71">
        <v>3129</v>
      </c>
      <c r="I478" s="71">
        <f t="shared" si="14"/>
        <v>53201</v>
      </c>
      <c r="J478" s="71">
        <v>62945</v>
      </c>
      <c r="K478" s="72">
        <f t="shared" si="15"/>
        <v>0.84519818889506715</v>
      </c>
      <c r="N478" s="63"/>
    </row>
    <row r="479" spans="1:14" x14ac:dyDescent="0.25">
      <c r="A479" s="34" t="s">
        <v>513</v>
      </c>
      <c r="B479" s="41">
        <v>6005441</v>
      </c>
      <c r="C479" s="41">
        <v>146175</v>
      </c>
      <c r="D479" s="66">
        <v>44927</v>
      </c>
      <c r="E479" s="66">
        <v>45291</v>
      </c>
      <c r="F479" s="71">
        <v>1761</v>
      </c>
      <c r="G479" s="71">
        <v>7337</v>
      </c>
      <c r="H479" s="71">
        <v>31</v>
      </c>
      <c r="I479" s="71">
        <f t="shared" si="14"/>
        <v>9129</v>
      </c>
      <c r="J479" s="71">
        <v>18071</v>
      </c>
      <c r="K479" s="72">
        <f t="shared" si="15"/>
        <v>0.50517403574788333</v>
      </c>
      <c r="N479" s="63"/>
    </row>
    <row r="480" spans="1:14" x14ac:dyDescent="0.25">
      <c r="A480" s="34" t="s">
        <v>514</v>
      </c>
      <c r="B480" s="41">
        <v>6007413</v>
      </c>
      <c r="C480" s="41">
        <v>145261</v>
      </c>
      <c r="D480" s="66">
        <v>44927</v>
      </c>
      <c r="E480" s="66">
        <v>45291</v>
      </c>
      <c r="F480" s="71">
        <v>3005</v>
      </c>
      <c r="G480" s="71">
        <v>13458</v>
      </c>
      <c r="H480" s="71">
        <v>832</v>
      </c>
      <c r="I480" s="71">
        <f t="shared" si="14"/>
        <v>17295</v>
      </c>
      <c r="J480" s="71">
        <v>26250</v>
      </c>
      <c r="K480" s="72">
        <f t="shared" si="15"/>
        <v>0.65885714285714281</v>
      </c>
      <c r="N480" s="63"/>
    </row>
    <row r="481" spans="1:14" x14ac:dyDescent="0.25">
      <c r="A481" s="54" t="s">
        <v>515</v>
      </c>
      <c r="B481" s="55">
        <v>6004741</v>
      </c>
      <c r="C481" s="55">
        <v>145220</v>
      </c>
      <c r="D481" s="73">
        <v>44927</v>
      </c>
      <c r="E481" s="73">
        <v>45291</v>
      </c>
      <c r="F481" s="74">
        <v>4343</v>
      </c>
      <c r="G481" s="74">
        <v>26847</v>
      </c>
      <c r="H481" s="74">
        <v>7479</v>
      </c>
      <c r="I481" s="74">
        <f t="shared" si="14"/>
        <v>38669</v>
      </c>
      <c r="J481" s="74">
        <v>52487</v>
      </c>
      <c r="K481" s="75">
        <f t="shared" si="15"/>
        <v>0.73673481052451084</v>
      </c>
      <c r="N481" s="63"/>
    </row>
    <row r="482" spans="1:14" x14ac:dyDescent="0.25">
      <c r="A482" s="42" t="s">
        <v>516</v>
      </c>
      <c r="B482" s="43">
        <v>6007447</v>
      </c>
      <c r="C482" s="43">
        <v>145024</v>
      </c>
      <c r="D482" s="68">
        <v>44927</v>
      </c>
      <c r="E482" s="68">
        <v>45291</v>
      </c>
      <c r="F482" s="69">
        <v>3210</v>
      </c>
      <c r="G482" s="69">
        <v>7207</v>
      </c>
      <c r="H482" s="69">
        <v>3116</v>
      </c>
      <c r="I482" s="69">
        <f t="shared" si="14"/>
        <v>13533</v>
      </c>
      <c r="J482" s="69">
        <v>29261</v>
      </c>
      <c r="K482" s="70">
        <f t="shared" si="15"/>
        <v>0.46249273777382865</v>
      </c>
      <c r="N482" s="63"/>
    </row>
    <row r="483" spans="1:14" x14ac:dyDescent="0.25">
      <c r="A483" s="34" t="s">
        <v>517</v>
      </c>
      <c r="B483" s="41">
        <v>6003792</v>
      </c>
      <c r="C483" s="41">
        <v>145489</v>
      </c>
      <c r="D483" s="66">
        <v>44927</v>
      </c>
      <c r="E483" s="66">
        <v>45291</v>
      </c>
      <c r="F483" s="71">
        <v>2553</v>
      </c>
      <c r="G483" s="71">
        <v>3904</v>
      </c>
      <c r="H483" s="71">
        <v>4960.2</v>
      </c>
      <c r="I483" s="71">
        <f t="shared" si="14"/>
        <v>11417.2</v>
      </c>
      <c r="J483" s="71">
        <v>15840</v>
      </c>
      <c r="K483" s="72">
        <f t="shared" si="15"/>
        <v>0.72078282828282836</v>
      </c>
      <c r="N483" s="63"/>
    </row>
    <row r="484" spans="1:14" x14ac:dyDescent="0.25">
      <c r="A484" s="34" t="s">
        <v>518</v>
      </c>
      <c r="B484" s="41">
        <v>6012470</v>
      </c>
      <c r="C484" s="41">
        <v>145837</v>
      </c>
      <c r="D484" s="66">
        <v>44927</v>
      </c>
      <c r="E484" s="66">
        <v>45291</v>
      </c>
      <c r="F484" s="71">
        <v>1301</v>
      </c>
      <c r="G484" s="71">
        <v>8706</v>
      </c>
      <c r="H484" s="71">
        <v>99.12</v>
      </c>
      <c r="I484" s="71">
        <f t="shared" si="14"/>
        <v>10106.120000000001</v>
      </c>
      <c r="J484" s="71">
        <v>18553</v>
      </c>
      <c r="K484" s="72">
        <f t="shared" si="15"/>
        <v>0.54471621840133677</v>
      </c>
      <c r="N484" s="63"/>
    </row>
    <row r="485" spans="1:14" x14ac:dyDescent="0.25">
      <c r="A485" s="34" t="s">
        <v>519</v>
      </c>
      <c r="B485" s="41">
        <v>6007488</v>
      </c>
      <c r="C485" s="41">
        <v>146037</v>
      </c>
      <c r="D485" s="66">
        <v>44927</v>
      </c>
      <c r="E485" s="66">
        <v>45291</v>
      </c>
      <c r="F485" s="71">
        <v>7369</v>
      </c>
      <c r="G485" s="71">
        <v>7789</v>
      </c>
      <c r="H485" s="71">
        <v>7229.04</v>
      </c>
      <c r="I485" s="71">
        <f t="shared" si="14"/>
        <v>22387.040000000001</v>
      </c>
      <c r="J485" s="71">
        <v>31197</v>
      </c>
      <c r="K485" s="72">
        <f t="shared" si="15"/>
        <v>0.71760233355771386</v>
      </c>
      <c r="N485" s="63"/>
    </row>
    <row r="486" spans="1:14" x14ac:dyDescent="0.25">
      <c r="A486" s="54" t="s">
        <v>520</v>
      </c>
      <c r="B486" s="55">
        <v>6007512</v>
      </c>
      <c r="C486" s="55">
        <v>145801</v>
      </c>
      <c r="D486" s="73">
        <v>44927</v>
      </c>
      <c r="E486" s="73">
        <v>45291</v>
      </c>
      <c r="F486" s="74">
        <v>1458</v>
      </c>
      <c r="G486" s="74">
        <v>4069</v>
      </c>
      <c r="H486" s="74">
        <v>0</v>
      </c>
      <c r="I486" s="74">
        <f t="shared" si="14"/>
        <v>5527</v>
      </c>
      <c r="J486" s="74">
        <v>26077</v>
      </c>
      <c r="K486" s="75">
        <f t="shared" si="15"/>
        <v>0.21194922728841509</v>
      </c>
      <c r="N486" s="63"/>
    </row>
    <row r="487" spans="1:14" x14ac:dyDescent="0.25">
      <c r="A487" s="42" t="s">
        <v>521</v>
      </c>
      <c r="B487" s="43">
        <v>6007504</v>
      </c>
      <c r="C487" s="43">
        <v>146084</v>
      </c>
      <c r="D487" s="68">
        <v>44927</v>
      </c>
      <c r="E487" s="68">
        <v>45291</v>
      </c>
      <c r="F487" s="69">
        <v>1964</v>
      </c>
      <c r="G487" s="69">
        <v>4948</v>
      </c>
      <c r="H487" s="69">
        <v>1475.88</v>
      </c>
      <c r="I487" s="69">
        <f t="shared" si="14"/>
        <v>8387.880000000001</v>
      </c>
      <c r="J487" s="69">
        <v>12788</v>
      </c>
      <c r="K487" s="70">
        <f t="shared" si="15"/>
        <v>0.65591804817015964</v>
      </c>
      <c r="N487" s="63"/>
    </row>
    <row r="488" spans="1:14" x14ac:dyDescent="0.25">
      <c r="A488" s="34" t="s">
        <v>522</v>
      </c>
      <c r="B488" s="41">
        <v>6007546</v>
      </c>
      <c r="C488" s="41">
        <v>145727</v>
      </c>
      <c r="D488" s="66">
        <v>44927</v>
      </c>
      <c r="E488" s="66">
        <v>45291</v>
      </c>
      <c r="F488" s="71">
        <v>1038</v>
      </c>
      <c r="G488" s="71">
        <v>5871</v>
      </c>
      <c r="H488" s="71">
        <v>275.52</v>
      </c>
      <c r="I488" s="71">
        <f t="shared" si="14"/>
        <v>7184.52</v>
      </c>
      <c r="J488" s="71">
        <v>10051</v>
      </c>
      <c r="K488" s="72">
        <f t="shared" si="15"/>
        <v>0.71480648691672477</v>
      </c>
      <c r="N488" s="63"/>
    </row>
    <row r="489" spans="1:14" x14ac:dyDescent="0.25">
      <c r="A489" s="34" t="s">
        <v>523</v>
      </c>
      <c r="B489" s="41">
        <v>6007561</v>
      </c>
      <c r="C489" s="41">
        <v>146038</v>
      </c>
      <c r="D489" s="66">
        <v>44927</v>
      </c>
      <c r="E489" s="66">
        <v>45291</v>
      </c>
      <c r="F489" s="71">
        <v>1390</v>
      </c>
      <c r="G489" s="71">
        <v>3286</v>
      </c>
      <c r="H489" s="71">
        <v>1512</v>
      </c>
      <c r="I489" s="71">
        <f t="shared" si="14"/>
        <v>6188</v>
      </c>
      <c r="J489" s="71">
        <v>7432</v>
      </c>
      <c r="K489" s="72">
        <f t="shared" si="15"/>
        <v>0.83261571582346605</v>
      </c>
      <c r="N489" s="63"/>
    </row>
    <row r="490" spans="1:14" x14ac:dyDescent="0.25">
      <c r="A490" s="34" t="s">
        <v>524</v>
      </c>
      <c r="B490" s="41">
        <v>6008502</v>
      </c>
      <c r="C490" s="41">
        <v>145414</v>
      </c>
      <c r="D490" s="66">
        <v>44927</v>
      </c>
      <c r="E490" s="66">
        <v>45291</v>
      </c>
      <c r="F490" s="71">
        <v>1182</v>
      </c>
      <c r="G490" s="71">
        <v>9167</v>
      </c>
      <c r="H490" s="71">
        <v>83</v>
      </c>
      <c r="I490" s="71">
        <f t="shared" si="14"/>
        <v>10432</v>
      </c>
      <c r="J490" s="71">
        <v>16220</v>
      </c>
      <c r="K490" s="72">
        <f t="shared" si="15"/>
        <v>0.64315659679408133</v>
      </c>
      <c r="N490" s="63"/>
    </row>
    <row r="491" spans="1:14" x14ac:dyDescent="0.25">
      <c r="A491" s="54" t="s">
        <v>525</v>
      </c>
      <c r="B491" s="55">
        <v>6011746</v>
      </c>
      <c r="C491" s="55">
        <v>145629</v>
      </c>
      <c r="D491" s="73">
        <v>44927</v>
      </c>
      <c r="E491" s="73">
        <v>45291</v>
      </c>
      <c r="F491" s="74">
        <v>6843</v>
      </c>
      <c r="G491" s="74">
        <v>21149</v>
      </c>
      <c r="H491" s="74">
        <v>5393.64</v>
      </c>
      <c r="I491" s="74">
        <f t="shared" si="14"/>
        <v>33385.64</v>
      </c>
      <c r="J491" s="74">
        <v>46261</v>
      </c>
      <c r="K491" s="75">
        <f t="shared" si="15"/>
        <v>0.72168003285705018</v>
      </c>
      <c r="N491" s="63"/>
    </row>
    <row r="492" spans="1:14" x14ac:dyDescent="0.25">
      <c r="A492" s="42" t="s">
        <v>526</v>
      </c>
      <c r="B492" s="43">
        <v>6010078</v>
      </c>
      <c r="C492" s="43">
        <v>145927</v>
      </c>
      <c r="D492" s="68">
        <v>44927</v>
      </c>
      <c r="E492" s="68">
        <v>45291</v>
      </c>
      <c r="F492" s="69">
        <v>3360</v>
      </c>
      <c r="G492" s="69">
        <v>16629</v>
      </c>
      <c r="H492" s="69">
        <v>5609</v>
      </c>
      <c r="I492" s="69">
        <f t="shared" si="14"/>
        <v>25598</v>
      </c>
      <c r="J492" s="69">
        <v>29686</v>
      </c>
      <c r="K492" s="70">
        <f t="shared" si="15"/>
        <v>0.8622919894899953</v>
      </c>
      <c r="N492" s="63"/>
    </row>
    <row r="493" spans="1:14" x14ac:dyDescent="0.25">
      <c r="A493" s="34" t="s">
        <v>527</v>
      </c>
      <c r="B493" s="41">
        <v>6007082</v>
      </c>
      <c r="C493" s="41">
        <v>145411</v>
      </c>
      <c r="D493" s="66">
        <v>44927</v>
      </c>
      <c r="E493" s="66">
        <v>45291</v>
      </c>
      <c r="F493" s="71">
        <v>4703</v>
      </c>
      <c r="G493" s="71">
        <v>6600</v>
      </c>
      <c r="H493" s="71">
        <v>2426</v>
      </c>
      <c r="I493" s="71">
        <f t="shared" si="14"/>
        <v>13729</v>
      </c>
      <c r="J493" s="71">
        <v>18504</v>
      </c>
      <c r="K493" s="72">
        <f t="shared" si="15"/>
        <v>0.74194768698659752</v>
      </c>
      <c r="N493" s="63"/>
    </row>
    <row r="494" spans="1:14" x14ac:dyDescent="0.25">
      <c r="A494" s="34" t="s">
        <v>528</v>
      </c>
      <c r="B494" s="41">
        <v>6006027</v>
      </c>
      <c r="C494" s="41">
        <v>145294</v>
      </c>
      <c r="D494" s="66">
        <v>44927</v>
      </c>
      <c r="E494" s="66">
        <v>45291</v>
      </c>
      <c r="F494" s="71">
        <v>2246</v>
      </c>
      <c r="G494" s="71">
        <v>13257</v>
      </c>
      <c r="H494" s="71">
        <v>45.36</v>
      </c>
      <c r="I494" s="71">
        <f t="shared" si="14"/>
        <v>15548.36</v>
      </c>
      <c r="J494" s="71">
        <v>19509</v>
      </c>
      <c r="K494" s="72">
        <f t="shared" si="15"/>
        <v>0.79698395612281514</v>
      </c>
      <c r="N494" s="63"/>
    </row>
    <row r="495" spans="1:14" x14ac:dyDescent="0.25">
      <c r="A495" s="34" t="s">
        <v>529</v>
      </c>
      <c r="B495" s="41">
        <v>6007595</v>
      </c>
      <c r="C495" s="41">
        <v>145953</v>
      </c>
      <c r="D495" s="66">
        <v>44927</v>
      </c>
      <c r="E495" s="66">
        <v>45291</v>
      </c>
      <c r="F495" s="71">
        <v>1752</v>
      </c>
      <c r="G495" s="71">
        <v>1959</v>
      </c>
      <c r="H495" s="71">
        <v>1941</v>
      </c>
      <c r="I495" s="71">
        <f t="shared" si="14"/>
        <v>5652</v>
      </c>
      <c r="J495" s="71">
        <v>25567</v>
      </c>
      <c r="K495" s="72">
        <f t="shared" si="15"/>
        <v>0.22106621817186217</v>
      </c>
      <c r="N495" s="63"/>
    </row>
    <row r="496" spans="1:14" x14ac:dyDescent="0.25">
      <c r="A496" s="54" t="s">
        <v>530</v>
      </c>
      <c r="B496" s="55">
        <v>6005854</v>
      </c>
      <c r="C496" s="55">
        <v>145741</v>
      </c>
      <c r="D496" s="73">
        <v>44927</v>
      </c>
      <c r="E496" s="73">
        <v>45291</v>
      </c>
      <c r="F496" s="74">
        <v>8515</v>
      </c>
      <c r="G496" s="74">
        <v>14758</v>
      </c>
      <c r="H496" s="74">
        <v>6517</v>
      </c>
      <c r="I496" s="74">
        <f t="shared" si="14"/>
        <v>29790</v>
      </c>
      <c r="J496" s="74">
        <v>43103</v>
      </c>
      <c r="K496" s="75">
        <f t="shared" si="15"/>
        <v>0.69113518780595318</v>
      </c>
      <c r="N496" s="63"/>
    </row>
    <row r="497" spans="1:14" x14ac:dyDescent="0.25">
      <c r="A497" s="42" t="s">
        <v>531</v>
      </c>
      <c r="B497" s="43">
        <v>6005912</v>
      </c>
      <c r="C497" s="43">
        <v>145944</v>
      </c>
      <c r="D497" s="68">
        <v>44927</v>
      </c>
      <c r="E497" s="68">
        <v>45291</v>
      </c>
      <c r="F497" s="69">
        <v>4546</v>
      </c>
      <c r="G497" s="69">
        <v>8371</v>
      </c>
      <c r="H497" s="69">
        <v>3257.52</v>
      </c>
      <c r="I497" s="69">
        <f t="shared" si="14"/>
        <v>16174.52</v>
      </c>
      <c r="J497" s="69">
        <v>24775</v>
      </c>
      <c r="K497" s="70">
        <f t="shared" si="15"/>
        <v>0.65285650857719479</v>
      </c>
      <c r="N497" s="63"/>
    </row>
    <row r="498" spans="1:14" x14ac:dyDescent="0.25">
      <c r="A498" s="34" t="s">
        <v>532</v>
      </c>
      <c r="B498" s="41">
        <v>6007009</v>
      </c>
      <c r="C498" s="41">
        <v>145536</v>
      </c>
      <c r="D498" s="66">
        <v>44927</v>
      </c>
      <c r="E498" s="66">
        <v>45291</v>
      </c>
      <c r="F498" s="71">
        <v>4385</v>
      </c>
      <c r="G498" s="71">
        <v>13525</v>
      </c>
      <c r="H498" s="71">
        <v>5959</v>
      </c>
      <c r="I498" s="71">
        <f t="shared" si="14"/>
        <v>23869</v>
      </c>
      <c r="J498" s="71">
        <v>32873</v>
      </c>
      <c r="K498" s="72">
        <f t="shared" si="15"/>
        <v>0.72609740516533328</v>
      </c>
      <c r="N498" s="63"/>
    </row>
    <row r="499" spans="1:14" x14ac:dyDescent="0.25">
      <c r="A499" s="34" t="s">
        <v>533</v>
      </c>
      <c r="B499" s="41">
        <v>6014575</v>
      </c>
      <c r="C499" s="41">
        <v>145960</v>
      </c>
      <c r="D499" s="66">
        <v>44927</v>
      </c>
      <c r="E499" s="66">
        <v>45291</v>
      </c>
      <c r="F499" s="71">
        <v>2959</v>
      </c>
      <c r="G499" s="71">
        <v>15415</v>
      </c>
      <c r="H499" s="71">
        <v>1538.88</v>
      </c>
      <c r="I499" s="71">
        <f t="shared" si="14"/>
        <v>19912.88</v>
      </c>
      <c r="J499" s="71">
        <v>44782</v>
      </c>
      <c r="K499" s="72">
        <f t="shared" si="15"/>
        <v>0.44466258764682243</v>
      </c>
      <c r="N499" s="63"/>
    </row>
    <row r="500" spans="1:14" x14ac:dyDescent="0.25">
      <c r="A500" s="34" t="s">
        <v>534</v>
      </c>
      <c r="B500" s="41">
        <v>6007892</v>
      </c>
      <c r="C500" s="41">
        <v>145324</v>
      </c>
      <c r="D500" s="66">
        <v>44927</v>
      </c>
      <c r="E500" s="66">
        <v>45291</v>
      </c>
      <c r="F500" s="71">
        <v>5027</v>
      </c>
      <c r="G500" s="71">
        <v>11563</v>
      </c>
      <c r="H500" s="71">
        <v>5454</v>
      </c>
      <c r="I500" s="71">
        <f t="shared" si="14"/>
        <v>22044</v>
      </c>
      <c r="J500" s="71">
        <v>36876</v>
      </c>
      <c r="K500" s="72">
        <f t="shared" si="15"/>
        <v>0.5977871786527823</v>
      </c>
      <c r="N500" s="63"/>
    </row>
    <row r="501" spans="1:14" x14ac:dyDescent="0.25">
      <c r="A501" s="54" t="s">
        <v>535</v>
      </c>
      <c r="B501" s="55">
        <v>6008874</v>
      </c>
      <c r="C501" s="55">
        <v>145731</v>
      </c>
      <c r="D501" s="73">
        <v>44927</v>
      </c>
      <c r="E501" s="73">
        <v>45291</v>
      </c>
      <c r="F501" s="74">
        <v>1861</v>
      </c>
      <c r="G501" s="74">
        <v>4918</v>
      </c>
      <c r="H501" s="74">
        <v>2663.64</v>
      </c>
      <c r="I501" s="74">
        <f t="shared" si="14"/>
        <v>9442.64</v>
      </c>
      <c r="J501" s="74">
        <v>29664</v>
      </c>
      <c r="K501" s="75">
        <f t="shared" si="15"/>
        <v>0.31831984897518878</v>
      </c>
      <c r="N501" s="63"/>
    </row>
    <row r="502" spans="1:14" x14ac:dyDescent="0.25">
      <c r="A502" s="42" t="s">
        <v>536</v>
      </c>
      <c r="B502" s="43">
        <v>6008817</v>
      </c>
      <c r="C502" s="43">
        <v>145563</v>
      </c>
      <c r="D502" s="68">
        <v>44927</v>
      </c>
      <c r="E502" s="68">
        <v>45291</v>
      </c>
      <c r="F502" s="69">
        <v>4710</v>
      </c>
      <c r="G502" s="69">
        <v>6191</v>
      </c>
      <c r="H502" s="69">
        <v>8868.7199999999993</v>
      </c>
      <c r="I502" s="69">
        <f t="shared" si="14"/>
        <v>19769.72</v>
      </c>
      <c r="J502" s="69">
        <v>36013</v>
      </c>
      <c r="K502" s="70">
        <f t="shared" si="15"/>
        <v>0.54896065309749265</v>
      </c>
      <c r="N502" s="63"/>
    </row>
    <row r="503" spans="1:14" x14ac:dyDescent="0.25">
      <c r="A503" s="34" t="s">
        <v>537</v>
      </c>
      <c r="B503" s="41">
        <v>6008973</v>
      </c>
      <c r="C503" s="41">
        <v>145935</v>
      </c>
      <c r="D503" s="66">
        <v>44927</v>
      </c>
      <c r="E503" s="66">
        <v>45291</v>
      </c>
      <c r="F503" s="71">
        <v>2204</v>
      </c>
      <c r="G503" s="71">
        <v>6839</v>
      </c>
      <c r="H503" s="71">
        <v>9518</v>
      </c>
      <c r="I503" s="71">
        <f t="shared" si="14"/>
        <v>18561</v>
      </c>
      <c r="J503" s="71">
        <v>35028</v>
      </c>
      <c r="K503" s="72">
        <f t="shared" si="15"/>
        <v>0.52989037341555323</v>
      </c>
      <c r="N503" s="63"/>
    </row>
    <row r="504" spans="1:14" x14ac:dyDescent="0.25">
      <c r="A504" s="34" t="s">
        <v>538</v>
      </c>
      <c r="B504" s="41">
        <v>6012678</v>
      </c>
      <c r="C504" s="41">
        <v>145029</v>
      </c>
      <c r="D504" s="66">
        <v>44927</v>
      </c>
      <c r="E504" s="66">
        <v>45291</v>
      </c>
      <c r="F504" s="71">
        <v>6639</v>
      </c>
      <c r="G504" s="71">
        <v>9914</v>
      </c>
      <c r="H504" s="71">
        <v>6284.88</v>
      </c>
      <c r="I504" s="71">
        <f t="shared" si="14"/>
        <v>22837.88</v>
      </c>
      <c r="J504" s="71">
        <v>42865</v>
      </c>
      <c r="K504" s="72">
        <f t="shared" si="15"/>
        <v>0.53278618919864695</v>
      </c>
      <c r="N504" s="63"/>
    </row>
    <row r="505" spans="1:14" x14ac:dyDescent="0.25">
      <c r="A505" s="34" t="s">
        <v>539</v>
      </c>
      <c r="B505" s="41">
        <v>6009591</v>
      </c>
      <c r="C505" s="41">
        <v>145956</v>
      </c>
      <c r="D505" s="66">
        <v>44927</v>
      </c>
      <c r="E505" s="66">
        <v>45291</v>
      </c>
      <c r="F505" s="71">
        <v>7200</v>
      </c>
      <c r="G505" s="71">
        <v>18435</v>
      </c>
      <c r="H505" s="71">
        <v>10904</v>
      </c>
      <c r="I505" s="71">
        <f t="shared" si="14"/>
        <v>36539</v>
      </c>
      <c r="J505" s="71">
        <v>57349</v>
      </c>
      <c r="K505" s="72">
        <f t="shared" si="15"/>
        <v>0.63713403895447174</v>
      </c>
      <c r="N505" s="63"/>
    </row>
    <row r="506" spans="1:14" x14ac:dyDescent="0.25">
      <c r="A506" s="54" t="s">
        <v>540</v>
      </c>
      <c r="B506" s="55">
        <v>6012645</v>
      </c>
      <c r="C506" s="55">
        <v>145688</v>
      </c>
      <c r="D506" s="73">
        <v>44927</v>
      </c>
      <c r="E506" s="73">
        <v>45291</v>
      </c>
      <c r="F506" s="74">
        <v>6778</v>
      </c>
      <c r="G506" s="74">
        <v>42820</v>
      </c>
      <c r="H506" s="74">
        <v>3832.08</v>
      </c>
      <c r="I506" s="74">
        <f t="shared" si="14"/>
        <v>53430.080000000002</v>
      </c>
      <c r="J506" s="74">
        <v>57251</v>
      </c>
      <c r="K506" s="75">
        <f t="shared" si="15"/>
        <v>0.93326020506192031</v>
      </c>
      <c r="N506" s="63"/>
    </row>
    <row r="507" spans="1:14" x14ac:dyDescent="0.25">
      <c r="A507" s="42" t="s">
        <v>541</v>
      </c>
      <c r="B507" s="43">
        <v>6007876</v>
      </c>
      <c r="C507" s="43">
        <v>145657</v>
      </c>
      <c r="D507" s="68">
        <v>44927</v>
      </c>
      <c r="E507" s="68">
        <v>45291</v>
      </c>
      <c r="F507" s="69">
        <v>3474</v>
      </c>
      <c r="G507" s="69">
        <v>4823</v>
      </c>
      <c r="H507" s="69">
        <v>6126.96</v>
      </c>
      <c r="I507" s="69">
        <f t="shared" si="14"/>
        <v>14423.96</v>
      </c>
      <c r="J507" s="69">
        <v>28145</v>
      </c>
      <c r="K507" s="70">
        <f t="shared" si="15"/>
        <v>0.51248747557292584</v>
      </c>
      <c r="N507" s="63"/>
    </row>
    <row r="508" spans="1:14" x14ac:dyDescent="0.25">
      <c r="A508" s="34" t="s">
        <v>542</v>
      </c>
      <c r="B508" s="41">
        <v>6016356</v>
      </c>
      <c r="C508" s="41">
        <v>146136</v>
      </c>
      <c r="D508" s="66">
        <v>44927</v>
      </c>
      <c r="E508" s="66">
        <v>45291</v>
      </c>
      <c r="F508" s="71">
        <v>474</v>
      </c>
      <c r="G508" s="71">
        <v>0</v>
      </c>
      <c r="H508" s="71">
        <v>518</v>
      </c>
      <c r="I508" s="71">
        <f t="shared" si="14"/>
        <v>992</v>
      </c>
      <c r="J508" s="71">
        <v>26549</v>
      </c>
      <c r="K508" s="72">
        <f t="shared" si="15"/>
        <v>3.7364872499905832E-2</v>
      </c>
      <c r="N508" s="63"/>
    </row>
    <row r="509" spans="1:14" x14ac:dyDescent="0.25">
      <c r="A509" s="34" t="s">
        <v>543</v>
      </c>
      <c r="B509" s="41">
        <v>6008239</v>
      </c>
      <c r="C509" s="41">
        <v>146139</v>
      </c>
      <c r="D509" s="66">
        <v>44927</v>
      </c>
      <c r="E509" s="66">
        <v>45291</v>
      </c>
      <c r="F509" s="71">
        <v>2479</v>
      </c>
      <c r="G509" s="71">
        <v>6468</v>
      </c>
      <c r="H509" s="71">
        <v>1501.92</v>
      </c>
      <c r="I509" s="71">
        <f t="shared" si="14"/>
        <v>10448.92</v>
      </c>
      <c r="J509" s="71">
        <v>29054</v>
      </c>
      <c r="K509" s="72">
        <f t="shared" si="15"/>
        <v>0.35963791560542441</v>
      </c>
      <c r="N509" s="63"/>
    </row>
    <row r="510" spans="1:14" x14ac:dyDescent="0.25">
      <c r="A510" s="54" t="s">
        <v>544</v>
      </c>
      <c r="B510" s="55">
        <v>6011381</v>
      </c>
      <c r="C510" s="55">
        <v>145623</v>
      </c>
      <c r="D510" s="73">
        <v>44927</v>
      </c>
      <c r="E510" s="73">
        <v>45291</v>
      </c>
      <c r="F510" s="74">
        <v>4698</v>
      </c>
      <c r="G510" s="74">
        <v>10045</v>
      </c>
      <c r="H510" s="74">
        <v>3687.6</v>
      </c>
      <c r="I510" s="74">
        <f t="shared" si="14"/>
        <v>18430.599999999999</v>
      </c>
      <c r="J510" s="74">
        <v>29055</v>
      </c>
      <c r="K510" s="75">
        <f t="shared" si="15"/>
        <v>0.63433488212011702</v>
      </c>
      <c r="N510" s="63"/>
    </row>
    <row r="511" spans="1:14" x14ac:dyDescent="0.25">
      <c r="A511" s="42" t="s">
        <v>545</v>
      </c>
      <c r="B511" s="43">
        <v>6011373</v>
      </c>
      <c r="C511" s="43">
        <v>145615</v>
      </c>
      <c r="D511" s="68">
        <v>44927</v>
      </c>
      <c r="E511" s="68">
        <v>45291</v>
      </c>
      <c r="F511" s="69">
        <v>3205</v>
      </c>
      <c r="G511" s="69">
        <v>10615</v>
      </c>
      <c r="H511" s="69">
        <v>1949.64</v>
      </c>
      <c r="I511" s="69">
        <f t="shared" si="14"/>
        <v>15769.64</v>
      </c>
      <c r="J511" s="69">
        <v>26611</v>
      </c>
      <c r="K511" s="70">
        <f t="shared" si="15"/>
        <v>0.59259854947202284</v>
      </c>
      <c r="N511" s="63"/>
    </row>
    <row r="512" spans="1:14" x14ac:dyDescent="0.25">
      <c r="A512" s="34" t="s">
        <v>546</v>
      </c>
      <c r="B512" s="41">
        <v>6006712</v>
      </c>
      <c r="C512" s="41">
        <v>145793</v>
      </c>
      <c r="D512" s="66">
        <v>44927</v>
      </c>
      <c r="E512" s="66">
        <v>45291</v>
      </c>
      <c r="F512" s="71">
        <v>2781</v>
      </c>
      <c r="G512" s="71">
        <v>2541</v>
      </c>
      <c r="H512" s="71">
        <v>6043.8</v>
      </c>
      <c r="I512" s="71">
        <f t="shared" si="14"/>
        <v>11365.8</v>
      </c>
      <c r="J512" s="71">
        <v>45015</v>
      </c>
      <c r="K512" s="72">
        <f t="shared" si="15"/>
        <v>0.25248917027657447</v>
      </c>
      <c r="N512" s="63"/>
    </row>
    <row r="513" spans="1:14" x14ac:dyDescent="0.25">
      <c r="A513" s="34" t="s">
        <v>547</v>
      </c>
      <c r="B513" s="41">
        <v>6007884</v>
      </c>
      <c r="C513" s="41">
        <v>146177</v>
      </c>
      <c r="D513" s="66">
        <v>44927</v>
      </c>
      <c r="E513" s="66">
        <v>45291</v>
      </c>
      <c r="F513" s="71">
        <v>1491</v>
      </c>
      <c r="G513" s="71">
        <v>5350</v>
      </c>
      <c r="H513" s="71">
        <v>37.799999999999997</v>
      </c>
      <c r="I513" s="71">
        <f t="shared" si="14"/>
        <v>6878.8</v>
      </c>
      <c r="J513" s="71">
        <v>22299</v>
      </c>
      <c r="K513" s="72">
        <f t="shared" si="15"/>
        <v>0.30848020090587025</v>
      </c>
      <c r="N513" s="63"/>
    </row>
    <row r="514" spans="1:14" x14ac:dyDescent="0.25">
      <c r="A514" s="34" t="s">
        <v>548</v>
      </c>
      <c r="B514" s="41">
        <v>6001275</v>
      </c>
      <c r="C514" s="41">
        <v>145135</v>
      </c>
      <c r="D514" s="66">
        <v>44927</v>
      </c>
      <c r="E514" s="66">
        <v>45291</v>
      </c>
      <c r="F514" s="71">
        <v>1656</v>
      </c>
      <c r="G514" s="71">
        <v>21738</v>
      </c>
      <c r="H514" s="71">
        <v>690.48</v>
      </c>
      <c r="I514" s="71">
        <f t="shared" si="14"/>
        <v>24084.48</v>
      </c>
      <c r="J514" s="71">
        <v>29543</v>
      </c>
      <c r="K514" s="72">
        <f t="shared" si="15"/>
        <v>0.81523474257861417</v>
      </c>
      <c r="N514" s="63"/>
    </row>
    <row r="515" spans="1:14" x14ac:dyDescent="0.25">
      <c r="A515" s="54" t="s">
        <v>549</v>
      </c>
      <c r="B515" s="55">
        <v>6007942</v>
      </c>
      <c r="C515" s="55">
        <v>146096</v>
      </c>
      <c r="D515" s="73">
        <v>44927</v>
      </c>
      <c r="E515" s="73">
        <v>45291</v>
      </c>
      <c r="F515" s="74">
        <v>1093</v>
      </c>
      <c r="G515" s="74">
        <v>5335</v>
      </c>
      <c r="H515" s="74">
        <v>301.56</v>
      </c>
      <c r="I515" s="74">
        <f t="shared" si="14"/>
        <v>6729.56</v>
      </c>
      <c r="J515" s="74">
        <v>15996</v>
      </c>
      <c r="K515" s="75">
        <f t="shared" si="15"/>
        <v>0.42070267566891728</v>
      </c>
      <c r="N515" s="63"/>
    </row>
    <row r="516" spans="1:14" x14ac:dyDescent="0.25">
      <c r="A516" s="42" t="s">
        <v>550</v>
      </c>
      <c r="B516" s="43">
        <v>6004758</v>
      </c>
      <c r="C516" s="43">
        <v>145308</v>
      </c>
      <c r="D516" s="68">
        <v>44927</v>
      </c>
      <c r="E516" s="68">
        <v>45291</v>
      </c>
      <c r="F516" s="69">
        <v>4026</v>
      </c>
      <c r="G516" s="69">
        <v>38767</v>
      </c>
      <c r="H516" s="69">
        <v>5729</v>
      </c>
      <c r="I516" s="69">
        <f t="shared" si="14"/>
        <v>48522</v>
      </c>
      <c r="J516" s="69">
        <v>52674</v>
      </c>
      <c r="K516" s="70">
        <f t="shared" si="15"/>
        <v>0.92117553252078821</v>
      </c>
      <c r="N516" s="63"/>
    </row>
    <row r="517" spans="1:14" x14ac:dyDescent="0.25">
      <c r="A517" s="34" t="s">
        <v>551</v>
      </c>
      <c r="B517" s="41">
        <v>6012074</v>
      </c>
      <c r="C517" s="41">
        <v>145651</v>
      </c>
      <c r="D517" s="66">
        <v>44927</v>
      </c>
      <c r="E517" s="66">
        <v>45291</v>
      </c>
      <c r="F517" s="71">
        <v>6984</v>
      </c>
      <c r="G517" s="71">
        <v>17213</v>
      </c>
      <c r="H517" s="71">
        <v>9340.7999999999993</v>
      </c>
      <c r="I517" s="71">
        <f t="shared" si="14"/>
        <v>33537.800000000003</v>
      </c>
      <c r="J517" s="71">
        <v>49549</v>
      </c>
      <c r="K517" s="72">
        <f t="shared" si="15"/>
        <v>0.67686128882520336</v>
      </c>
      <c r="N517" s="63"/>
    </row>
    <row r="518" spans="1:14" x14ac:dyDescent="0.25">
      <c r="A518" s="34" t="s">
        <v>552</v>
      </c>
      <c r="B518" s="41">
        <v>6008072</v>
      </c>
      <c r="C518" s="41">
        <v>146011</v>
      </c>
      <c r="D518" s="66">
        <v>44927</v>
      </c>
      <c r="E518" s="66">
        <v>45291</v>
      </c>
      <c r="F518" s="71">
        <v>2558</v>
      </c>
      <c r="G518" s="71">
        <v>5054</v>
      </c>
      <c r="H518" s="71">
        <v>1774.92</v>
      </c>
      <c r="I518" s="71">
        <f t="shared" si="14"/>
        <v>9386.92</v>
      </c>
      <c r="J518" s="71">
        <v>13717</v>
      </c>
      <c r="K518" s="72">
        <f t="shared" si="15"/>
        <v>0.68432747685353945</v>
      </c>
      <c r="N518" s="63"/>
    </row>
    <row r="519" spans="1:14" x14ac:dyDescent="0.25">
      <c r="A519" s="34" t="s">
        <v>553</v>
      </c>
      <c r="B519" s="41">
        <v>6008098</v>
      </c>
      <c r="C519" s="41">
        <v>146152</v>
      </c>
      <c r="D519" s="66">
        <v>44927</v>
      </c>
      <c r="E519" s="66">
        <v>45291</v>
      </c>
      <c r="F519" s="71">
        <v>2582</v>
      </c>
      <c r="G519" s="71">
        <v>13570</v>
      </c>
      <c r="H519" s="71">
        <v>937.44</v>
      </c>
      <c r="I519" s="71">
        <f t="shared" si="14"/>
        <v>17089.439999999999</v>
      </c>
      <c r="J519" s="71">
        <v>18122</v>
      </c>
      <c r="K519" s="72">
        <f t="shared" si="15"/>
        <v>0.94302174152963247</v>
      </c>
      <c r="N519" s="63"/>
    </row>
    <row r="520" spans="1:14" x14ac:dyDescent="0.25">
      <c r="A520" s="54" t="s">
        <v>554</v>
      </c>
      <c r="B520" s="55">
        <v>6008106</v>
      </c>
      <c r="C520" s="55">
        <v>145975</v>
      </c>
      <c r="D520" s="73">
        <v>44927</v>
      </c>
      <c r="E520" s="73">
        <v>45291</v>
      </c>
      <c r="F520" s="74">
        <v>1313</v>
      </c>
      <c r="G520" s="74">
        <v>4854</v>
      </c>
      <c r="H520" s="74">
        <v>325.92</v>
      </c>
      <c r="I520" s="74">
        <f t="shared" si="14"/>
        <v>6492.92</v>
      </c>
      <c r="J520" s="74">
        <v>9505</v>
      </c>
      <c r="K520" s="75">
        <f t="shared" si="15"/>
        <v>0.68310573382430295</v>
      </c>
      <c r="N520" s="63"/>
    </row>
    <row r="521" spans="1:14" x14ac:dyDescent="0.25">
      <c r="A521" s="42" t="s">
        <v>555</v>
      </c>
      <c r="B521" s="43">
        <v>6008114</v>
      </c>
      <c r="C521" s="43">
        <v>146157</v>
      </c>
      <c r="D521" s="68">
        <v>44927</v>
      </c>
      <c r="E521" s="68">
        <v>45291</v>
      </c>
      <c r="F521" s="69">
        <v>673</v>
      </c>
      <c r="G521" s="69">
        <v>6224</v>
      </c>
      <c r="H521" s="69">
        <v>1171.8</v>
      </c>
      <c r="I521" s="69">
        <f t="shared" si="14"/>
        <v>8068.8</v>
      </c>
      <c r="J521" s="69">
        <v>9566</v>
      </c>
      <c r="K521" s="70">
        <f t="shared" si="15"/>
        <v>0.84348735103491534</v>
      </c>
      <c r="N521" s="63"/>
    </row>
    <row r="522" spans="1:14" x14ac:dyDescent="0.25">
      <c r="A522" s="34" t="s">
        <v>556</v>
      </c>
      <c r="B522" s="41">
        <v>6002695</v>
      </c>
      <c r="C522" s="41" t="s">
        <v>557</v>
      </c>
      <c r="D522" s="66">
        <v>44927</v>
      </c>
      <c r="E522" s="66">
        <v>45291</v>
      </c>
      <c r="F522" s="71">
        <v>1239</v>
      </c>
      <c r="G522" s="71">
        <v>11151</v>
      </c>
      <c r="H522" s="71">
        <v>1352</v>
      </c>
      <c r="I522" s="71">
        <f t="shared" si="14"/>
        <v>13742</v>
      </c>
      <c r="J522" s="71">
        <v>14741</v>
      </c>
      <c r="K522" s="72">
        <f t="shared" si="15"/>
        <v>0.9322298351536531</v>
      </c>
      <c r="N522" s="63"/>
    </row>
    <row r="523" spans="1:14" x14ac:dyDescent="0.25">
      <c r="A523" s="34" t="s">
        <v>558</v>
      </c>
      <c r="B523" s="41">
        <v>6008049</v>
      </c>
      <c r="C523" s="41">
        <v>145818</v>
      </c>
      <c r="D523" s="66">
        <v>44927</v>
      </c>
      <c r="E523" s="66">
        <v>45291</v>
      </c>
      <c r="F523" s="71">
        <v>2825</v>
      </c>
      <c r="G523" s="71">
        <v>14970</v>
      </c>
      <c r="H523" s="71">
        <v>4540.2</v>
      </c>
      <c r="I523" s="71">
        <f t="shared" ref="I523:I586" si="16">SUM(F523:H523)</f>
        <v>22335.200000000001</v>
      </c>
      <c r="J523" s="71">
        <v>25701</v>
      </c>
      <c r="K523" s="72">
        <f t="shared" ref="K523:K586" si="17">I523/J523</f>
        <v>0.86904011517061597</v>
      </c>
      <c r="N523" s="63"/>
    </row>
    <row r="524" spans="1:14" x14ac:dyDescent="0.25">
      <c r="A524" s="34" t="s">
        <v>559</v>
      </c>
      <c r="B524" s="41">
        <v>6008163</v>
      </c>
      <c r="C524" s="41">
        <v>145443</v>
      </c>
      <c r="D524" s="66">
        <v>44927</v>
      </c>
      <c r="E524" s="66">
        <v>45291</v>
      </c>
      <c r="F524" s="71">
        <v>5539</v>
      </c>
      <c r="G524" s="71">
        <v>9927</v>
      </c>
      <c r="H524" s="71">
        <v>833.28</v>
      </c>
      <c r="I524" s="71">
        <f t="shared" si="16"/>
        <v>16299.28</v>
      </c>
      <c r="J524" s="71">
        <v>27761</v>
      </c>
      <c r="K524" s="72">
        <f t="shared" si="17"/>
        <v>0.58712870573826592</v>
      </c>
      <c r="N524" s="63"/>
    </row>
    <row r="525" spans="1:14" x14ac:dyDescent="0.25">
      <c r="A525" s="54" t="s">
        <v>560</v>
      </c>
      <c r="B525" s="55">
        <v>6005136</v>
      </c>
      <c r="C525" s="55">
        <v>146020</v>
      </c>
      <c r="D525" s="73">
        <v>44927</v>
      </c>
      <c r="E525" s="73">
        <v>45291</v>
      </c>
      <c r="F525" s="74">
        <v>3034</v>
      </c>
      <c r="G525" s="74">
        <v>4891</v>
      </c>
      <c r="H525" s="74">
        <v>2489.7600000000002</v>
      </c>
      <c r="I525" s="74">
        <f t="shared" si="16"/>
        <v>10414.76</v>
      </c>
      <c r="J525" s="74">
        <v>17885</v>
      </c>
      <c r="K525" s="75">
        <f t="shared" si="17"/>
        <v>0.58231814369583446</v>
      </c>
      <c r="N525" s="63"/>
    </row>
    <row r="526" spans="1:14" x14ac:dyDescent="0.25">
      <c r="A526" s="42" t="s">
        <v>561</v>
      </c>
      <c r="B526" s="43">
        <v>6003065</v>
      </c>
      <c r="C526" s="43">
        <v>145759</v>
      </c>
      <c r="D526" s="68">
        <v>44927</v>
      </c>
      <c r="E526" s="68">
        <v>45291</v>
      </c>
      <c r="F526" s="69">
        <v>1705</v>
      </c>
      <c r="G526" s="69">
        <v>8561</v>
      </c>
      <c r="H526" s="69">
        <v>0</v>
      </c>
      <c r="I526" s="69">
        <f t="shared" si="16"/>
        <v>10266</v>
      </c>
      <c r="J526" s="69">
        <v>12509</v>
      </c>
      <c r="K526" s="70">
        <f t="shared" si="17"/>
        <v>0.82068910384523142</v>
      </c>
      <c r="N526" s="63"/>
    </row>
    <row r="527" spans="1:14" x14ac:dyDescent="0.25">
      <c r="A527" s="34" t="s">
        <v>562</v>
      </c>
      <c r="B527" s="41">
        <v>6005029</v>
      </c>
      <c r="C527" s="41">
        <v>145418</v>
      </c>
      <c r="D527" s="66">
        <v>44927</v>
      </c>
      <c r="E527" s="66">
        <v>45291</v>
      </c>
      <c r="F527" s="71">
        <v>5481</v>
      </c>
      <c r="G527" s="71">
        <v>25099</v>
      </c>
      <c r="H527" s="71">
        <v>8937.6</v>
      </c>
      <c r="I527" s="71">
        <f t="shared" si="16"/>
        <v>39517.599999999999</v>
      </c>
      <c r="J527" s="71">
        <v>46640</v>
      </c>
      <c r="K527" s="72">
        <f t="shared" si="17"/>
        <v>0.84728987993138938</v>
      </c>
      <c r="N527" s="63"/>
    </row>
    <row r="528" spans="1:14" x14ac:dyDescent="0.25">
      <c r="A528" s="34" t="s">
        <v>563</v>
      </c>
      <c r="B528" s="41">
        <v>6008684</v>
      </c>
      <c r="C528" s="41">
        <v>145488</v>
      </c>
      <c r="D528" s="66">
        <v>44927</v>
      </c>
      <c r="E528" s="66">
        <v>45291</v>
      </c>
      <c r="F528" s="71">
        <v>1136</v>
      </c>
      <c r="G528" s="71">
        <v>13123</v>
      </c>
      <c r="H528" s="71">
        <v>1029</v>
      </c>
      <c r="I528" s="71">
        <f t="shared" si="16"/>
        <v>15288</v>
      </c>
      <c r="J528" s="71">
        <v>21836</v>
      </c>
      <c r="K528" s="72">
        <f t="shared" si="17"/>
        <v>0.70012822861329915</v>
      </c>
      <c r="N528" s="63"/>
    </row>
    <row r="529" spans="1:14" x14ac:dyDescent="0.25">
      <c r="A529" s="54" t="s">
        <v>564</v>
      </c>
      <c r="B529" s="55">
        <v>6008346</v>
      </c>
      <c r="C529" s="55">
        <v>146134</v>
      </c>
      <c r="D529" s="73">
        <v>44927</v>
      </c>
      <c r="E529" s="73">
        <v>45291</v>
      </c>
      <c r="F529" s="74">
        <v>3538</v>
      </c>
      <c r="G529" s="74">
        <v>26195</v>
      </c>
      <c r="H529" s="74">
        <v>405.72</v>
      </c>
      <c r="I529" s="74">
        <f t="shared" si="16"/>
        <v>30138.720000000001</v>
      </c>
      <c r="J529" s="74">
        <v>38123</v>
      </c>
      <c r="K529" s="75">
        <f t="shared" si="17"/>
        <v>0.79056527555543898</v>
      </c>
      <c r="N529" s="63"/>
    </row>
    <row r="530" spans="1:14" x14ac:dyDescent="0.25">
      <c r="A530" s="42" t="s">
        <v>565</v>
      </c>
      <c r="B530" s="43">
        <v>6008213</v>
      </c>
      <c r="C530" s="43">
        <v>146133</v>
      </c>
      <c r="D530" s="68">
        <v>44927</v>
      </c>
      <c r="E530" s="68">
        <v>45291</v>
      </c>
      <c r="F530" s="69">
        <v>1502</v>
      </c>
      <c r="G530" s="69">
        <v>3218</v>
      </c>
      <c r="H530" s="69">
        <v>2478.84</v>
      </c>
      <c r="I530" s="69">
        <f t="shared" si="16"/>
        <v>7198.84</v>
      </c>
      <c r="J530" s="69">
        <v>10402</v>
      </c>
      <c r="K530" s="70">
        <f t="shared" si="17"/>
        <v>0.69206306479523172</v>
      </c>
      <c r="N530" s="63"/>
    </row>
    <row r="531" spans="1:14" x14ac:dyDescent="0.25">
      <c r="A531" s="34" t="s">
        <v>566</v>
      </c>
      <c r="B531" s="41">
        <v>6008460</v>
      </c>
      <c r="C531" s="41">
        <v>146009</v>
      </c>
      <c r="D531" s="66">
        <v>44927</v>
      </c>
      <c r="E531" s="66">
        <v>45291</v>
      </c>
      <c r="F531" s="71">
        <v>406</v>
      </c>
      <c r="G531" s="71">
        <v>831</v>
      </c>
      <c r="H531" s="71">
        <v>608</v>
      </c>
      <c r="I531" s="71">
        <f t="shared" si="16"/>
        <v>1845</v>
      </c>
      <c r="J531" s="71">
        <v>19886</v>
      </c>
      <c r="K531" s="72">
        <f t="shared" si="17"/>
        <v>9.2778839384491607E-2</v>
      </c>
      <c r="N531" s="63"/>
    </row>
    <row r="532" spans="1:14" x14ac:dyDescent="0.25">
      <c r="A532" s="34" t="s">
        <v>567</v>
      </c>
      <c r="B532" s="41">
        <v>6010250</v>
      </c>
      <c r="C532" s="41">
        <v>145598</v>
      </c>
      <c r="D532" s="66">
        <v>44927</v>
      </c>
      <c r="E532" s="66">
        <v>45291</v>
      </c>
      <c r="F532" s="71">
        <v>2975</v>
      </c>
      <c r="G532" s="71">
        <v>5746</v>
      </c>
      <c r="H532" s="71">
        <v>3405.36</v>
      </c>
      <c r="I532" s="71">
        <f t="shared" si="16"/>
        <v>12126.36</v>
      </c>
      <c r="J532" s="71">
        <v>32467</v>
      </c>
      <c r="K532" s="72">
        <f t="shared" si="17"/>
        <v>0.37349801336741922</v>
      </c>
      <c r="N532" s="63"/>
    </row>
    <row r="533" spans="1:14" x14ac:dyDescent="0.25">
      <c r="A533" s="34" t="s">
        <v>568</v>
      </c>
      <c r="B533" s="41">
        <v>6000434</v>
      </c>
      <c r="C533" s="41">
        <v>145987</v>
      </c>
      <c r="D533" s="66">
        <v>44927</v>
      </c>
      <c r="E533" s="66">
        <v>45291</v>
      </c>
      <c r="F533" s="71">
        <v>1743</v>
      </c>
      <c r="G533" s="71">
        <v>28536</v>
      </c>
      <c r="H533" s="71">
        <v>892.92</v>
      </c>
      <c r="I533" s="71">
        <f t="shared" si="16"/>
        <v>31171.919999999998</v>
      </c>
      <c r="J533" s="71">
        <v>33319</v>
      </c>
      <c r="K533" s="72">
        <f t="shared" si="17"/>
        <v>0.9355598907530237</v>
      </c>
      <c r="N533" s="63"/>
    </row>
    <row r="534" spans="1:14" x14ac:dyDescent="0.25">
      <c r="A534" s="54" t="s">
        <v>569</v>
      </c>
      <c r="B534" s="55">
        <v>6010466</v>
      </c>
      <c r="C534" s="55">
        <v>145619</v>
      </c>
      <c r="D534" s="73">
        <v>44927</v>
      </c>
      <c r="E534" s="73">
        <v>45291</v>
      </c>
      <c r="F534" s="74">
        <v>1634</v>
      </c>
      <c r="G534" s="74">
        <v>9343</v>
      </c>
      <c r="H534" s="74">
        <v>3988.32</v>
      </c>
      <c r="I534" s="74">
        <f t="shared" si="16"/>
        <v>14965.32</v>
      </c>
      <c r="J534" s="74">
        <v>18912</v>
      </c>
      <c r="K534" s="75">
        <f t="shared" si="17"/>
        <v>0.79131345177664969</v>
      </c>
      <c r="N534" s="63"/>
    </row>
    <row r="535" spans="1:14" x14ac:dyDescent="0.25">
      <c r="A535" s="42" t="s">
        <v>570</v>
      </c>
      <c r="B535" s="43">
        <v>6002646</v>
      </c>
      <c r="C535" s="43">
        <v>146041</v>
      </c>
      <c r="D535" s="68">
        <v>44927</v>
      </c>
      <c r="E535" s="68">
        <v>45291</v>
      </c>
      <c r="F535" s="69">
        <v>5053</v>
      </c>
      <c r="G535" s="69">
        <v>21519</v>
      </c>
      <c r="H535" s="69">
        <v>1199.52</v>
      </c>
      <c r="I535" s="69">
        <f t="shared" si="16"/>
        <v>27771.52</v>
      </c>
      <c r="J535" s="69">
        <v>31605</v>
      </c>
      <c r="K535" s="70">
        <f t="shared" si="17"/>
        <v>0.87870653377630126</v>
      </c>
      <c r="N535" s="63"/>
    </row>
    <row r="536" spans="1:14" x14ac:dyDescent="0.25">
      <c r="A536" s="34" t="s">
        <v>571</v>
      </c>
      <c r="B536" s="41">
        <v>6007272</v>
      </c>
      <c r="C536" s="41" t="s">
        <v>572</v>
      </c>
      <c r="D536" s="66">
        <v>44927</v>
      </c>
      <c r="E536" s="66">
        <v>45291</v>
      </c>
      <c r="F536" s="71">
        <v>1468</v>
      </c>
      <c r="G536" s="71">
        <v>35085</v>
      </c>
      <c r="H536" s="71">
        <v>542.64</v>
      </c>
      <c r="I536" s="71">
        <f t="shared" si="16"/>
        <v>37095.64</v>
      </c>
      <c r="J536" s="71">
        <v>39839</v>
      </c>
      <c r="K536" s="72">
        <f t="shared" si="17"/>
        <v>0.93113883380606943</v>
      </c>
      <c r="N536" s="63"/>
    </row>
    <row r="537" spans="1:14" x14ac:dyDescent="0.25">
      <c r="A537" s="34" t="s">
        <v>573</v>
      </c>
      <c r="B537" s="41">
        <v>6007306</v>
      </c>
      <c r="C537" s="41">
        <v>146098</v>
      </c>
      <c r="D537" s="66">
        <v>44927</v>
      </c>
      <c r="E537" s="66">
        <v>45291</v>
      </c>
      <c r="F537" s="71">
        <v>1867</v>
      </c>
      <c r="G537" s="71">
        <v>15108</v>
      </c>
      <c r="H537" s="71">
        <v>514.08000000000004</v>
      </c>
      <c r="I537" s="71">
        <f t="shared" si="16"/>
        <v>17489.080000000002</v>
      </c>
      <c r="J537" s="71">
        <v>26216</v>
      </c>
      <c r="K537" s="72">
        <f t="shared" si="17"/>
        <v>0.66711473909063179</v>
      </c>
      <c r="N537" s="63"/>
    </row>
    <row r="538" spans="1:14" x14ac:dyDescent="0.25">
      <c r="A538" s="34" t="s">
        <v>574</v>
      </c>
      <c r="B538" s="41">
        <v>6007298</v>
      </c>
      <c r="C538" s="41" t="s">
        <v>575</v>
      </c>
      <c r="D538" s="66">
        <v>44927</v>
      </c>
      <c r="E538" s="66">
        <v>45291</v>
      </c>
      <c r="F538" s="71">
        <v>2541</v>
      </c>
      <c r="G538" s="71">
        <v>26725</v>
      </c>
      <c r="H538" s="71">
        <v>2434.3200000000002</v>
      </c>
      <c r="I538" s="71">
        <f t="shared" si="16"/>
        <v>31700.32</v>
      </c>
      <c r="J538" s="71">
        <v>33855</v>
      </c>
      <c r="K538" s="72">
        <f t="shared" si="17"/>
        <v>0.93635563432284741</v>
      </c>
      <c r="N538" s="63"/>
    </row>
    <row r="539" spans="1:14" x14ac:dyDescent="0.25">
      <c r="A539" s="54" t="s">
        <v>576</v>
      </c>
      <c r="B539" s="55">
        <v>6004055</v>
      </c>
      <c r="C539" s="55">
        <v>145978</v>
      </c>
      <c r="D539" s="73">
        <v>44927</v>
      </c>
      <c r="E539" s="73">
        <v>45291</v>
      </c>
      <c r="F539" s="74">
        <v>1357</v>
      </c>
      <c r="G539" s="74">
        <v>3131</v>
      </c>
      <c r="H539" s="74">
        <v>410.76</v>
      </c>
      <c r="I539" s="74">
        <f t="shared" si="16"/>
        <v>4898.76</v>
      </c>
      <c r="J539" s="74">
        <v>7851</v>
      </c>
      <c r="K539" s="75">
        <f t="shared" si="17"/>
        <v>0.62396637371035535</v>
      </c>
      <c r="N539" s="63"/>
    </row>
    <row r="540" spans="1:14" x14ac:dyDescent="0.25">
      <c r="A540" s="42" t="s">
        <v>577</v>
      </c>
      <c r="B540" s="43">
        <v>6008528</v>
      </c>
      <c r="C540" s="43">
        <v>146036</v>
      </c>
      <c r="D540" s="68">
        <v>44927</v>
      </c>
      <c r="E540" s="68">
        <v>45291</v>
      </c>
      <c r="F540" s="69">
        <v>4745</v>
      </c>
      <c r="G540" s="69">
        <v>9020</v>
      </c>
      <c r="H540" s="69">
        <v>12888.12</v>
      </c>
      <c r="I540" s="69">
        <f t="shared" si="16"/>
        <v>26653.120000000003</v>
      </c>
      <c r="J540" s="69">
        <v>35615</v>
      </c>
      <c r="K540" s="70">
        <f t="shared" si="17"/>
        <v>0.74836782254667988</v>
      </c>
      <c r="N540" s="63"/>
    </row>
    <row r="541" spans="1:14" x14ac:dyDescent="0.25">
      <c r="A541" s="34" t="s">
        <v>578</v>
      </c>
      <c r="B541" s="41">
        <v>6008544</v>
      </c>
      <c r="C541" s="41">
        <v>145441</v>
      </c>
      <c r="D541" s="66">
        <v>44927</v>
      </c>
      <c r="E541" s="66">
        <v>45291</v>
      </c>
      <c r="F541" s="71">
        <v>2122</v>
      </c>
      <c r="G541" s="71">
        <v>13083</v>
      </c>
      <c r="H541" s="71">
        <v>97.44</v>
      </c>
      <c r="I541" s="71">
        <f t="shared" si="16"/>
        <v>15302.44</v>
      </c>
      <c r="J541" s="71">
        <v>24672</v>
      </c>
      <c r="K541" s="72">
        <f t="shared" si="17"/>
        <v>0.62023508430609597</v>
      </c>
      <c r="N541" s="63"/>
    </row>
    <row r="542" spans="1:14" x14ac:dyDescent="0.25">
      <c r="A542" s="34" t="s">
        <v>579</v>
      </c>
      <c r="B542" s="41">
        <v>6008536</v>
      </c>
      <c r="C542" s="41">
        <v>145836</v>
      </c>
      <c r="D542" s="66">
        <v>44927</v>
      </c>
      <c r="E542" s="66">
        <v>45291</v>
      </c>
      <c r="F542" s="71">
        <v>746</v>
      </c>
      <c r="G542" s="71">
        <v>6458</v>
      </c>
      <c r="H542" s="71">
        <v>2661.96</v>
      </c>
      <c r="I542" s="71">
        <f t="shared" si="16"/>
        <v>9865.9599999999991</v>
      </c>
      <c r="J542" s="71">
        <v>11919</v>
      </c>
      <c r="K542" s="72">
        <f t="shared" si="17"/>
        <v>0.82775065022233396</v>
      </c>
      <c r="N542" s="63"/>
    </row>
    <row r="543" spans="1:14" x14ac:dyDescent="0.25">
      <c r="A543" s="34" t="s">
        <v>580</v>
      </c>
      <c r="B543" s="41">
        <v>6002687</v>
      </c>
      <c r="C543" s="41">
        <v>145482</v>
      </c>
      <c r="D543" s="66">
        <v>44927</v>
      </c>
      <c r="E543" s="66">
        <v>45291</v>
      </c>
      <c r="F543" s="71">
        <v>5527</v>
      </c>
      <c r="G543" s="71">
        <v>44223</v>
      </c>
      <c r="H543" s="71">
        <v>6924</v>
      </c>
      <c r="I543" s="71">
        <f t="shared" si="16"/>
        <v>56674</v>
      </c>
      <c r="J543" s="71">
        <v>63154</v>
      </c>
      <c r="K543" s="72">
        <f t="shared" si="17"/>
        <v>0.89739367260981096</v>
      </c>
      <c r="N543" s="63"/>
    </row>
    <row r="544" spans="1:14" x14ac:dyDescent="0.25">
      <c r="A544" s="54" t="s">
        <v>581</v>
      </c>
      <c r="B544" s="55">
        <v>6016059</v>
      </c>
      <c r="C544" s="55">
        <v>146110</v>
      </c>
      <c r="D544" s="73">
        <v>44927</v>
      </c>
      <c r="E544" s="73">
        <v>45291</v>
      </c>
      <c r="F544" s="74">
        <v>44</v>
      </c>
      <c r="G544" s="74">
        <v>3</v>
      </c>
      <c r="H544" s="74">
        <v>0</v>
      </c>
      <c r="I544" s="74">
        <f t="shared" si="16"/>
        <v>47</v>
      </c>
      <c r="J544" s="74">
        <v>28734</v>
      </c>
      <c r="K544" s="75">
        <f t="shared" si="17"/>
        <v>1.6356929073571378E-3</v>
      </c>
      <c r="N544" s="63"/>
    </row>
    <row r="545" spans="1:14" x14ac:dyDescent="0.25">
      <c r="A545" s="42" t="s">
        <v>582</v>
      </c>
      <c r="B545" s="43">
        <v>6009732</v>
      </c>
      <c r="C545" s="43">
        <v>145904</v>
      </c>
      <c r="D545" s="68">
        <v>44927</v>
      </c>
      <c r="E545" s="68">
        <v>45291</v>
      </c>
      <c r="F545" s="69">
        <v>255</v>
      </c>
      <c r="G545" s="69">
        <v>0</v>
      </c>
      <c r="H545" s="69">
        <v>77.28</v>
      </c>
      <c r="I545" s="69">
        <f t="shared" si="16"/>
        <v>332.28</v>
      </c>
      <c r="J545" s="69">
        <v>25345</v>
      </c>
      <c r="K545" s="70">
        <f t="shared" si="17"/>
        <v>1.3110278161373052E-2</v>
      </c>
      <c r="N545" s="63"/>
    </row>
    <row r="546" spans="1:14" x14ac:dyDescent="0.25">
      <c r="A546" s="34" t="s">
        <v>583</v>
      </c>
      <c r="B546" s="41">
        <v>6011464</v>
      </c>
      <c r="C546" s="41">
        <v>145596</v>
      </c>
      <c r="D546" s="66">
        <v>44927</v>
      </c>
      <c r="E546" s="66">
        <v>45291</v>
      </c>
      <c r="F546" s="71">
        <v>2373</v>
      </c>
      <c r="G546" s="71">
        <v>1109</v>
      </c>
      <c r="H546" s="71">
        <v>1870.68</v>
      </c>
      <c r="I546" s="71">
        <f t="shared" si="16"/>
        <v>5352.68</v>
      </c>
      <c r="J546" s="71">
        <v>31707</v>
      </c>
      <c r="K546" s="72">
        <f t="shared" si="17"/>
        <v>0.1688169804774971</v>
      </c>
      <c r="N546" s="63"/>
    </row>
    <row r="547" spans="1:14" x14ac:dyDescent="0.25">
      <c r="A547" s="34" t="s">
        <v>584</v>
      </c>
      <c r="B547" s="41">
        <v>6008718</v>
      </c>
      <c r="C547" s="41">
        <v>145825</v>
      </c>
      <c r="D547" s="66">
        <v>44927</v>
      </c>
      <c r="E547" s="66">
        <v>45291</v>
      </c>
      <c r="F547" s="71">
        <v>2076</v>
      </c>
      <c r="G547" s="71">
        <v>13701</v>
      </c>
      <c r="H547" s="71">
        <v>1533.84</v>
      </c>
      <c r="I547" s="71">
        <f t="shared" si="16"/>
        <v>17310.84</v>
      </c>
      <c r="J547" s="71">
        <v>21737</v>
      </c>
      <c r="K547" s="72">
        <f t="shared" si="17"/>
        <v>0.7963766849151217</v>
      </c>
      <c r="N547" s="63"/>
    </row>
    <row r="548" spans="1:14" x14ac:dyDescent="0.25">
      <c r="A548" s="34" t="s">
        <v>585</v>
      </c>
      <c r="B548" s="41">
        <v>6011589</v>
      </c>
      <c r="C548" s="41">
        <v>145608</v>
      </c>
      <c r="D548" s="66">
        <v>44927</v>
      </c>
      <c r="E548" s="66">
        <v>45291</v>
      </c>
      <c r="F548" s="71">
        <v>7225</v>
      </c>
      <c r="G548" s="71">
        <v>19967</v>
      </c>
      <c r="H548" s="71">
        <v>5459.16</v>
      </c>
      <c r="I548" s="71">
        <f t="shared" si="16"/>
        <v>32651.16</v>
      </c>
      <c r="J548" s="71">
        <v>47208</v>
      </c>
      <c r="K548" s="72">
        <f t="shared" si="17"/>
        <v>0.69164463650228769</v>
      </c>
      <c r="N548" s="63"/>
    </row>
    <row r="549" spans="1:14" x14ac:dyDescent="0.25">
      <c r="A549" s="54" t="s">
        <v>586</v>
      </c>
      <c r="B549" s="55">
        <v>6016497</v>
      </c>
      <c r="C549" s="55">
        <v>146132</v>
      </c>
      <c r="D549" s="73">
        <v>44927</v>
      </c>
      <c r="E549" s="73">
        <v>45291</v>
      </c>
      <c r="F549" s="74">
        <v>8639</v>
      </c>
      <c r="G549" s="74">
        <v>28276</v>
      </c>
      <c r="H549" s="74">
        <v>6412</v>
      </c>
      <c r="I549" s="74">
        <f t="shared" si="16"/>
        <v>43327</v>
      </c>
      <c r="J549" s="74">
        <v>49617</v>
      </c>
      <c r="K549" s="75">
        <f t="shared" si="17"/>
        <v>0.87322893363161824</v>
      </c>
      <c r="N549" s="63"/>
    </row>
    <row r="550" spans="1:14" x14ac:dyDescent="0.25">
      <c r="A550" s="42" t="s">
        <v>587</v>
      </c>
      <c r="B550" s="43">
        <v>6008759</v>
      </c>
      <c r="C550" s="43">
        <v>145386</v>
      </c>
      <c r="D550" s="68">
        <v>44927</v>
      </c>
      <c r="E550" s="68">
        <v>45291</v>
      </c>
      <c r="F550" s="69">
        <v>2681</v>
      </c>
      <c r="G550" s="69">
        <v>9436</v>
      </c>
      <c r="H550" s="69">
        <v>577.91999999999996</v>
      </c>
      <c r="I550" s="69">
        <f t="shared" si="16"/>
        <v>12694.92</v>
      </c>
      <c r="J550" s="69">
        <v>29814</v>
      </c>
      <c r="K550" s="70">
        <f t="shared" si="17"/>
        <v>0.42580398470517206</v>
      </c>
      <c r="N550" s="63"/>
    </row>
    <row r="551" spans="1:14" x14ac:dyDescent="0.25">
      <c r="A551" s="34" t="s">
        <v>588</v>
      </c>
      <c r="B551" s="41">
        <v>6014781</v>
      </c>
      <c r="C551" s="41">
        <v>145914</v>
      </c>
      <c r="D551" s="66">
        <v>44927</v>
      </c>
      <c r="E551" s="66">
        <v>45291</v>
      </c>
      <c r="F551" s="71">
        <v>7568</v>
      </c>
      <c r="G551" s="71">
        <v>45214</v>
      </c>
      <c r="H551" s="71">
        <v>7005</v>
      </c>
      <c r="I551" s="71">
        <f t="shared" si="16"/>
        <v>59787</v>
      </c>
      <c r="J551" s="71">
        <v>65451</v>
      </c>
      <c r="K551" s="72">
        <f t="shared" si="17"/>
        <v>0.91346197919053951</v>
      </c>
      <c r="N551" s="63"/>
    </row>
    <row r="552" spans="1:14" x14ac:dyDescent="0.25">
      <c r="A552" s="34" t="s">
        <v>589</v>
      </c>
      <c r="B552" s="41">
        <v>6001895</v>
      </c>
      <c r="C552" s="41">
        <v>146161</v>
      </c>
      <c r="D552" s="66">
        <v>44927</v>
      </c>
      <c r="E552" s="66">
        <v>45291</v>
      </c>
      <c r="F552" s="71">
        <v>5378</v>
      </c>
      <c r="G552" s="71">
        <v>39301</v>
      </c>
      <c r="H552" s="71">
        <v>10370</v>
      </c>
      <c r="I552" s="71">
        <f t="shared" si="16"/>
        <v>55049</v>
      </c>
      <c r="J552" s="71">
        <v>58612</v>
      </c>
      <c r="K552" s="72">
        <f t="shared" si="17"/>
        <v>0.9392104006005596</v>
      </c>
      <c r="N552" s="63"/>
    </row>
    <row r="553" spans="1:14" x14ac:dyDescent="0.25">
      <c r="A553" s="34" t="s">
        <v>590</v>
      </c>
      <c r="B553" s="41">
        <v>6016786</v>
      </c>
      <c r="C553" s="41">
        <v>146172</v>
      </c>
      <c r="D553" s="66">
        <v>44927</v>
      </c>
      <c r="E553" s="66">
        <v>45291</v>
      </c>
      <c r="F553" s="71">
        <v>6235</v>
      </c>
      <c r="G553" s="71">
        <v>16616</v>
      </c>
      <c r="H553" s="71">
        <v>4327.68</v>
      </c>
      <c r="I553" s="71">
        <f t="shared" si="16"/>
        <v>27178.68</v>
      </c>
      <c r="J553" s="71">
        <v>31542</v>
      </c>
      <c r="K553" s="72">
        <f t="shared" si="17"/>
        <v>0.86166634962906596</v>
      </c>
      <c r="N553" s="63"/>
    </row>
    <row r="554" spans="1:14" x14ac:dyDescent="0.25">
      <c r="A554" s="54" t="s">
        <v>591</v>
      </c>
      <c r="B554" s="55">
        <v>6011803</v>
      </c>
      <c r="C554" s="55">
        <v>145612</v>
      </c>
      <c r="D554" s="73">
        <v>44927</v>
      </c>
      <c r="E554" s="73">
        <v>45291</v>
      </c>
      <c r="F554" s="74">
        <v>2579</v>
      </c>
      <c r="G554" s="74">
        <v>5399</v>
      </c>
      <c r="H554" s="74">
        <v>1493.52</v>
      </c>
      <c r="I554" s="74">
        <f t="shared" si="16"/>
        <v>9471.52</v>
      </c>
      <c r="J554" s="74">
        <v>23134</v>
      </c>
      <c r="K554" s="75">
        <f t="shared" si="17"/>
        <v>0.40941990144376245</v>
      </c>
      <c r="N554" s="63"/>
    </row>
    <row r="555" spans="1:14" x14ac:dyDescent="0.25">
      <c r="A555" s="42" t="s">
        <v>592</v>
      </c>
      <c r="B555" s="43">
        <v>6016877</v>
      </c>
      <c r="C555" s="43">
        <v>146173</v>
      </c>
      <c r="D555" s="68">
        <v>44927</v>
      </c>
      <c r="E555" s="68">
        <v>45291</v>
      </c>
      <c r="F555" s="69">
        <v>243</v>
      </c>
      <c r="G555" s="69">
        <v>803</v>
      </c>
      <c r="H555" s="69">
        <v>25.2</v>
      </c>
      <c r="I555" s="69">
        <f t="shared" si="16"/>
        <v>1071.2</v>
      </c>
      <c r="J555" s="69">
        <v>30861</v>
      </c>
      <c r="K555" s="70">
        <f t="shared" si="17"/>
        <v>3.4710476005314149E-2</v>
      </c>
      <c r="N555" s="63"/>
    </row>
    <row r="556" spans="1:14" x14ac:dyDescent="0.25">
      <c r="A556" s="34" t="s">
        <v>593</v>
      </c>
      <c r="B556" s="41">
        <v>6008866</v>
      </c>
      <c r="C556" s="41">
        <v>145387</v>
      </c>
      <c r="D556" s="66">
        <v>44927</v>
      </c>
      <c r="E556" s="66">
        <v>45291</v>
      </c>
      <c r="F556" s="71">
        <v>7032</v>
      </c>
      <c r="G556" s="71">
        <v>14635</v>
      </c>
      <c r="H556" s="71">
        <v>1577.52</v>
      </c>
      <c r="I556" s="71">
        <f t="shared" si="16"/>
        <v>23244.52</v>
      </c>
      <c r="J556" s="71">
        <v>29054</v>
      </c>
      <c r="K556" s="72">
        <f t="shared" si="17"/>
        <v>0.80004543264266537</v>
      </c>
      <c r="N556" s="63"/>
    </row>
    <row r="557" spans="1:14" x14ac:dyDescent="0.25">
      <c r="A557" s="34" t="s">
        <v>594</v>
      </c>
      <c r="B557" s="41">
        <v>6008890</v>
      </c>
      <c r="C557" s="41">
        <v>145720</v>
      </c>
      <c r="D557" s="66">
        <v>44927</v>
      </c>
      <c r="E557" s="66">
        <v>45291</v>
      </c>
      <c r="F557" s="71">
        <v>5612</v>
      </c>
      <c r="G557" s="71">
        <v>10070</v>
      </c>
      <c r="H557" s="71">
        <v>2864.4</v>
      </c>
      <c r="I557" s="71">
        <f t="shared" si="16"/>
        <v>18546.400000000001</v>
      </c>
      <c r="J557" s="71">
        <v>32717</v>
      </c>
      <c r="K557" s="72">
        <f t="shared" si="17"/>
        <v>0.56687349084573768</v>
      </c>
      <c r="N557" s="63"/>
    </row>
    <row r="558" spans="1:14" x14ac:dyDescent="0.25">
      <c r="A558" s="34" t="s">
        <v>595</v>
      </c>
      <c r="B558" s="41">
        <v>6010664</v>
      </c>
      <c r="C558" s="41">
        <v>145611</v>
      </c>
      <c r="D558" s="66">
        <v>44927</v>
      </c>
      <c r="E558" s="66">
        <v>45291</v>
      </c>
      <c r="F558" s="71">
        <v>4627</v>
      </c>
      <c r="G558" s="71">
        <v>9884</v>
      </c>
      <c r="H558" s="71">
        <v>3879.12</v>
      </c>
      <c r="I558" s="71">
        <f t="shared" si="16"/>
        <v>18390.12</v>
      </c>
      <c r="J558" s="71">
        <v>25886</v>
      </c>
      <c r="K558" s="72">
        <f t="shared" si="17"/>
        <v>0.71042725797728501</v>
      </c>
      <c r="N558" s="63"/>
    </row>
    <row r="559" spans="1:14" x14ac:dyDescent="0.25">
      <c r="A559" s="54" t="s">
        <v>596</v>
      </c>
      <c r="B559" s="55">
        <v>6008957</v>
      </c>
      <c r="C559" s="55">
        <v>145637</v>
      </c>
      <c r="D559" s="73">
        <v>44927</v>
      </c>
      <c r="E559" s="73">
        <v>45291</v>
      </c>
      <c r="F559" s="74">
        <v>623</v>
      </c>
      <c r="G559" s="74">
        <v>2349</v>
      </c>
      <c r="H559" s="74">
        <v>848.4</v>
      </c>
      <c r="I559" s="74">
        <f t="shared" si="16"/>
        <v>3820.4</v>
      </c>
      <c r="J559" s="74">
        <v>15511</v>
      </c>
      <c r="K559" s="75">
        <f t="shared" si="17"/>
        <v>0.24630262394429761</v>
      </c>
      <c r="N559" s="63"/>
    </row>
    <row r="560" spans="1:14" x14ac:dyDescent="0.25">
      <c r="A560" s="42" t="s">
        <v>597</v>
      </c>
      <c r="B560" s="43">
        <v>6011910</v>
      </c>
      <c r="C560" s="43">
        <v>145878</v>
      </c>
      <c r="D560" s="68">
        <v>44927</v>
      </c>
      <c r="E560" s="68">
        <v>45291</v>
      </c>
      <c r="F560" s="69">
        <v>5411</v>
      </c>
      <c r="G560" s="69">
        <v>21711</v>
      </c>
      <c r="H560" s="69">
        <v>1050</v>
      </c>
      <c r="I560" s="69">
        <f t="shared" si="16"/>
        <v>28172</v>
      </c>
      <c r="J560" s="69">
        <v>54083</v>
      </c>
      <c r="K560" s="70">
        <f t="shared" si="17"/>
        <v>0.52090305641329071</v>
      </c>
      <c r="N560" s="63"/>
    </row>
    <row r="561" spans="1:14" x14ac:dyDescent="0.25">
      <c r="A561" s="34" t="s">
        <v>598</v>
      </c>
      <c r="B561" s="41">
        <v>6009120</v>
      </c>
      <c r="C561" s="41">
        <v>146122</v>
      </c>
      <c r="D561" s="66">
        <v>44927</v>
      </c>
      <c r="E561" s="66">
        <v>45291</v>
      </c>
      <c r="F561" s="71">
        <v>2406</v>
      </c>
      <c r="G561" s="71">
        <v>8320</v>
      </c>
      <c r="H561" s="71">
        <v>3802.68</v>
      </c>
      <c r="I561" s="71">
        <f t="shared" si="16"/>
        <v>14528.68</v>
      </c>
      <c r="J561" s="71">
        <v>36527</v>
      </c>
      <c r="K561" s="72">
        <f t="shared" si="17"/>
        <v>0.39775180003832783</v>
      </c>
      <c r="N561" s="63"/>
    </row>
    <row r="562" spans="1:14" x14ac:dyDescent="0.25">
      <c r="A562" s="34" t="s">
        <v>599</v>
      </c>
      <c r="B562" s="41">
        <v>6005466</v>
      </c>
      <c r="C562" s="41">
        <v>145457</v>
      </c>
      <c r="D562" s="66">
        <v>44927</v>
      </c>
      <c r="E562" s="66">
        <v>45291</v>
      </c>
      <c r="F562" s="71">
        <v>4215</v>
      </c>
      <c r="G562" s="71">
        <v>13706</v>
      </c>
      <c r="H562" s="71">
        <v>696.36</v>
      </c>
      <c r="I562" s="71">
        <f t="shared" si="16"/>
        <v>18617.36</v>
      </c>
      <c r="J562" s="71">
        <v>28679</v>
      </c>
      <c r="K562" s="72">
        <f t="shared" si="17"/>
        <v>0.64916349942466611</v>
      </c>
      <c r="N562" s="63"/>
    </row>
    <row r="563" spans="1:14" x14ac:dyDescent="0.25">
      <c r="A563" s="34" t="s">
        <v>600</v>
      </c>
      <c r="B563" s="41">
        <v>6010441</v>
      </c>
      <c r="C563" s="41">
        <v>145847</v>
      </c>
      <c r="D563" s="66">
        <v>44927</v>
      </c>
      <c r="E563" s="66">
        <v>45291</v>
      </c>
      <c r="F563" s="71">
        <v>5265</v>
      </c>
      <c r="G563" s="71">
        <v>21704</v>
      </c>
      <c r="H563" s="71">
        <v>887.04</v>
      </c>
      <c r="I563" s="71">
        <f t="shared" si="16"/>
        <v>27856.04</v>
      </c>
      <c r="J563" s="71">
        <v>34086</v>
      </c>
      <c r="K563" s="72">
        <f t="shared" si="17"/>
        <v>0.81722818752567039</v>
      </c>
      <c r="N563" s="63"/>
    </row>
    <row r="564" spans="1:14" x14ac:dyDescent="0.25">
      <c r="A564" s="54" t="s">
        <v>601</v>
      </c>
      <c r="B564" s="55">
        <v>6008494</v>
      </c>
      <c r="C564" s="55">
        <v>146144</v>
      </c>
      <c r="D564" s="73">
        <v>44927</v>
      </c>
      <c r="E564" s="73">
        <v>45291</v>
      </c>
      <c r="F564" s="74">
        <v>1638</v>
      </c>
      <c r="G564" s="74">
        <v>7462</v>
      </c>
      <c r="H564" s="74">
        <v>633</v>
      </c>
      <c r="I564" s="74">
        <f t="shared" si="16"/>
        <v>9733</v>
      </c>
      <c r="J564" s="74">
        <v>17663</v>
      </c>
      <c r="K564" s="75">
        <f t="shared" si="17"/>
        <v>0.55103889486497193</v>
      </c>
      <c r="N564" s="63"/>
    </row>
    <row r="565" spans="1:14" x14ac:dyDescent="0.25">
      <c r="A565" s="42" t="s">
        <v>602</v>
      </c>
      <c r="B565" s="43">
        <v>6009211</v>
      </c>
      <c r="C565" s="43">
        <v>145370</v>
      </c>
      <c r="D565" s="68">
        <v>44927</v>
      </c>
      <c r="E565" s="68">
        <v>45291</v>
      </c>
      <c r="F565" s="69">
        <v>4620</v>
      </c>
      <c r="G565" s="69">
        <v>9700</v>
      </c>
      <c r="H565" s="69">
        <v>3271.8</v>
      </c>
      <c r="I565" s="69">
        <f t="shared" si="16"/>
        <v>17591.8</v>
      </c>
      <c r="J565" s="69">
        <v>24640</v>
      </c>
      <c r="K565" s="70">
        <f t="shared" si="17"/>
        <v>0.71395292207792205</v>
      </c>
      <c r="N565" s="63"/>
    </row>
    <row r="566" spans="1:14" x14ac:dyDescent="0.25">
      <c r="A566" s="34" t="s">
        <v>603</v>
      </c>
      <c r="B566" s="41">
        <v>6009294</v>
      </c>
      <c r="C566" s="41">
        <v>145783</v>
      </c>
      <c r="D566" s="66">
        <v>44927</v>
      </c>
      <c r="E566" s="66">
        <v>45291</v>
      </c>
      <c r="F566" s="71">
        <v>3499</v>
      </c>
      <c r="G566" s="71">
        <v>16084</v>
      </c>
      <c r="H566" s="71">
        <v>963.48</v>
      </c>
      <c r="I566" s="71">
        <f t="shared" si="16"/>
        <v>20546.48</v>
      </c>
      <c r="J566" s="71">
        <v>28426</v>
      </c>
      <c r="K566" s="72">
        <f t="shared" si="17"/>
        <v>0.72280588193906981</v>
      </c>
      <c r="N566" s="63"/>
    </row>
    <row r="567" spans="1:14" x14ac:dyDescent="0.25">
      <c r="A567" s="34" t="s">
        <v>604</v>
      </c>
      <c r="B567" s="41">
        <v>6009302</v>
      </c>
      <c r="C567" s="41">
        <v>145800</v>
      </c>
      <c r="D567" s="66">
        <v>44927</v>
      </c>
      <c r="E567" s="66">
        <v>45291</v>
      </c>
      <c r="F567" s="71">
        <v>2869</v>
      </c>
      <c r="G567" s="71">
        <v>14816</v>
      </c>
      <c r="H567" s="71">
        <v>1369.2</v>
      </c>
      <c r="I567" s="71">
        <f t="shared" si="16"/>
        <v>19054.2</v>
      </c>
      <c r="J567" s="71">
        <v>36220</v>
      </c>
      <c r="K567" s="72">
        <f t="shared" si="17"/>
        <v>0.5260684704583104</v>
      </c>
      <c r="N567" s="63"/>
    </row>
    <row r="568" spans="1:14" x14ac:dyDescent="0.25">
      <c r="A568" s="34" t="s">
        <v>605</v>
      </c>
      <c r="B568" s="41">
        <v>6009328</v>
      </c>
      <c r="C568" s="41">
        <v>146016</v>
      </c>
      <c r="D568" s="66">
        <v>44927</v>
      </c>
      <c r="E568" s="66">
        <v>45291</v>
      </c>
      <c r="F568" s="71">
        <v>4616</v>
      </c>
      <c r="G568" s="71">
        <v>13604</v>
      </c>
      <c r="H568" s="71">
        <v>3816.12</v>
      </c>
      <c r="I568" s="71">
        <f t="shared" si="16"/>
        <v>22036.12</v>
      </c>
      <c r="J568" s="71">
        <v>25748</v>
      </c>
      <c r="K568" s="72">
        <f t="shared" si="17"/>
        <v>0.85583812334938636</v>
      </c>
      <c r="N568" s="63"/>
    </row>
    <row r="569" spans="1:14" x14ac:dyDescent="0.25">
      <c r="A569" s="54" t="s">
        <v>606</v>
      </c>
      <c r="B569" s="55">
        <v>6009831</v>
      </c>
      <c r="C569" s="55">
        <v>145981</v>
      </c>
      <c r="D569" s="73">
        <v>44927</v>
      </c>
      <c r="E569" s="73">
        <v>45291</v>
      </c>
      <c r="F569" s="74">
        <v>1694</v>
      </c>
      <c r="G569" s="74">
        <v>7534</v>
      </c>
      <c r="H569" s="74">
        <v>3716.16</v>
      </c>
      <c r="I569" s="74">
        <f t="shared" si="16"/>
        <v>12944.16</v>
      </c>
      <c r="J569" s="74">
        <v>16129</v>
      </c>
      <c r="K569" s="75">
        <f t="shared" si="17"/>
        <v>0.80253952507905013</v>
      </c>
      <c r="N569" s="63"/>
    </row>
    <row r="570" spans="1:14" x14ac:dyDescent="0.25">
      <c r="A570" s="42" t="s">
        <v>607</v>
      </c>
      <c r="B570" s="43">
        <v>6014831</v>
      </c>
      <c r="C570" s="43">
        <v>145983</v>
      </c>
      <c r="D570" s="68">
        <v>44927</v>
      </c>
      <c r="E570" s="68">
        <v>45291</v>
      </c>
      <c r="F570" s="69">
        <v>12645</v>
      </c>
      <c r="G570" s="69">
        <v>30686</v>
      </c>
      <c r="H570" s="69">
        <v>2131.08</v>
      </c>
      <c r="I570" s="69">
        <f t="shared" si="16"/>
        <v>45462.080000000002</v>
      </c>
      <c r="J570" s="69">
        <v>62489</v>
      </c>
      <c r="K570" s="70">
        <f t="shared" si="17"/>
        <v>0.72752132375298051</v>
      </c>
      <c r="N570" s="63"/>
    </row>
    <row r="571" spans="1:14" x14ac:dyDescent="0.25">
      <c r="A571" s="34" t="s">
        <v>608</v>
      </c>
      <c r="B571" s="41">
        <v>6014906</v>
      </c>
      <c r="C571" s="41">
        <v>145946</v>
      </c>
      <c r="D571" s="66">
        <v>44927</v>
      </c>
      <c r="E571" s="66">
        <v>45291</v>
      </c>
      <c r="F571" s="71">
        <v>8203</v>
      </c>
      <c r="G571" s="71">
        <v>27766</v>
      </c>
      <c r="H571" s="71">
        <v>3326.4</v>
      </c>
      <c r="I571" s="71">
        <f t="shared" si="16"/>
        <v>39295.4</v>
      </c>
      <c r="J571" s="71">
        <v>53413</v>
      </c>
      <c r="K571" s="72">
        <f t="shared" si="17"/>
        <v>0.73568981334132144</v>
      </c>
      <c r="N571" s="63"/>
    </row>
    <row r="572" spans="1:14" x14ac:dyDescent="0.25">
      <c r="A572" s="34" t="s">
        <v>609</v>
      </c>
      <c r="B572" s="41">
        <v>6014641</v>
      </c>
      <c r="C572" s="41">
        <v>145995</v>
      </c>
      <c r="D572" s="66">
        <v>44927</v>
      </c>
      <c r="E572" s="66">
        <v>45291</v>
      </c>
      <c r="F572" s="71">
        <v>6636</v>
      </c>
      <c r="G572" s="71">
        <v>54240</v>
      </c>
      <c r="H572" s="71">
        <v>1541.4</v>
      </c>
      <c r="I572" s="71">
        <f t="shared" si="16"/>
        <v>62417.4</v>
      </c>
      <c r="J572" s="71">
        <v>67786</v>
      </c>
      <c r="K572" s="72">
        <f t="shared" si="17"/>
        <v>0.92080075531820738</v>
      </c>
      <c r="N572" s="63"/>
    </row>
    <row r="573" spans="1:14" x14ac:dyDescent="0.25">
      <c r="A573" s="34" t="s">
        <v>610</v>
      </c>
      <c r="B573" s="41">
        <v>6009401</v>
      </c>
      <c r="C573" s="41">
        <v>146034</v>
      </c>
      <c r="D573" s="66">
        <v>44927</v>
      </c>
      <c r="E573" s="66">
        <v>45291</v>
      </c>
      <c r="F573" s="71">
        <v>2778</v>
      </c>
      <c r="G573" s="71">
        <v>2254</v>
      </c>
      <c r="H573" s="71">
        <v>3813.6</v>
      </c>
      <c r="I573" s="71">
        <f t="shared" si="16"/>
        <v>8845.6</v>
      </c>
      <c r="J573" s="71">
        <v>24833</v>
      </c>
      <c r="K573" s="72">
        <f t="shared" si="17"/>
        <v>0.3562034389723352</v>
      </c>
      <c r="N573" s="63"/>
    </row>
    <row r="574" spans="1:14" x14ac:dyDescent="0.25">
      <c r="A574" s="54" t="s">
        <v>611</v>
      </c>
      <c r="B574" s="55">
        <v>6007967</v>
      </c>
      <c r="C574" s="55">
        <v>145803</v>
      </c>
      <c r="D574" s="73">
        <v>44927</v>
      </c>
      <c r="E574" s="73">
        <v>45291</v>
      </c>
      <c r="F574" s="74">
        <v>5403</v>
      </c>
      <c r="G574" s="74">
        <v>15896</v>
      </c>
      <c r="H574" s="74">
        <v>1779.12</v>
      </c>
      <c r="I574" s="74">
        <f t="shared" si="16"/>
        <v>23078.12</v>
      </c>
      <c r="J574" s="74">
        <v>33555</v>
      </c>
      <c r="K574" s="75">
        <f t="shared" si="17"/>
        <v>0.68776992996572783</v>
      </c>
      <c r="N574" s="63"/>
    </row>
    <row r="575" spans="1:14" x14ac:dyDescent="0.25">
      <c r="A575" s="42" t="s">
        <v>612</v>
      </c>
      <c r="B575" s="43">
        <v>6001689</v>
      </c>
      <c r="C575" s="43">
        <v>145337</v>
      </c>
      <c r="D575" s="68">
        <v>44927</v>
      </c>
      <c r="E575" s="68">
        <v>45291</v>
      </c>
      <c r="F575" s="69">
        <v>6546</v>
      </c>
      <c r="G575" s="69">
        <v>38144</v>
      </c>
      <c r="H575" s="69">
        <v>2055.48</v>
      </c>
      <c r="I575" s="69">
        <f t="shared" si="16"/>
        <v>46745.48</v>
      </c>
      <c r="J575" s="69">
        <v>61668</v>
      </c>
      <c r="K575" s="70">
        <f t="shared" si="17"/>
        <v>0.75801842122332497</v>
      </c>
      <c r="N575" s="63"/>
    </row>
    <row r="576" spans="1:14" x14ac:dyDescent="0.25">
      <c r="A576" s="34" t="s">
        <v>613</v>
      </c>
      <c r="B576" s="41">
        <v>6014195</v>
      </c>
      <c r="C576" s="41">
        <v>145819</v>
      </c>
      <c r="D576" s="66">
        <v>44927</v>
      </c>
      <c r="E576" s="66">
        <v>45291</v>
      </c>
      <c r="F576" s="71">
        <v>6702</v>
      </c>
      <c r="G576" s="71">
        <v>22665</v>
      </c>
      <c r="H576" s="71">
        <v>4247.04</v>
      </c>
      <c r="I576" s="71">
        <f t="shared" si="16"/>
        <v>33614.04</v>
      </c>
      <c r="J576" s="71">
        <v>49749</v>
      </c>
      <c r="K576" s="72">
        <f t="shared" si="17"/>
        <v>0.67567267683772536</v>
      </c>
      <c r="N576" s="63"/>
    </row>
    <row r="577" spans="1:14" x14ac:dyDescent="0.25">
      <c r="A577" s="34" t="s">
        <v>614</v>
      </c>
      <c r="B577" s="41">
        <v>6004832</v>
      </c>
      <c r="C577" s="41">
        <v>145661</v>
      </c>
      <c r="D577" s="66">
        <v>44927</v>
      </c>
      <c r="E577" s="66">
        <v>45291</v>
      </c>
      <c r="F577" s="71">
        <v>8176</v>
      </c>
      <c r="G577" s="71">
        <v>38709</v>
      </c>
      <c r="H577" s="71">
        <v>2165.52</v>
      </c>
      <c r="I577" s="71">
        <f t="shared" si="16"/>
        <v>49050.52</v>
      </c>
      <c r="J577" s="71">
        <v>61623</v>
      </c>
      <c r="K577" s="72">
        <f t="shared" si="17"/>
        <v>0.79597747594242407</v>
      </c>
      <c r="N577" s="63"/>
    </row>
    <row r="578" spans="1:14" x14ac:dyDescent="0.25">
      <c r="A578" s="34" t="s">
        <v>615</v>
      </c>
      <c r="B578" s="41">
        <v>6002265</v>
      </c>
      <c r="C578" s="41">
        <v>145718</v>
      </c>
      <c r="D578" s="66">
        <v>44927</v>
      </c>
      <c r="E578" s="66">
        <v>45291</v>
      </c>
      <c r="F578" s="71">
        <v>7187</v>
      </c>
      <c r="G578" s="71">
        <v>40800</v>
      </c>
      <c r="H578" s="71">
        <v>3541.44</v>
      </c>
      <c r="I578" s="71">
        <f t="shared" si="16"/>
        <v>51528.44</v>
      </c>
      <c r="J578" s="71">
        <v>60578</v>
      </c>
      <c r="K578" s="72">
        <f t="shared" si="17"/>
        <v>0.85061309386245831</v>
      </c>
      <c r="N578" s="63"/>
    </row>
    <row r="579" spans="1:14" x14ac:dyDescent="0.25">
      <c r="A579" s="54" t="s">
        <v>616</v>
      </c>
      <c r="B579" s="55">
        <v>6016554</v>
      </c>
      <c r="C579" s="55">
        <v>146143</v>
      </c>
      <c r="D579" s="73">
        <v>44927</v>
      </c>
      <c r="E579" s="73">
        <v>45291</v>
      </c>
      <c r="F579" s="74">
        <v>3923</v>
      </c>
      <c r="G579" s="74">
        <v>5483</v>
      </c>
      <c r="H579" s="74">
        <v>3460.8</v>
      </c>
      <c r="I579" s="74">
        <f t="shared" si="16"/>
        <v>12866.8</v>
      </c>
      <c r="J579" s="74">
        <v>33948</v>
      </c>
      <c r="K579" s="75">
        <f t="shared" si="17"/>
        <v>0.37901496406268409</v>
      </c>
      <c r="N579" s="63"/>
    </row>
    <row r="580" spans="1:14" x14ac:dyDescent="0.25">
      <c r="A580" s="42" t="s">
        <v>617</v>
      </c>
      <c r="B580" s="43">
        <v>6002463</v>
      </c>
      <c r="C580" s="43">
        <v>145372</v>
      </c>
      <c r="D580" s="68">
        <v>44927</v>
      </c>
      <c r="E580" s="68">
        <v>45291</v>
      </c>
      <c r="F580" s="69">
        <v>4683</v>
      </c>
      <c r="G580" s="69">
        <v>22146</v>
      </c>
      <c r="H580" s="69">
        <v>3085.32</v>
      </c>
      <c r="I580" s="69">
        <f t="shared" si="16"/>
        <v>29914.32</v>
      </c>
      <c r="J580" s="69">
        <v>38194</v>
      </c>
      <c r="K580" s="70">
        <f t="shared" si="17"/>
        <v>0.78322040111012203</v>
      </c>
      <c r="N580" s="63"/>
    </row>
    <row r="581" spans="1:14" x14ac:dyDescent="0.25">
      <c r="A581" s="34" t="s">
        <v>618</v>
      </c>
      <c r="B581" s="41">
        <v>6004733</v>
      </c>
      <c r="C581" s="41">
        <v>145510</v>
      </c>
      <c r="D581" s="66">
        <v>44927</v>
      </c>
      <c r="E581" s="66">
        <v>45291</v>
      </c>
      <c r="F581" s="71">
        <v>9802</v>
      </c>
      <c r="G581" s="71">
        <v>43233</v>
      </c>
      <c r="H581" s="71">
        <v>3956.4</v>
      </c>
      <c r="I581" s="71">
        <f t="shared" si="16"/>
        <v>56991.4</v>
      </c>
      <c r="J581" s="71">
        <v>69962</v>
      </c>
      <c r="K581" s="72">
        <f t="shared" si="17"/>
        <v>0.81460507132443327</v>
      </c>
      <c r="N581" s="63"/>
    </row>
    <row r="582" spans="1:14" x14ac:dyDescent="0.25">
      <c r="A582" s="34" t="s">
        <v>619</v>
      </c>
      <c r="B582" s="41">
        <v>6003958</v>
      </c>
      <c r="C582" s="41">
        <v>145764</v>
      </c>
      <c r="D582" s="66">
        <v>44927</v>
      </c>
      <c r="E582" s="66">
        <v>45291</v>
      </c>
      <c r="F582" s="71">
        <v>7244</v>
      </c>
      <c r="G582" s="71">
        <v>57119</v>
      </c>
      <c r="H582" s="71">
        <v>4396.5600000000004</v>
      </c>
      <c r="I582" s="71">
        <f t="shared" si="16"/>
        <v>68759.56</v>
      </c>
      <c r="J582" s="71">
        <v>76573</v>
      </c>
      <c r="K582" s="72">
        <f t="shared" si="17"/>
        <v>0.89796090005615559</v>
      </c>
      <c r="N582" s="63"/>
    </row>
    <row r="583" spans="1:14" x14ac:dyDescent="0.25">
      <c r="A583" s="34" t="s">
        <v>620</v>
      </c>
      <c r="B583" s="41">
        <v>6002174</v>
      </c>
      <c r="C583" s="41">
        <v>145473</v>
      </c>
      <c r="D583" s="66">
        <v>44927</v>
      </c>
      <c r="E583" s="66">
        <v>45291</v>
      </c>
      <c r="F583" s="71">
        <v>5412</v>
      </c>
      <c r="G583" s="71">
        <v>20978</v>
      </c>
      <c r="H583" s="71">
        <v>3061.8</v>
      </c>
      <c r="I583" s="71">
        <f t="shared" si="16"/>
        <v>29451.8</v>
      </c>
      <c r="J583" s="71">
        <v>38407</v>
      </c>
      <c r="K583" s="72">
        <f t="shared" si="17"/>
        <v>0.7668341708542713</v>
      </c>
      <c r="N583" s="63"/>
    </row>
    <row r="584" spans="1:14" x14ac:dyDescent="0.25">
      <c r="A584" s="54" t="s">
        <v>621</v>
      </c>
      <c r="B584" s="55">
        <v>6014823</v>
      </c>
      <c r="C584" s="55">
        <v>145977</v>
      </c>
      <c r="D584" s="73">
        <v>44927</v>
      </c>
      <c r="E584" s="73">
        <v>45291</v>
      </c>
      <c r="F584" s="74">
        <v>11756</v>
      </c>
      <c r="G584" s="74">
        <v>42044</v>
      </c>
      <c r="H584" s="74">
        <v>4282</v>
      </c>
      <c r="I584" s="74">
        <f t="shared" si="16"/>
        <v>58082</v>
      </c>
      <c r="J584" s="74">
        <v>64391</v>
      </c>
      <c r="K584" s="75">
        <f t="shared" si="17"/>
        <v>0.90202046869904184</v>
      </c>
      <c r="N584" s="63"/>
    </row>
    <row r="585" spans="1:14" x14ac:dyDescent="0.25">
      <c r="A585" s="42" t="s">
        <v>622</v>
      </c>
      <c r="B585" s="43">
        <v>6014252</v>
      </c>
      <c r="C585" s="43">
        <v>145840</v>
      </c>
      <c r="D585" s="68">
        <v>44927</v>
      </c>
      <c r="E585" s="68">
        <v>45291</v>
      </c>
      <c r="F585" s="69">
        <v>2879</v>
      </c>
      <c r="G585" s="69">
        <v>2271</v>
      </c>
      <c r="H585" s="69">
        <v>6509.16</v>
      </c>
      <c r="I585" s="69">
        <f t="shared" si="16"/>
        <v>11659.16</v>
      </c>
      <c r="J585" s="69">
        <v>37525</v>
      </c>
      <c r="K585" s="70">
        <f t="shared" si="17"/>
        <v>0.31070379746835441</v>
      </c>
      <c r="N585" s="63"/>
    </row>
    <row r="586" spans="1:14" x14ac:dyDescent="0.25">
      <c r="A586" s="34" t="s">
        <v>623</v>
      </c>
      <c r="B586" s="41">
        <v>6009369</v>
      </c>
      <c r="C586" s="41">
        <v>145502</v>
      </c>
      <c r="D586" s="66">
        <v>44927</v>
      </c>
      <c r="E586" s="66">
        <v>45291</v>
      </c>
      <c r="F586" s="71">
        <v>2862</v>
      </c>
      <c r="G586" s="71">
        <v>8625</v>
      </c>
      <c r="H586" s="71">
        <v>375.48</v>
      </c>
      <c r="I586" s="71">
        <f t="shared" si="16"/>
        <v>11862.48</v>
      </c>
      <c r="J586" s="71">
        <v>20908</v>
      </c>
      <c r="K586" s="72">
        <f t="shared" si="17"/>
        <v>0.56736560168356609</v>
      </c>
      <c r="N586" s="63"/>
    </row>
    <row r="587" spans="1:14" x14ac:dyDescent="0.25">
      <c r="A587" s="34" t="s">
        <v>624</v>
      </c>
      <c r="B587" s="41">
        <v>6005953</v>
      </c>
      <c r="C587" s="41">
        <v>146048</v>
      </c>
      <c r="D587" s="66">
        <v>44927</v>
      </c>
      <c r="E587" s="66">
        <v>45291</v>
      </c>
      <c r="F587" s="71">
        <v>5177</v>
      </c>
      <c r="G587" s="71">
        <v>12816</v>
      </c>
      <c r="H587" s="71">
        <v>1739.64</v>
      </c>
      <c r="I587" s="71">
        <f t="shared" ref="I587:I650" si="18">SUM(F587:H587)</f>
        <v>19732.64</v>
      </c>
      <c r="J587" s="71">
        <v>28176</v>
      </c>
      <c r="K587" s="72">
        <f t="shared" ref="K587:K650" si="19">I587/J587</f>
        <v>0.70033503691084609</v>
      </c>
      <c r="N587" s="63"/>
    </row>
    <row r="588" spans="1:14" x14ac:dyDescent="0.25">
      <c r="A588" s="34" t="s">
        <v>625</v>
      </c>
      <c r="B588" s="41">
        <v>6009377</v>
      </c>
      <c r="C588" s="41">
        <v>146159</v>
      </c>
      <c r="D588" s="66">
        <v>44927</v>
      </c>
      <c r="E588" s="66">
        <v>45291</v>
      </c>
      <c r="F588" s="71">
        <v>6312</v>
      </c>
      <c r="G588" s="71">
        <v>15945</v>
      </c>
      <c r="H588" s="71">
        <v>1920.24</v>
      </c>
      <c r="I588" s="71">
        <f t="shared" si="18"/>
        <v>24177.24</v>
      </c>
      <c r="J588" s="71">
        <v>28699</v>
      </c>
      <c r="K588" s="72">
        <f t="shared" si="19"/>
        <v>0.84244189693020666</v>
      </c>
      <c r="N588" s="63"/>
    </row>
    <row r="589" spans="1:14" x14ac:dyDescent="0.25">
      <c r="A589" s="54" t="s">
        <v>626</v>
      </c>
      <c r="B589" s="55">
        <v>6009393</v>
      </c>
      <c r="C589" s="55">
        <v>145497</v>
      </c>
      <c r="D589" s="73">
        <v>44927</v>
      </c>
      <c r="E589" s="73">
        <v>45291</v>
      </c>
      <c r="F589" s="74">
        <v>1808</v>
      </c>
      <c r="G589" s="74">
        <v>9474</v>
      </c>
      <c r="H589" s="74">
        <v>35</v>
      </c>
      <c r="I589" s="74">
        <f t="shared" si="18"/>
        <v>11317</v>
      </c>
      <c r="J589" s="74">
        <v>21339</v>
      </c>
      <c r="K589" s="75">
        <f t="shared" si="19"/>
        <v>0.53034350250714657</v>
      </c>
      <c r="N589" s="63"/>
    </row>
    <row r="590" spans="1:14" x14ac:dyDescent="0.25">
      <c r="A590" s="42" t="s">
        <v>627</v>
      </c>
      <c r="B590" s="43">
        <v>6016984</v>
      </c>
      <c r="C590" s="43">
        <v>145460</v>
      </c>
      <c r="D590" s="68">
        <v>44927</v>
      </c>
      <c r="E590" s="68">
        <v>45291</v>
      </c>
      <c r="F590" s="69">
        <v>9078</v>
      </c>
      <c r="G590" s="69">
        <v>21976</v>
      </c>
      <c r="H590" s="69">
        <v>5974.92</v>
      </c>
      <c r="I590" s="69">
        <f t="shared" si="18"/>
        <v>37028.92</v>
      </c>
      <c r="J590" s="69">
        <v>55955</v>
      </c>
      <c r="K590" s="70">
        <f t="shared" si="19"/>
        <v>0.66176248771334101</v>
      </c>
      <c r="N590" s="63"/>
    </row>
    <row r="591" spans="1:14" x14ac:dyDescent="0.25">
      <c r="A591" s="34" t="s">
        <v>628</v>
      </c>
      <c r="B591" s="41">
        <v>6016992</v>
      </c>
      <c r="C591" s="41">
        <v>146195</v>
      </c>
      <c r="D591" s="66">
        <v>44927</v>
      </c>
      <c r="E591" s="66">
        <v>45291</v>
      </c>
      <c r="F591" s="71">
        <v>812</v>
      </c>
      <c r="G591" s="71">
        <v>2217</v>
      </c>
      <c r="H591" s="71">
        <v>1310.4000000000001</v>
      </c>
      <c r="I591" s="71">
        <f t="shared" si="18"/>
        <v>4339.3999999999996</v>
      </c>
      <c r="J591" s="71">
        <v>27194</v>
      </c>
      <c r="K591" s="72">
        <f t="shared" si="19"/>
        <v>0.15957196440391261</v>
      </c>
      <c r="N591" s="63"/>
    </row>
    <row r="592" spans="1:14" x14ac:dyDescent="0.25">
      <c r="A592" s="34" t="s">
        <v>629</v>
      </c>
      <c r="B592" s="41">
        <v>6017008</v>
      </c>
      <c r="C592" s="41">
        <v>146194</v>
      </c>
      <c r="D592" s="66">
        <v>44927</v>
      </c>
      <c r="E592" s="66">
        <v>45291</v>
      </c>
      <c r="F592" s="71">
        <v>15</v>
      </c>
      <c r="G592" s="71">
        <v>0</v>
      </c>
      <c r="H592" s="71">
        <v>58.8</v>
      </c>
      <c r="I592" s="71">
        <f t="shared" si="18"/>
        <v>73.8</v>
      </c>
      <c r="J592" s="71">
        <v>21370</v>
      </c>
      <c r="K592" s="72">
        <f t="shared" si="19"/>
        <v>3.4534394010294804E-3</v>
      </c>
      <c r="N592" s="63"/>
    </row>
    <row r="593" spans="1:14" x14ac:dyDescent="0.25">
      <c r="A593" s="34" t="s">
        <v>630</v>
      </c>
      <c r="B593" s="41">
        <v>6016968</v>
      </c>
      <c r="C593" s="41">
        <v>146192</v>
      </c>
      <c r="D593" s="66">
        <v>44927</v>
      </c>
      <c r="E593" s="66">
        <v>45291</v>
      </c>
      <c r="F593" s="71">
        <v>144</v>
      </c>
      <c r="G593" s="71">
        <v>0</v>
      </c>
      <c r="H593" s="71">
        <v>170</v>
      </c>
      <c r="I593" s="71">
        <f t="shared" si="18"/>
        <v>314</v>
      </c>
      <c r="J593" s="71">
        <v>22620</v>
      </c>
      <c r="K593" s="72">
        <f t="shared" si="19"/>
        <v>1.3881520778072502E-2</v>
      </c>
      <c r="N593" s="63"/>
    </row>
    <row r="594" spans="1:14" x14ac:dyDescent="0.25">
      <c r="A594" s="54" t="s">
        <v>631</v>
      </c>
      <c r="B594" s="55">
        <v>6007330</v>
      </c>
      <c r="C594" s="55">
        <v>145275</v>
      </c>
      <c r="D594" s="73">
        <v>44927</v>
      </c>
      <c r="E594" s="73">
        <v>45291</v>
      </c>
      <c r="F594" s="74">
        <v>3670</v>
      </c>
      <c r="G594" s="74">
        <v>13216</v>
      </c>
      <c r="H594" s="74">
        <v>4566.24</v>
      </c>
      <c r="I594" s="74">
        <f t="shared" si="18"/>
        <v>21452.239999999998</v>
      </c>
      <c r="J594" s="74">
        <v>28280</v>
      </c>
      <c r="K594" s="75">
        <f t="shared" si="19"/>
        <v>0.75856577086280053</v>
      </c>
      <c r="N594" s="63"/>
    </row>
    <row r="595" spans="1:14" x14ac:dyDescent="0.25">
      <c r="A595" s="42" t="s">
        <v>632</v>
      </c>
      <c r="B595" s="43">
        <v>6003750</v>
      </c>
      <c r="C595" s="43">
        <v>145726</v>
      </c>
      <c r="D595" s="68">
        <v>44927</v>
      </c>
      <c r="E595" s="68">
        <v>45291</v>
      </c>
      <c r="F595" s="69">
        <v>1305</v>
      </c>
      <c r="G595" s="69">
        <v>13704</v>
      </c>
      <c r="H595" s="69">
        <v>1796</v>
      </c>
      <c r="I595" s="69">
        <f t="shared" si="18"/>
        <v>16805</v>
      </c>
      <c r="J595" s="69">
        <v>21272</v>
      </c>
      <c r="K595" s="70">
        <f t="shared" si="19"/>
        <v>0.79000564121850325</v>
      </c>
      <c r="N595" s="63"/>
    </row>
    <row r="596" spans="1:14" x14ac:dyDescent="0.25">
      <c r="A596" s="34" t="s">
        <v>633</v>
      </c>
      <c r="B596" s="41">
        <v>6009427</v>
      </c>
      <c r="C596" s="41">
        <v>145442</v>
      </c>
      <c r="D596" s="66">
        <v>44927</v>
      </c>
      <c r="E596" s="66">
        <v>45291</v>
      </c>
      <c r="F596" s="71">
        <v>3816</v>
      </c>
      <c r="G596" s="71">
        <v>11255</v>
      </c>
      <c r="H596" s="71">
        <v>6431.04</v>
      </c>
      <c r="I596" s="71">
        <f t="shared" si="18"/>
        <v>21502.04</v>
      </c>
      <c r="J596" s="71">
        <v>30261</v>
      </c>
      <c r="K596" s="72">
        <f t="shared" si="19"/>
        <v>0.71055285681239888</v>
      </c>
      <c r="N596" s="63"/>
    </row>
    <row r="597" spans="1:14" x14ac:dyDescent="0.25">
      <c r="A597" s="34" t="s">
        <v>634</v>
      </c>
      <c r="B597" s="41">
        <v>6003263</v>
      </c>
      <c r="C597" s="41">
        <v>145795</v>
      </c>
      <c r="D597" s="66">
        <v>44927</v>
      </c>
      <c r="E597" s="66">
        <v>45291</v>
      </c>
      <c r="F597" s="71">
        <v>6527</v>
      </c>
      <c r="G597" s="71">
        <v>24699</v>
      </c>
      <c r="H597" s="71">
        <v>8239.56</v>
      </c>
      <c r="I597" s="71">
        <f t="shared" si="18"/>
        <v>39465.56</v>
      </c>
      <c r="J597" s="71">
        <v>48284</v>
      </c>
      <c r="K597" s="72">
        <f t="shared" si="19"/>
        <v>0.81736310164857917</v>
      </c>
      <c r="N597" s="63"/>
    </row>
    <row r="598" spans="1:14" x14ac:dyDescent="0.25">
      <c r="A598" s="34" t="s">
        <v>635</v>
      </c>
      <c r="B598" s="41">
        <v>6009443</v>
      </c>
      <c r="C598" s="41">
        <v>145879</v>
      </c>
      <c r="D598" s="66">
        <v>44927</v>
      </c>
      <c r="E598" s="66">
        <v>45291</v>
      </c>
      <c r="F598" s="71">
        <v>4017</v>
      </c>
      <c r="G598" s="71">
        <v>12396</v>
      </c>
      <c r="H598" s="71">
        <v>3448.2</v>
      </c>
      <c r="I598" s="71">
        <f t="shared" si="18"/>
        <v>19861.2</v>
      </c>
      <c r="J598" s="71">
        <v>24671</v>
      </c>
      <c r="K598" s="72">
        <f t="shared" si="19"/>
        <v>0.8050423574236959</v>
      </c>
      <c r="N598" s="63"/>
    </row>
    <row r="599" spans="1:14" x14ac:dyDescent="0.25">
      <c r="A599" s="54" t="s">
        <v>636</v>
      </c>
      <c r="B599" s="55">
        <v>6002588</v>
      </c>
      <c r="C599" s="55">
        <v>146086</v>
      </c>
      <c r="D599" s="73">
        <v>44927</v>
      </c>
      <c r="E599" s="73">
        <v>45291</v>
      </c>
      <c r="F599" s="74">
        <v>1866</v>
      </c>
      <c r="G599" s="74">
        <v>6921</v>
      </c>
      <c r="H599" s="74">
        <v>209.16</v>
      </c>
      <c r="I599" s="74">
        <f t="shared" si="18"/>
        <v>8996.16</v>
      </c>
      <c r="J599" s="74">
        <v>15026</v>
      </c>
      <c r="K599" s="75">
        <f t="shared" si="19"/>
        <v>0.59870624251297755</v>
      </c>
      <c r="N599" s="63"/>
    </row>
    <row r="600" spans="1:14" x14ac:dyDescent="0.25">
      <c r="A600" s="42" t="s">
        <v>637</v>
      </c>
      <c r="B600" s="43">
        <v>6004188</v>
      </c>
      <c r="C600" s="43">
        <v>145466</v>
      </c>
      <c r="D600" s="68">
        <v>44927</v>
      </c>
      <c r="E600" s="68">
        <v>45291</v>
      </c>
      <c r="F600" s="69">
        <v>1388</v>
      </c>
      <c r="G600" s="69">
        <v>6560</v>
      </c>
      <c r="H600" s="69">
        <v>71.400000000000006</v>
      </c>
      <c r="I600" s="69">
        <f t="shared" si="18"/>
        <v>8019.4</v>
      </c>
      <c r="J600" s="69">
        <v>12197</v>
      </c>
      <c r="K600" s="70">
        <f t="shared" si="19"/>
        <v>0.65748954660982206</v>
      </c>
      <c r="N600" s="63"/>
    </row>
    <row r="601" spans="1:14" x14ac:dyDescent="0.25">
      <c r="A601" s="34" t="s">
        <v>638</v>
      </c>
      <c r="B601" s="41">
        <v>6009484</v>
      </c>
      <c r="C601" s="41">
        <v>146070</v>
      </c>
      <c r="D601" s="66">
        <v>44927</v>
      </c>
      <c r="E601" s="66">
        <v>45291</v>
      </c>
      <c r="F601" s="71">
        <v>3</v>
      </c>
      <c r="G601" s="71">
        <v>4129</v>
      </c>
      <c r="H601" s="71">
        <v>0</v>
      </c>
      <c r="I601" s="71">
        <f t="shared" si="18"/>
        <v>4132</v>
      </c>
      <c r="J601" s="71">
        <v>10287</v>
      </c>
      <c r="K601" s="72">
        <f t="shared" si="19"/>
        <v>0.40167201322056967</v>
      </c>
      <c r="N601" s="63"/>
    </row>
    <row r="602" spans="1:14" x14ac:dyDescent="0.25">
      <c r="A602" s="34" t="s">
        <v>639</v>
      </c>
      <c r="B602" s="41">
        <v>6002711</v>
      </c>
      <c r="C602" s="41">
        <v>145985</v>
      </c>
      <c r="D602" s="66">
        <v>44927</v>
      </c>
      <c r="E602" s="66">
        <v>45291</v>
      </c>
      <c r="F602" s="71">
        <v>3316</v>
      </c>
      <c r="G602" s="71">
        <v>13458</v>
      </c>
      <c r="H602" s="71">
        <v>7675</v>
      </c>
      <c r="I602" s="71">
        <f t="shared" si="18"/>
        <v>24449</v>
      </c>
      <c r="J602" s="71">
        <v>32350</v>
      </c>
      <c r="K602" s="72">
        <f t="shared" si="19"/>
        <v>0.75576506955177747</v>
      </c>
      <c r="N602" s="63"/>
    </row>
    <row r="603" spans="1:14" x14ac:dyDescent="0.25">
      <c r="A603" s="42" t="s">
        <v>640</v>
      </c>
      <c r="B603" s="43">
        <v>6012165</v>
      </c>
      <c r="C603" s="43">
        <v>145647</v>
      </c>
      <c r="D603" s="68">
        <v>44927</v>
      </c>
      <c r="E603" s="68">
        <v>45291</v>
      </c>
      <c r="F603" s="69">
        <v>5615</v>
      </c>
      <c r="G603" s="69">
        <v>14460</v>
      </c>
      <c r="H603" s="69">
        <v>5520.48</v>
      </c>
      <c r="I603" s="69">
        <f t="shared" si="18"/>
        <v>25595.48</v>
      </c>
      <c r="J603" s="69">
        <v>34134</v>
      </c>
      <c r="K603" s="70">
        <f t="shared" si="19"/>
        <v>0.74985293255991092</v>
      </c>
      <c r="N603" s="63"/>
    </row>
    <row r="604" spans="1:14" x14ac:dyDescent="0.25">
      <c r="A604" s="34" t="s">
        <v>641</v>
      </c>
      <c r="B604" s="41">
        <v>6006134</v>
      </c>
      <c r="C604" s="41">
        <v>145881</v>
      </c>
      <c r="D604" s="66">
        <v>44927</v>
      </c>
      <c r="E604" s="66">
        <v>45291</v>
      </c>
      <c r="F604" s="71">
        <v>9912</v>
      </c>
      <c r="G604" s="71">
        <v>54783</v>
      </c>
      <c r="H604" s="71">
        <v>681.24</v>
      </c>
      <c r="I604" s="71">
        <f t="shared" si="18"/>
        <v>65376.24</v>
      </c>
      <c r="J604" s="71">
        <v>73300</v>
      </c>
      <c r="K604" s="72">
        <f t="shared" si="19"/>
        <v>0.89189959072305591</v>
      </c>
      <c r="N604" s="63"/>
    </row>
    <row r="605" spans="1:14" x14ac:dyDescent="0.25">
      <c r="A605" s="34" t="s">
        <v>642</v>
      </c>
      <c r="B605" s="41">
        <v>6009260</v>
      </c>
      <c r="C605" s="41">
        <v>145903</v>
      </c>
      <c r="D605" s="66">
        <v>44927</v>
      </c>
      <c r="E605" s="66">
        <v>45291</v>
      </c>
      <c r="F605" s="71">
        <v>1153</v>
      </c>
      <c r="G605" s="71">
        <v>6586</v>
      </c>
      <c r="H605" s="71">
        <v>1116.3599999999999</v>
      </c>
      <c r="I605" s="71">
        <f t="shared" si="18"/>
        <v>8855.36</v>
      </c>
      <c r="J605" s="71">
        <v>11372</v>
      </c>
      <c r="K605" s="72">
        <f t="shared" si="19"/>
        <v>0.77869855786141406</v>
      </c>
      <c r="N605" s="63"/>
    </row>
    <row r="606" spans="1:14" x14ac:dyDescent="0.25">
      <c r="A606" s="34" t="s">
        <v>643</v>
      </c>
      <c r="B606" s="41">
        <v>6007934</v>
      </c>
      <c r="C606" s="41">
        <v>145779</v>
      </c>
      <c r="D606" s="66">
        <v>44927</v>
      </c>
      <c r="E606" s="66">
        <v>45291</v>
      </c>
      <c r="F606" s="71">
        <v>4774</v>
      </c>
      <c r="G606" s="71">
        <v>10872</v>
      </c>
      <c r="H606" s="71">
        <v>3267.6</v>
      </c>
      <c r="I606" s="71">
        <f t="shared" si="18"/>
        <v>18913.599999999999</v>
      </c>
      <c r="J606" s="71">
        <v>35062</v>
      </c>
      <c r="K606" s="72">
        <f t="shared" si="19"/>
        <v>0.53943300439221942</v>
      </c>
      <c r="N606" s="63"/>
    </row>
    <row r="607" spans="1:14" x14ac:dyDescent="0.25">
      <c r="A607" s="54" t="s">
        <v>644</v>
      </c>
      <c r="B607" s="55">
        <v>6007868</v>
      </c>
      <c r="C607" s="55">
        <v>145671</v>
      </c>
      <c r="D607" s="73">
        <v>44927</v>
      </c>
      <c r="E607" s="73">
        <v>45291</v>
      </c>
      <c r="F607" s="74">
        <v>9305</v>
      </c>
      <c r="G607" s="74">
        <v>22406</v>
      </c>
      <c r="H607" s="74">
        <v>5337.36</v>
      </c>
      <c r="I607" s="74">
        <f t="shared" si="18"/>
        <v>37048.36</v>
      </c>
      <c r="J607" s="74">
        <v>46425</v>
      </c>
      <c r="K607" s="75">
        <f t="shared" si="19"/>
        <v>0.79802606354334948</v>
      </c>
      <c r="N607" s="63"/>
    </row>
    <row r="608" spans="1:14" x14ac:dyDescent="0.25">
      <c r="A608" s="42" t="s">
        <v>645</v>
      </c>
      <c r="B608" s="43">
        <v>6014856</v>
      </c>
      <c r="C608" s="43">
        <v>145970</v>
      </c>
      <c r="D608" s="68">
        <v>44927</v>
      </c>
      <c r="E608" s="68">
        <v>45291</v>
      </c>
      <c r="F608" s="69">
        <v>10904</v>
      </c>
      <c r="G608" s="69">
        <v>47843</v>
      </c>
      <c r="H608" s="69">
        <v>3984.12</v>
      </c>
      <c r="I608" s="69">
        <f t="shared" si="18"/>
        <v>62731.12</v>
      </c>
      <c r="J608" s="69">
        <v>69962</v>
      </c>
      <c r="K608" s="70">
        <f t="shared" si="19"/>
        <v>0.89664560761556278</v>
      </c>
      <c r="N608" s="63"/>
    </row>
    <row r="609" spans="1:14" x14ac:dyDescent="0.25">
      <c r="A609" s="34" t="s">
        <v>646</v>
      </c>
      <c r="B609" s="41">
        <v>6012991</v>
      </c>
      <c r="C609" s="41">
        <v>145721</v>
      </c>
      <c r="D609" s="66">
        <v>44927</v>
      </c>
      <c r="E609" s="66">
        <v>45291</v>
      </c>
      <c r="F609" s="71">
        <v>2853</v>
      </c>
      <c r="G609" s="71">
        <v>7265</v>
      </c>
      <c r="H609" s="71">
        <v>1854</v>
      </c>
      <c r="I609" s="71">
        <f t="shared" si="18"/>
        <v>11972</v>
      </c>
      <c r="J609" s="71">
        <v>30761</v>
      </c>
      <c r="K609" s="72">
        <f t="shared" si="19"/>
        <v>0.38919410942427102</v>
      </c>
      <c r="N609" s="63"/>
    </row>
    <row r="610" spans="1:14" x14ac:dyDescent="0.25">
      <c r="A610" s="34" t="s">
        <v>647</v>
      </c>
      <c r="B610" s="41">
        <v>6011332</v>
      </c>
      <c r="C610" s="41">
        <v>145602</v>
      </c>
      <c r="D610" s="66">
        <v>44927</v>
      </c>
      <c r="E610" s="66">
        <v>45291</v>
      </c>
      <c r="F610" s="71">
        <v>2327</v>
      </c>
      <c r="G610" s="71">
        <v>2702</v>
      </c>
      <c r="H610" s="71">
        <v>1636.32</v>
      </c>
      <c r="I610" s="71">
        <f t="shared" si="18"/>
        <v>6665.32</v>
      </c>
      <c r="J610" s="71">
        <v>32073</v>
      </c>
      <c r="K610" s="72">
        <f t="shared" si="19"/>
        <v>0.20781716708758144</v>
      </c>
      <c r="N610" s="63"/>
    </row>
    <row r="611" spans="1:14" x14ac:dyDescent="0.25">
      <c r="A611" s="34" t="s">
        <v>648</v>
      </c>
      <c r="B611" s="41">
        <v>6009674</v>
      </c>
      <c r="C611" s="41">
        <v>146019</v>
      </c>
      <c r="D611" s="66">
        <v>44927</v>
      </c>
      <c r="E611" s="66">
        <v>45291</v>
      </c>
      <c r="F611" s="71">
        <v>2779</v>
      </c>
      <c r="G611" s="71">
        <v>17286</v>
      </c>
      <c r="H611" s="71">
        <v>1265.8800000000001</v>
      </c>
      <c r="I611" s="71">
        <f t="shared" si="18"/>
        <v>21330.880000000001</v>
      </c>
      <c r="J611" s="71">
        <v>38947</v>
      </c>
      <c r="K611" s="72">
        <f t="shared" si="19"/>
        <v>0.54768993760751794</v>
      </c>
      <c r="N611" s="63"/>
    </row>
    <row r="612" spans="1:14" x14ac:dyDescent="0.25">
      <c r="A612" s="54" t="s">
        <v>649</v>
      </c>
      <c r="B612" s="55">
        <v>6009682</v>
      </c>
      <c r="C612" s="55">
        <v>146100</v>
      </c>
      <c r="D612" s="73">
        <v>44927</v>
      </c>
      <c r="E612" s="73">
        <v>45291</v>
      </c>
      <c r="F612" s="74">
        <v>922</v>
      </c>
      <c r="G612" s="74">
        <v>187</v>
      </c>
      <c r="H612" s="74">
        <v>3497.76</v>
      </c>
      <c r="I612" s="74">
        <f t="shared" si="18"/>
        <v>4606.76</v>
      </c>
      <c r="J612" s="74">
        <v>10237</v>
      </c>
      <c r="K612" s="75">
        <f t="shared" si="19"/>
        <v>0.45001074533554752</v>
      </c>
      <c r="N612" s="63"/>
    </row>
    <row r="613" spans="1:14" x14ac:dyDescent="0.25">
      <c r="A613" s="42" t="s">
        <v>650</v>
      </c>
      <c r="B613" s="43">
        <v>6004725</v>
      </c>
      <c r="C613" s="43">
        <v>145336</v>
      </c>
      <c r="D613" s="68">
        <v>44927</v>
      </c>
      <c r="E613" s="68">
        <v>45291</v>
      </c>
      <c r="F613" s="69">
        <v>10951</v>
      </c>
      <c r="G613" s="69">
        <v>14398</v>
      </c>
      <c r="H613" s="69">
        <v>11057.76</v>
      </c>
      <c r="I613" s="69">
        <f t="shared" si="18"/>
        <v>36406.76</v>
      </c>
      <c r="J613" s="69">
        <v>70037</v>
      </c>
      <c r="K613" s="70">
        <f t="shared" si="19"/>
        <v>0.51982180847266446</v>
      </c>
      <c r="N613" s="63"/>
    </row>
    <row r="614" spans="1:14" x14ac:dyDescent="0.25">
      <c r="A614" s="34" t="s">
        <v>651</v>
      </c>
      <c r="B614" s="41">
        <v>6005516</v>
      </c>
      <c r="C614" s="41">
        <v>145875</v>
      </c>
      <c r="D614" s="66">
        <v>44927</v>
      </c>
      <c r="E614" s="66">
        <v>45291</v>
      </c>
      <c r="F614" s="71">
        <v>5217</v>
      </c>
      <c r="G614" s="71">
        <v>13993</v>
      </c>
      <c r="H614" s="71">
        <v>2830</v>
      </c>
      <c r="I614" s="71">
        <f t="shared" si="18"/>
        <v>22040</v>
      </c>
      <c r="J614" s="71">
        <v>27517</v>
      </c>
      <c r="K614" s="72">
        <f t="shared" si="19"/>
        <v>0.80095940691209067</v>
      </c>
      <c r="N614" s="63"/>
    </row>
    <row r="615" spans="1:14" x14ac:dyDescent="0.25">
      <c r="A615" s="34" t="s">
        <v>652</v>
      </c>
      <c r="B615" s="41">
        <v>6014377</v>
      </c>
      <c r="C615" s="41">
        <v>146028</v>
      </c>
      <c r="D615" s="66">
        <v>44927</v>
      </c>
      <c r="E615" s="66">
        <v>45291</v>
      </c>
      <c r="F615" s="71">
        <v>7903</v>
      </c>
      <c r="G615" s="71">
        <v>6822</v>
      </c>
      <c r="H615" s="71">
        <v>4317.6000000000004</v>
      </c>
      <c r="I615" s="71">
        <f t="shared" si="18"/>
        <v>19042.599999999999</v>
      </c>
      <c r="J615" s="71">
        <v>30660</v>
      </c>
      <c r="K615" s="72">
        <f t="shared" si="19"/>
        <v>0.62108936725375075</v>
      </c>
      <c r="N615" s="63"/>
    </row>
    <row r="616" spans="1:14" x14ac:dyDescent="0.25">
      <c r="A616" s="34" t="s">
        <v>653</v>
      </c>
      <c r="B616" s="41">
        <v>6014963</v>
      </c>
      <c r="C616" s="41">
        <v>145923</v>
      </c>
      <c r="D616" s="66">
        <v>44927</v>
      </c>
      <c r="E616" s="66">
        <v>45291</v>
      </c>
      <c r="F616" s="71">
        <v>8618</v>
      </c>
      <c r="G616" s="71">
        <v>14419</v>
      </c>
      <c r="H616" s="71">
        <v>13230</v>
      </c>
      <c r="I616" s="71">
        <f t="shared" si="18"/>
        <v>36267</v>
      </c>
      <c r="J616" s="71">
        <v>49975</v>
      </c>
      <c r="K616" s="72">
        <f t="shared" si="19"/>
        <v>0.72570285142571289</v>
      </c>
      <c r="N616" s="63"/>
    </row>
    <row r="617" spans="1:14" x14ac:dyDescent="0.25">
      <c r="A617" s="54" t="s">
        <v>654</v>
      </c>
      <c r="B617" s="55">
        <v>6008825</v>
      </c>
      <c r="C617" s="55">
        <v>145632</v>
      </c>
      <c r="D617" s="73">
        <v>44927</v>
      </c>
      <c r="E617" s="73">
        <v>45291</v>
      </c>
      <c r="F617" s="74">
        <v>8289</v>
      </c>
      <c r="G617" s="74">
        <v>26368</v>
      </c>
      <c r="H617" s="74">
        <v>10878</v>
      </c>
      <c r="I617" s="74">
        <f t="shared" si="18"/>
        <v>45535</v>
      </c>
      <c r="J617" s="74">
        <v>61662</v>
      </c>
      <c r="K617" s="75">
        <f t="shared" si="19"/>
        <v>0.73846128896240792</v>
      </c>
      <c r="N617" s="63"/>
    </row>
    <row r="618" spans="1:14" x14ac:dyDescent="0.25">
      <c r="A618" s="42" t="s">
        <v>655</v>
      </c>
      <c r="B618" s="43">
        <v>6008262</v>
      </c>
      <c r="C618" s="43">
        <v>145806</v>
      </c>
      <c r="D618" s="68">
        <v>44927</v>
      </c>
      <c r="E618" s="68">
        <v>45291</v>
      </c>
      <c r="F618" s="69">
        <v>4362</v>
      </c>
      <c r="G618" s="69">
        <v>31046</v>
      </c>
      <c r="H618" s="69">
        <v>4833</v>
      </c>
      <c r="I618" s="69">
        <f t="shared" si="18"/>
        <v>40241</v>
      </c>
      <c r="J618" s="69">
        <v>44562</v>
      </c>
      <c r="K618" s="70">
        <f t="shared" si="19"/>
        <v>0.90303397513576589</v>
      </c>
      <c r="N618" s="63"/>
    </row>
    <row r="619" spans="1:14" x14ac:dyDescent="0.25">
      <c r="A619" s="34" t="s">
        <v>656</v>
      </c>
      <c r="B619" s="41">
        <v>6009740</v>
      </c>
      <c r="C619" s="41">
        <v>145000</v>
      </c>
      <c r="D619" s="66">
        <v>44927</v>
      </c>
      <c r="E619" s="66">
        <v>45291</v>
      </c>
      <c r="F619" s="71">
        <v>6109</v>
      </c>
      <c r="G619" s="71">
        <v>7812</v>
      </c>
      <c r="H619" s="71">
        <v>6857.76</v>
      </c>
      <c r="I619" s="71">
        <f t="shared" si="18"/>
        <v>20778.760000000002</v>
      </c>
      <c r="J619" s="71">
        <v>29935</v>
      </c>
      <c r="K619" s="72">
        <f t="shared" si="19"/>
        <v>0.69412928010689834</v>
      </c>
      <c r="N619" s="63"/>
    </row>
    <row r="620" spans="1:14" x14ac:dyDescent="0.25">
      <c r="A620" s="34" t="s">
        <v>657</v>
      </c>
      <c r="B620" s="41">
        <v>6002430</v>
      </c>
      <c r="C620" s="41">
        <v>145659</v>
      </c>
      <c r="D620" s="66">
        <v>44927</v>
      </c>
      <c r="E620" s="66">
        <v>45291</v>
      </c>
      <c r="F620" s="71">
        <v>6534</v>
      </c>
      <c r="G620" s="71">
        <v>30086</v>
      </c>
      <c r="H620" s="71">
        <v>5371</v>
      </c>
      <c r="I620" s="71">
        <f t="shared" si="18"/>
        <v>41991</v>
      </c>
      <c r="J620" s="71">
        <v>48719</v>
      </c>
      <c r="K620" s="72">
        <f t="shared" si="19"/>
        <v>0.86190192737946181</v>
      </c>
      <c r="N620" s="63"/>
    </row>
    <row r="621" spans="1:14" x14ac:dyDescent="0.25">
      <c r="A621" s="34" t="s">
        <v>658</v>
      </c>
      <c r="B621" s="41">
        <v>6009757</v>
      </c>
      <c r="C621" s="41">
        <v>145939</v>
      </c>
      <c r="D621" s="66">
        <v>44927</v>
      </c>
      <c r="E621" s="66">
        <v>45291</v>
      </c>
      <c r="F621" s="71">
        <v>6350</v>
      </c>
      <c r="G621" s="71">
        <v>27477</v>
      </c>
      <c r="H621" s="71">
        <v>1215.48</v>
      </c>
      <c r="I621" s="71">
        <f t="shared" si="18"/>
        <v>35042.480000000003</v>
      </c>
      <c r="J621" s="71">
        <v>40401</v>
      </c>
      <c r="K621" s="72">
        <f t="shared" si="19"/>
        <v>0.86736664934036289</v>
      </c>
      <c r="N621" s="63"/>
    </row>
    <row r="622" spans="1:14" x14ac:dyDescent="0.25">
      <c r="A622" s="54" t="s">
        <v>659</v>
      </c>
      <c r="B622" s="55">
        <v>6009765</v>
      </c>
      <c r="C622" s="55">
        <v>145389</v>
      </c>
      <c r="D622" s="73">
        <v>44927</v>
      </c>
      <c r="E622" s="73">
        <v>45291</v>
      </c>
      <c r="F622" s="74">
        <v>3483</v>
      </c>
      <c r="G622" s="74">
        <v>12437</v>
      </c>
      <c r="H622" s="74">
        <v>1560.72</v>
      </c>
      <c r="I622" s="74">
        <f t="shared" si="18"/>
        <v>17480.72</v>
      </c>
      <c r="J622" s="74">
        <v>22831</v>
      </c>
      <c r="K622" s="75">
        <f t="shared" si="19"/>
        <v>0.76565722044588502</v>
      </c>
      <c r="N622" s="63"/>
    </row>
    <row r="623" spans="1:14" x14ac:dyDescent="0.25">
      <c r="A623" s="42" t="s">
        <v>660</v>
      </c>
      <c r="B623" s="43">
        <v>6009435</v>
      </c>
      <c r="C623" s="43">
        <v>145887</v>
      </c>
      <c r="D623" s="68">
        <v>44927</v>
      </c>
      <c r="E623" s="68">
        <v>45291</v>
      </c>
      <c r="F623" s="69">
        <v>5162</v>
      </c>
      <c r="G623" s="69">
        <v>12774</v>
      </c>
      <c r="H623" s="69">
        <v>4507.4399999999996</v>
      </c>
      <c r="I623" s="69">
        <f t="shared" si="18"/>
        <v>22443.439999999999</v>
      </c>
      <c r="J623" s="69">
        <v>48882</v>
      </c>
      <c r="K623" s="70">
        <f t="shared" si="19"/>
        <v>0.45913505994026427</v>
      </c>
      <c r="N623" s="63"/>
    </row>
    <row r="624" spans="1:14" x14ac:dyDescent="0.25">
      <c r="A624" s="34" t="s">
        <v>661</v>
      </c>
      <c r="B624" s="41">
        <v>6006365</v>
      </c>
      <c r="C624" s="41">
        <v>146147</v>
      </c>
      <c r="D624" s="66">
        <v>44927</v>
      </c>
      <c r="E624" s="66">
        <v>45291</v>
      </c>
      <c r="F624" s="71">
        <v>530</v>
      </c>
      <c r="G624" s="71">
        <v>6263</v>
      </c>
      <c r="H624" s="71">
        <v>230.16</v>
      </c>
      <c r="I624" s="71">
        <f t="shared" si="18"/>
        <v>7023.16</v>
      </c>
      <c r="J624" s="71">
        <v>9696</v>
      </c>
      <c r="K624" s="72">
        <f t="shared" si="19"/>
        <v>0.72433580858085811</v>
      </c>
      <c r="N624" s="63"/>
    </row>
    <row r="625" spans="1:14" x14ac:dyDescent="0.25">
      <c r="A625" s="34" t="s">
        <v>662</v>
      </c>
      <c r="B625" s="41">
        <v>6009856</v>
      </c>
      <c r="C625" s="41">
        <v>145429</v>
      </c>
      <c r="D625" s="66">
        <v>44927</v>
      </c>
      <c r="E625" s="66">
        <v>45291</v>
      </c>
      <c r="F625" s="71">
        <v>5707</v>
      </c>
      <c r="G625" s="71">
        <v>46000</v>
      </c>
      <c r="H625" s="71">
        <v>4499</v>
      </c>
      <c r="I625" s="71">
        <f t="shared" si="18"/>
        <v>56206</v>
      </c>
      <c r="J625" s="71">
        <v>60747</v>
      </c>
      <c r="K625" s="72">
        <f t="shared" si="19"/>
        <v>0.92524733731706921</v>
      </c>
      <c r="N625" s="63"/>
    </row>
    <row r="626" spans="1:14" x14ac:dyDescent="0.25">
      <c r="A626" s="34" t="s">
        <v>663</v>
      </c>
      <c r="B626" s="41">
        <v>6006100</v>
      </c>
      <c r="C626" s="41">
        <v>145591</v>
      </c>
      <c r="D626" s="66">
        <v>44927</v>
      </c>
      <c r="E626" s="66">
        <v>45291</v>
      </c>
      <c r="F626" s="71">
        <v>3021</v>
      </c>
      <c r="G626" s="71">
        <v>3974</v>
      </c>
      <c r="H626" s="71">
        <v>4271.3999999999996</v>
      </c>
      <c r="I626" s="71">
        <f t="shared" si="18"/>
        <v>11266.4</v>
      </c>
      <c r="J626" s="71">
        <v>25374</v>
      </c>
      <c r="K626" s="72">
        <f t="shared" si="19"/>
        <v>0.44401355718451957</v>
      </c>
      <c r="N626" s="63"/>
    </row>
    <row r="627" spans="1:14" x14ac:dyDescent="0.25">
      <c r="A627" s="54" t="s">
        <v>664</v>
      </c>
      <c r="B627" s="55">
        <v>6009864</v>
      </c>
      <c r="C627" s="55">
        <v>146047</v>
      </c>
      <c r="D627" s="73">
        <v>44927</v>
      </c>
      <c r="E627" s="73">
        <v>45291</v>
      </c>
      <c r="F627" s="74">
        <v>1210</v>
      </c>
      <c r="G627" s="74">
        <v>6225</v>
      </c>
      <c r="H627" s="74">
        <v>144</v>
      </c>
      <c r="I627" s="74">
        <f t="shared" si="18"/>
        <v>7579</v>
      </c>
      <c r="J627" s="74">
        <v>17547</v>
      </c>
      <c r="K627" s="75">
        <f t="shared" si="19"/>
        <v>0.43192568530233089</v>
      </c>
      <c r="N627" s="63"/>
    </row>
    <row r="628" spans="1:14" x14ac:dyDescent="0.25">
      <c r="A628" s="42" t="s">
        <v>665</v>
      </c>
      <c r="B628" s="43">
        <v>6009872</v>
      </c>
      <c r="C628" s="43" t="s">
        <v>666</v>
      </c>
      <c r="D628" s="68">
        <v>44927</v>
      </c>
      <c r="E628" s="68">
        <v>45291</v>
      </c>
      <c r="F628" s="69">
        <v>3064</v>
      </c>
      <c r="G628" s="69">
        <v>20564</v>
      </c>
      <c r="H628" s="69">
        <v>8568</v>
      </c>
      <c r="I628" s="69">
        <f t="shared" si="18"/>
        <v>32196</v>
      </c>
      <c r="J628" s="69">
        <v>35237</v>
      </c>
      <c r="K628" s="70">
        <f t="shared" si="19"/>
        <v>0.91369866901268548</v>
      </c>
      <c r="N628" s="63"/>
    </row>
    <row r="629" spans="1:14" x14ac:dyDescent="0.25">
      <c r="A629" s="34" t="s">
        <v>667</v>
      </c>
      <c r="B629" s="41">
        <v>6013478</v>
      </c>
      <c r="C629" s="41">
        <v>145743</v>
      </c>
      <c r="D629" s="66">
        <v>44927</v>
      </c>
      <c r="E629" s="66">
        <v>45291</v>
      </c>
      <c r="F629" s="71">
        <v>0</v>
      </c>
      <c r="G629" s="71">
        <v>0</v>
      </c>
      <c r="H629" s="71">
        <v>0</v>
      </c>
      <c r="I629" s="71">
        <f t="shared" si="18"/>
        <v>0</v>
      </c>
      <c r="J629" s="71">
        <v>3947</v>
      </c>
      <c r="K629" s="72">
        <f t="shared" si="19"/>
        <v>0</v>
      </c>
      <c r="N629" s="63"/>
    </row>
    <row r="630" spans="1:14" x14ac:dyDescent="0.25">
      <c r="A630" s="34" t="s">
        <v>668</v>
      </c>
      <c r="B630" s="41">
        <v>6001002</v>
      </c>
      <c r="C630" s="41">
        <v>145333</v>
      </c>
      <c r="D630" s="66">
        <v>44927</v>
      </c>
      <c r="E630" s="66">
        <v>45291</v>
      </c>
      <c r="F630" s="71">
        <v>8195</v>
      </c>
      <c r="G630" s="71">
        <v>35468</v>
      </c>
      <c r="H630" s="71">
        <v>8866.2000000000007</v>
      </c>
      <c r="I630" s="71">
        <f t="shared" si="18"/>
        <v>52529.2</v>
      </c>
      <c r="J630" s="71">
        <v>63507</v>
      </c>
      <c r="K630" s="72">
        <f t="shared" si="19"/>
        <v>0.82714031524083953</v>
      </c>
      <c r="N630" s="63"/>
    </row>
    <row r="631" spans="1:14" x14ac:dyDescent="0.25">
      <c r="A631" s="34" t="s">
        <v>669</v>
      </c>
      <c r="B631" s="41">
        <v>6012173</v>
      </c>
      <c r="C631" s="41">
        <v>145660</v>
      </c>
      <c r="D631" s="66">
        <v>44927</v>
      </c>
      <c r="E631" s="66">
        <v>45291</v>
      </c>
      <c r="F631" s="71">
        <v>5545</v>
      </c>
      <c r="G631" s="71">
        <v>26834</v>
      </c>
      <c r="H631" s="71">
        <v>873.6</v>
      </c>
      <c r="I631" s="71">
        <f t="shared" si="18"/>
        <v>33252.6</v>
      </c>
      <c r="J631" s="71">
        <v>36702</v>
      </c>
      <c r="K631" s="72">
        <f t="shared" si="19"/>
        <v>0.9060160209252901</v>
      </c>
      <c r="N631" s="63"/>
    </row>
    <row r="632" spans="1:14" x14ac:dyDescent="0.25">
      <c r="A632" s="54" t="s">
        <v>670</v>
      </c>
      <c r="B632" s="55">
        <v>6007603</v>
      </c>
      <c r="C632" s="55">
        <v>145026</v>
      </c>
      <c r="D632" s="73">
        <v>44927</v>
      </c>
      <c r="E632" s="73">
        <v>45291</v>
      </c>
      <c r="F632" s="74">
        <v>243</v>
      </c>
      <c r="G632" s="74">
        <v>837</v>
      </c>
      <c r="H632" s="74">
        <v>0</v>
      </c>
      <c r="I632" s="74">
        <f t="shared" si="18"/>
        <v>1080</v>
      </c>
      <c r="J632" s="74">
        <v>48448</v>
      </c>
      <c r="K632" s="75">
        <f t="shared" si="19"/>
        <v>2.2291941875825626E-2</v>
      </c>
      <c r="N632" s="63"/>
    </row>
    <row r="633" spans="1:14" x14ac:dyDescent="0.25">
      <c r="A633" s="42" t="s">
        <v>671</v>
      </c>
      <c r="B633" s="43">
        <v>6000335</v>
      </c>
      <c r="C633" s="43">
        <v>145338</v>
      </c>
      <c r="D633" s="68">
        <v>44927</v>
      </c>
      <c r="E633" s="68">
        <v>45291</v>
      </c>
      <c r="F633" s="69">
        <v>6257</v>
      </c>
      <c r="G633" s="69">
        <v>13805</v>
      </c>
      <c r="H633" s="69">
        <v>4673.76</v>
      </c>
      <c r="I633" s="69">
        <f t="shared" si="18"/>
        <v>24735.760000000002</v>
      </c>
      <c r="J633" s="69">
        <v>30917</v>
      </c>
      <c r="K633" s="70">
        <f t="shared" si="19"/>
        <v>0.80006986447585482</v>
      </c>
      <c r="N633" s="63"/>
    </row>
    <row r="634" spans="1:14" x14ac:dyDescent="0.25">
      <c r="A634" s="34" t="s">
        <v>672</v>
      </c>
      <c r="B634" s="41">
        <v>6000194</v>
      </c>
      <c r="C634" s="41">
        <v>145664</v>
      </c>
      <c r="D634" s="66">
        <v>44927</v>
      </c>
      <c r="E634" s="66">
        <v>45291</v>
      </c>
      <c r="F634" s="71">
        <v>2379</v>
      </c>
      <c r="G634" s="71">
        <v>10754</v>
      </c>
      <c r="H634" s="71">
        <v>649.32000000000005</v>
      </c>
      <c r="I634" s="71">
        <f t="shared" si="18"/>
        <v>13782.32</v>
      </c>
      <c r="J634" s="71">
        <v>16623</v>
      </c>
      <c r="K634" s="72">
        <f t="shared" si="19"/>
        <v>0.82911147205678881</v>
      </c>
      <c r="N634" s="63"/>
    </row>
    <row r="635" spans="1:14" x14ac:dyDescent="0.25">
      <c r="A635" s="34" t="s">
        <v>673</v>
      </c>
      <c r="B635" s="41">
        <v>6009955</v>
      </c>
      <c r="C635" s="41">
        <v>146149</v>
      </c>
      <c r="D635" s="66">
        <v>44927</v>
      </c>
      <c r="E635" s="66">
        <v>45291</v>
      </c>
      <c r="F635" s="71">
        <v>4057</v>
      </c>
      <c r="G635" s="71">
        <v>22660</v>
      </c>
      <c r="H635" s="71">
        <v>2684.64</v>
      </c>
      <c r="I635" s="71">
        <f t="shared" si="18"/>
        <v>29401.64</v>
      </c>
      <c r="J635" s="71">
        <v>34734</v>
      </c>
      <c r="K635" s="72">
        <f t="shared" si="19"/>
        <v>0.84648010594806244</v>
      </c>
      <c r="N635" s="63"/>
    </row>
    <row r="636" spans="1:14" x14ac:dyDescent="0.25">
      <c r="A636" s="34" t="s">
        <v>674</v>
      </c>
      <c r="B636" s="41">
        <v>6009963</v>
      </c>
      <c r="C636" s="41">
        <v>145715</v>
      </c>
      <c r="D636" s="66">
        <v>44927</v>
      </c>
      <c r="E636" s="66">
        <v>45291</v>
      </c>
      <c r="F636" s="71">
        <v>2711</v>
      </c>
      <c r="G636" s="71">
        <v>24335</v>
      </c>
      <c r="H636" s="71">
        <v>6934</v>
      </c>
      <c r="I636" s="71">
        <f t="shared" si="18"/>
        <v>33980</v>
      </c>
      <c r="J636" s="71">
        <v>39735</v>
      </c>
      <c r="K636" s="72">
        <f t="shared" si="19"/>
        <v>0.85516547124701148</v>
      </c>
      <c r="N636" s="63"/>
    </row>
    <row r="637" spans="1:14" x14ac:dyDescent="0.25">
      <c r="A637" s="62" t="s">
        <v>675</v>
      </c>
      <c r="B637" s="41">
        <v>6010003</v>
      </c>
      <c r="C637" s="41">
        <v>145706</v>
      </c>
      <c r="D637" s="66">
        <v>44927</v>
      </c>
      <c r="E637" s="66">
        <v>45291</v>
      </c>
      <c r="F637" s="71">
        <v>1562</v>
      </c>
      <c r="G637" s="71">
        <v>737</v>
      </c>
      <c r="H637" s="71">
        <v>288.12</v>
      </c>
      <c r="I637" s="71">
        <f>SUM(F637:H637)</f>
        <v>2587.12</v>
      </c>
      <c r="J637" s="71">
        <v>48996</v>
      </c>
      <c r="K637" s="72">
        <f>I637/J637</f>
        <v>5.2802677769613844E-2</v>
      </c>
      <c r="N637" s="63"/>
    </row>
    <row r="638" spans="1:14" x14ac:dyDescent="0.25">
      <c r="A638" s="54" t="s">
        <v>676</v>
      </c>
      <c r="B638" s="55">
        <v>6006597</v>
      </c>
      <c r="C638" s="55">
        <v>145519</v>
      </c>
      <c r="D638" s="73">
        <v>44927</v>
      </c>
      <c r="E638" s="73">
        <v>45291</v>
      </c>
      <c r="F638" s="74">
        <v>3526</v>
      </c>
      <c r="G638" s="74">
        <v>20940</v>
      </c>
      <c r="H638" s="74">
        <v>766.08</v>
      </c>
      <c r="I638" s="74">
        <f t="shared" si="18"/>
        <v>25232.080000000002</v>
      </c>
      <c r="J638" s="74">
        <v>39248</v>
      </c>
      <c r="K638" s="75">
        <f t="shared" si="19"/>
        <v>0.64288830004076647</v>
      </c>
      <c r="N638" s="63"/>
    </row>
    <row r="639" spans="1:14" x14ac:dyDescent="0.25">
      <c r="A639" s="42" t="s">
        <v>677</v>
      </c>
      <c r="B639" s="43">
        <v>6004881</v>
      </c>
      <c r="C639" s="43">
        <v>145517</v>
      </c>
      <c r="D639" s="68">
        <v>44927</v>
      </c>
      <c r="E639" s="68">
        <v>45291</v>
      </c>
      <c r="F639" s="69">
        <v>1526</v>
      </c>
      <c r="G639" s="69">
        <v>8306</v>
      </c>
      <c r="H639" s="69">
        <v>32.76</v>
      </c>
      <c r="I639" s="69">
        <f t="shared" si="18"/>
        <v>9864.76</v>
      </c>
      <c r="J639" s="69">
        <v>13191</v>
      </c>
      <c r="K639" s="70">
        <f t="shared" si="19"/>
        <v>0.74784019407171554</v>
      </c>
      <c r="N639" s="63"/>
    </row>
    <row r="640" spans="1:14" x14ac:dyDescent="0.25">
      <c r="A640" s="34" t="s">
        <v>678</v>
      </c>
      <c r="B640" s="41">
        <v>6008379</v>
      </c>
      <c r="C640" s="41">
        <v>145712</v>
      </c>
      <c r="D640" s="66">
        <v>44927</v>
      </c>
      <c r="E640" s="66">
        <v>45291</v>
      </c>
      <c r="F640" s="71">
        <v>3789</v>
      </c>
      <c r="G640" s="71">
        <v>15646</v>
      </c>
      <c r="H640" s="71">
        <v>670.32</v>
      </c>
      <c r="I640" s="71">
        <f t="shared" si="18"/>
        <v>20105.32</v>
      </c>
      <c r="J640" s="71">
        <v>31374</v>
      </c>
      <c r="K640" s="72">
        <f t="shared" si="19"/>
        <v>0.64082743673105114</v>
      </c>
      <c r="N640" s="63"/>
    </row>
    <row r="641" spans="1:14" x14ac:dyDescent="0.25">
      <c r="A641" s="34" t="s">
        <v>679</v>
      </c>
      <c r="B641" s="41">
        <v>6003842</v>
      </c>
      <c r="C641" s="41">
        <v>146040</v>
      </c>
      <c r="D641" s="66">
        <v>44927</v>
      </c>
      <c r="E641" s="66">
        <v>45291</v>
      </c>
      <c r="F641" s="71">
        <v>796</v>
      </c>
      <c r="G641" s="71">
        <v>7628</v>
      </c>
      <c r="H641" s="71">
        <v>1582.56</v>
      </c>
      <c r="I641" s="71">
        <f t="shared" si="18"/>
        <v>10006.56</v>
      </c>
      <c r="J641" s="71">
        <v>12615</v>
      </c>
      <c r="K641" s="72">
        <f t="shared" si="19"/>
        <v>0.79322711058263973</v>
      </c>
      <c r="N641" s="63"/>
    </row>
    <row r="642" spans="1:14" x14ac:dyDescent="0.25">
      <c r="A642" s="34" t="s">
        <v>680</v>
      </c>
      <c r="B642" s="41">
        <v>6010037</v>
      </c>
      <c r="C642" s="41">
        <v>146101</v>
      </c>
      <c r="D642" s="66">
        <v>44927</v>
      </c>
      <c r="E642" s="66">
        <v>45291</v>
      </c>
      <c r="F642" s="71">
        <v>276</v>
      </c>
      <c r="G642" s="71">
        <v>704</v>
      </c>
      <c r="H642" s="71">
        <v>1153.32</v>
      </c>
      <c r="I642" s="71">
        <f t="shared" si="18"/>
        <v>2133.3199999999997</v>
      </c>
      <c r="J642" s="71">
        <v>21083</v>
      </c>
      <c r="K642" s="72">
        <f t="shared" si="19"/>
        <v>0.1011867381302471</v>
      </c>
      <c r="N642" s="63"/>
    </row>
    <row r="643" spans="1:14" x14ac:dyDescent="0.25">
      <c r="A643" s="54" t="s">
        <v>681</v>
      </c>
      <c r="B643" s="55">
        <v>6005904</v>
      </c>
      <c r="C643" s="55">
        <v>145967</v>
      </c>
      <c r="D643" s="73">
        <v>44927</v>
      </c>
      <c r="E643" s="73">
        <v>45291</v>
      </c>
      <c r="F643" s="74">
        <v>6735</v>
      </c>
      <c r="G643" s="74">
        <v>38943</v>
      </c>
      <c r="H643" s="74">
        <v>3438</v>
      </c>
      <c r="I643" s="74">
        <f t="shared" si="18"/>
        <v>49116</v>
      </c>
      <c r="J643" s="74">
        <v>58011</v>
      </c>
      <c r="K643" s="75">
        <f t="shared" si="19"/>
        <v>0.84666701142886691</v>
      </c>
      <c r="N643" s="63"/>
    </row>
    <row r="644" spans="1:14" x14ac:dyDescent="0.25">
      <c r="A644" s="42" t="s">
        <v>682</v>
      </c>
      <c r="B644" s="43">
        <v>6005334</v>
      </c>
      <c r="C644" s="43">
        <v>146168</v>
      </c>
      <c r="D644" s="68">
        <v>44927</v>
      </c>
      <c r="E644" s="68">
        <v>45291</v>
      </c>
      <c r="F644" s="69">
        <v>3695</v>
      </c>
      <c r="G644" s="69">
        <v>22567</v>
      </c>
      <c r="H644" s="69">
        <v>13113.24</v>
      </c>
      <c r="I644" s="69">
        <f t="shared" si="18"/>
        <v>39375.24</v>
      </c>
      <c r="J644" s="69">
        <v>46247</v>
      </c>
      <c r="K644" s="70">
        <f t="shared" si="19"/>
        <v>0.85141176724976753</v>
      </c>
      <c r="N644" s="63"/>
    </row>
    <row r="645" spans="1:14" x14ac:dyDescent="0.25">
      <c r="A645" s="34" t="s">
        <v>683</v>
      </c>
      <c r="B645" s="41">
        <v>6010094</v>
      </c>
      <c r="C645" s="41">
        <v>145556</v>
      </c>
      <c r="D645" s="66">
        <v>44927</v>
      </c>
      <c r="E645" s="66">
        <v>45291</v>
      </c>
      <c r="F645" s="71">
        <v>5404</v>
      </c>
      <c r="G645" s="71">
        <v>19644</v>
      </c>
      <c r="H645" s="71">
        <v>365.4</v>
      </c>
      <c r="I645" s="71">
        <f t="shared" si="18"/>
        <v>25413.4</v>
      </c>
      <c r="J645" s="71">
        <v>29003</v>
      </c>
      <c r="K645" s="72">
        <f t="shared" si="19"/>
        <v>0.87623349308692211</v>
      </c>
      <c r="N645" s="63"/>
    </row>
    <row r="646" spans="1:14" x14ac:dyDescent="0.25">
      <c r="A646" s="34" t="s">
        <v>684</v>
      </c>
      <c r="B646" s="41">
        <v>6010102</v>
      </c>
      <c r="C646" s="41" t="s">
        <v>685</v>
      </c>
      <c r="D646" s="66">
        <v>44927</v>
      </c>
      <c r="E646" s="66">
        <v>45291</v>
      </c>
      <c r="F646" s="71">
        <v>1820</v>
      </c>
      <c r="G646" s="71">
        <v>21300</v>
      </c>
      <c r="H646" s="71">
        <v>860.16</v>
      </c>
      <c r="I646" s="71">
        <f t="shared" si="18"/>
        <v>23980.16</v>
      </c>
      <c r="J646" s="71">
        <v>25261</v>
      </c>
      <c r="K646" s="72">
        <f t="shared" si="19"/>
        <v>0.94929575234551289</v>
      </c>
      <c r="N646" s="63"/>
    </row>
    <row r="647" spans="1:14" x14ac:dyDescent="0.25">
      <c r="A647" s="34" t="s">
        <v>686</v>
      </c>
      <c r="B647" s="41">
        <v>6007074</v>
      </c>
      <c r="C647" s="41">
        <v>145792</v>
      </c>
      <c r="D647" s="66">
        <v>44927</v>
      </c>
      <c r="E647" s="66">
        <v>45291</v>
      </c>
      <c r="F647" s="71">
        <v>12020</v>
      </c>
      <c r="G647" s="71">
        <v>49789</v>
      </c>
      <c r="H647" s="71">
        <v>195.72</v>
      </c>
      <c r="I647" s="71">
        <f t="shared" si="18"/>
        <v>62004.72</v>
      </c>
      <c r="J647" s="71">
        <v>73318</v>
      </c>
      <c r="K647" s="72">
        <f t="shared" si="19"/>
        <v>0.8456957363812434</v>
      </c>
      <c r="N647" s="63"/>
    </row>
    <row r="648" spans="1:14" x14ac:dyDescent="0.25">
      <c r="A648" s="54" t="s">
        <v>687</v>
      </c>
      <c r="B648" s="55">
        <v>6008361</v>
      </c>
      <c r="C648" s="55">
        <v>145213</v>
      </c>
      <c r="D648" s="73">
        <v>44927</v>
      </c>
      <c r="E648" s="73">
        <v>45291</v>
      </c>
      <c r="F648" s="74">
        <v>245</v>
      </c>
      <c r="G648" s="74">
        <v>0</v>
      </c>
      <c r="H648" s="74">
        <v>357.84</v>
      </c>
      <c r="I648" s="74">
        <f t="shared" si="18"/>
        <v>602.83999999999992</v>
      </c>
      <c r="J648" s="74">
        <v>18322</v>
      </c>
      <c r="K648" s="75">
        <f t="shared" si="19"/>
        <v>3.2902521558781789E-2</v>
      </c>
      <c r="N648" s="63"/>
    </row>
    <row r="649" spans="1:14" x14ac:dyDescent="0.25">
      <c r="A649" s="42" t="s">
        <v>688</v>
      </c>
      <c r="B649" s="43">
        <v>6001838</v>
      </c>
      <c r="C649" s="43">
        <v>146151</v>
      </c>
      <c r="D649" s="68">
        <v>44927</v>
      </c>
      <c r="E649" s="68">
        <v>45291</v>
      </c>
      <c r="F649" s="69">
        <v>4053</v>
      </c>
      <c r="G649" s="69">
        <v>2937</v>
      </c>
      <c r="H649" s="69">
        <v>4222.68</v>
      </c>
      <c r="I649" s="69">
        <f t="shared" si="18"/>
        <v>11212.68</v>
      </c>
      <c r="J649" s="69">
        <v>15321</v>
      </c>
      <c r="K649" s="70">
        <f t="shared" si="19"/>
        <v>0.73185040140982971</v>
      </c>
      <c r="N649" s="63"/>
    </row>
    <row r="650" spans="1:14" x14ac:dyDescent="0.25">
      <c r="A650" s="34" t="s">
        <v>689</v>
      </c>
      <c r="B650" s="41">
        <v>6015630</v>
      </c>
      <c r="C650" s="41">
        <v>145547</v>
      </c>
      <c r="D650" s="66">
        <v>44927</v>
      </c>
      <c r="E650" s="66">
        <v>45291</v>
      </c>
      <c r="F650" s="71">
        <v>3176</v>
      </c>
      <c r="G650" s="71">
        <v>7281</v>
      </c>
      <c r="H650" s="71">
        <v>11165</v>
      </c>
      <c r="I650" s="71">
        <f t="shared" si="18"/>
        <v>21622</v>
      </c>
      <c r="J650" s="71">
        <v>39879</v>
      </c>
      <c r="K650" s="72">
        <f t="shared" si="19"/>
        <v>0.54219012512851372</v>
      </c>
      <c r="N650" s="63"/>
    </row>
    <row r="651" spans="1:14" x14ac:dyDescent="0.25">
      <c r="A651" s="34" t="s">
        <v>690</v>
      </c>
      <c r="B651" s="41">
        <v>6002612</v>
      </c>
      <c r="C651" s="41">
        <v>145050</v>
      </c>
      <c r="D651" s="66">
        <v>44927</v>
      </c>
      <c r="E651" s="66">
        <v>45291</v>
      </c>
      <c r="F651" s="71">
        <v>11228</v>
      </c>
      <c r="G651" s="71">
        <v>49446</v>
      </c>
      <c r="H651" s="71">
        <v>5402</v>
      </c>
      <c r="I651" s="71">
        <f t="shared" ref="I651:I683" si="20">SUM(F651:H651)</f>
        <v>66076</v>
      </c>
      <c r="J651" s="71">
        <v>77860</v>
      </c>
      <c r="K651" s="72">
        <f t="shared" ref="K651:K683" si="21">I651/J651</f>
        <v>0.84865142563575646</v>
      </c>
      <c r="N651" s="63"/>
    </row>
    <row r="652" spans="1:14" x14ac:dyDescent="0.25">
      <c r="A652" s="34" t="s">
        <v>691</v>
      </c>
      <c r="B652" s="41">
        <v>6002836</v>
      </c>
      <c r="C652" s="41">
        <v>146033</v>
      </c>
      <c r="D652" s="66">
        <v>44927</v>
      </c>
      <c r="E652" s="66">
        <v>45291</v>
      </c>
      <c r="F652" s="71">
        <v>3393</v>
      </c>
      <c r="G652" s="71">
        <v>8711</v>
      </c>
      <c r="H652" s="71">
        <v>2306.64</v>
      </c>
      <c r="I652" s="71">
        <f t="shared" si="20"/>
        <v>14410.64</v>
      </c>
      <c r="J652" s="71">
        <v>24598</v>
      </c>
      <c r="K652" s="72">
        <f t="shared" si="21"/>
        <v>0.5858460037401414</v>
      </c>
      <c r="N652" s="63"/>
    </row>
    <row r="653" spans="1:14" x14ac:dyDescent="0.25">
      <c r="A653" s="54" t="s">
        <v>692</v>
      </c>
      <c r="B653" s="55">
        <v>6004402</v>
      </c>
      <c r="C653" s="55">
        <v>145949</v>
      </c>
      <c r="D653" s="73">
        <v>44927</v>
      </c>
      <c r="E653" s="73">
        <v>45291</v>
      </c>
      <c r="F653" s="74">
        <v>2359</v>
      </c>
      <c r="G653" s="74">
        <v>6552</v>
      </c>
      <c r="H653" s="74">
        <v>0</v>
      </c>
      <c r="I653" s="74">
        <f t="shared" si="20"/>
        <v>8911</v>
      </c>
      <c r="J653" s="74">
        <v>25577</v>
      </c>
      <c r="K653" s="75">
        <f t="shared" si="21"/>
        <v>0.34839895218360245</v>
      </c>
      <c r="N653" s="63"/>
    </row>
    <row r="654" spans="1:14" x14ac:dyDescent="0.25">
      <c r="A654" s="42" t="s">
        <v>693</v>
      </c>
      <c r="B654" s="43">
        <v>6005060</v>
      </c>
      <c r="C654" s="43">
        <v>145697</v>
      </c>
      <c r="D654" s="68">
        <v>44927</v>
      </c>
      <c r="E654" s="68">
        <v>45291</v>
      </c>
      <c r="F654" s="69">
        <v>3554</v>
      </c>
      <c r="G654" s="69">
        <v>6529</v>
      </c>
      <c r="H654" s="69">
        <v>5517.96</v>
      </c>
      <c r="I654" s="69">
        <f t="shared" si="20"/>
        <v>15600.96</v>
      </c>
      <c r="J654" s="69">
        <v>31167</v>
      </c>
      <c r="K654" s="70">
        <f t="shared" si="21"/>
        <v>0.50056020791221478</v>
      </c>
      <c r="N654" s="63"/>
    </row>
    <row r="655" spans="1:14" x14ac:dyDescent="0.25">
      <c r="A655" s="34" t="s">
        <v>694</v>
      </c>
      <c r="B655" s="41">
        <v>6005250</v>
      </c>
      <c r="C655" s="41">
        <v>146116</v>
      </c>
      <c r="D655" s="66">
        <v>44927</v>
      </c>
      <c r="E655" s="66">
        <v>45291</v>
      </c>
      <c r="F655" s="71">
        <v>3137</v>
      </c>
      <c r="G655" s="71">
        <v>2702</v>
      </c>
      <c r="H655" s="71">
        <v>5310.48</v>
      </c>
      <c r="I655" s="71">
        <f t="shared" si="20"/>
        <v>11149.48</v>
      </c>
      <c r="J655" s="71">
        <v>20037</v>
      </c>
      <c r="K655" s="72">
        <f t="shared" si="21"/>
        <v>0.55644457753156662</v>
      </c>
      <c r="N655" s="63"/>
    </row>
    <row r="656" spans="1:14" x14ac:dyDescent="0.25">
      <c r="A656" s="34" t="s">
        <v>695</v>
      </c>
      <c r="B656" s="41">
        <v>6005946</v>
      </c>
      <c r="C656" s="41">
        <v>145494</v>
      </c>
      <c r="D656" s="66">
        <v>44927</v>
      </c>
      <c r="E656" s="66">
        <v>45291</v>
      </c>
      <c r="F656" s="71">
        <v>3758</v>
      </c>
      <c r="G656" s="71">
        <v>8592</v>
      </c>
      <c r="H656" s="71">
        <v>4359.6000000000004</v>
      </c>
      <c r="I656" s="71">
        <f t="shared" si="20"/>
        <v>16709.599999999999</v>
      </c>
      <c r="J656" s="71">
        <v>36175</v>
      </c>
      <c r="K656" s="72">
        <f t="shared" si="21"/>
        <v>0.46191015894955073</v>
      </c>
      <c r="N656" s="63"/>
    </row>
    <row r="657" spans="1:14" x14ac:dyDescent="0.25">
      <c r="A657" s="34" t="s">
        <v>696</v>
      </c>
      <c r="B657" s="41">
        <v>6006274</v>
      </c>
      <c r="C657" s="41">
        <v>145445</v>
      </c>
      <c r="D657" s="66">
        <v>44927</v>
      </c>
      <c r="E657" s="66">
        <v>45291</v>
      </c>
      <c r="F657" s="71">
        <v>5099</v>
      </c>
      <c r="G657" s="71">
        <v>12822</v>
      </c>
      <c r="H657" s="71">
        <v>198</v>
      </c>
      <c r="I657" s="71">
        <f t="shared" si="20"/>
        <v>18119</v>
      </c>
      <c r="J657" s="71">
        <v>48221</v>
      </c>
      <c r="K657" s="72">
        <f t="shared" si="21"/>
        <v>0.37574915493249827</v>
      </c>
      <c r="N657" s="63"/>
    </row>
    <row r="658" spans="1:14" x14ac:dyDescent="0.25">
      <c r="A658" s="54" t="s">
        <v>697</v>
      </c>
      <c r="B658" s="55">
        <v>6007389</v>
      </c>
      <c r="C658" s="55">
        <v>145883</v>
      </c>
      <c r="D658" s="73">
        <v>44927</v>
      </c>
      <c r="E658" s="73">
        <v>45291</v>
      </c>
      <c r="F658" s="74">
        <v>3966</v>
      </c>
      <c r="G658" s="74">
        <v>7933</v>
      </c>
      <c r="H658" s="74">
        <v>1807.68</v>
      </c>
      <c r="I658" s="74">
        <f t="shared" si="20"/>
        <v>13706.68</v>
      </c>
      <c r="J658" s="74">
        <v>29123</v>
      </c>
      <c r="K658" s="75">
        <f t="shared" si="21"/>
        <v>0.47064794148954436</v>
      </c>
      <c r="N658" s="63"/>
    </row>
    <row r="659" spans="1:14" x14ac:dyDescent="0.25">
      <c r="A659" s="42" t="s">
        <v>698</v>
      </c>
      <c r="B659" s="43">
        <v>6007702</v>
      </c>
      <c r="C659" s="43">
        <v>145406</v>
      </c>
      <c r="D659" s="68">
        <v>44927</v>
      </c>
      <c r="E659" s="68">
        <v>45291</v>
      </c>
      <c r="F659" s="69">
        <v>738</v>
      </c>
      <c r="G659" s="69">
        <v>8498</v>
      </c>
      <c r="H659" s="69">
        <v>0</v>
      </c>
      <c r="I659" s="69">
        <f t="shared" si="20"/>
        <v>9236</v>
      </c>
      <c r="J659" s="69">
        <v>18419</v>
      </c>
      <c r="K659" s="70">
        <f t="shared" si="21"/>
        <v>0.50143873174439435</v>
      </c>
      <c r="N659" s="63"/>
    </row>
    <row r="660" spans="1:14" x14ac:dyDescent="0.25">
      <c r="A660" s="34" t="s">
        <v>699</v>
      </c>
      <c r="B660" s="41">
        <v>6008007</v>
      </c>
      <c r="C660" s="41">
        <v>145771</v>
      </c>
      <c r="D660" s="66">
        <v>44927</v>
      </c>
      <c r="E660" s="66">
        <v>45291</v>
      </c>
      <c r="F660" s="71">
        <v>7977</v>
      </c>
      <c r="G660" s="71">
        <v>29354</v>
      </c>
      <c r="H660" s="71">
        <v>378.84</v>
      </c>
      <c r="I660" s="71">
        <f t="shared" si="20"/>
        <v>37709.839999999997</v>
      </c>
      <c r="J660" s="71">
        <v>51623</v>
      </c>
      <c r="K660" s="72">
        <f t="shared" si="21"/>
        <v>0.73048524882319887</v>
      </c>
      <c r="N660" s="63"/>
    </row>
    <row r="661" spans="1:14" x14ac:dyDescent="0.25">
      <c r="A661" s="34" t="s">
        <v>700</v>
      </c>
      <c r="B661" s="41">
        <v>6008395</v>
      </c>
      <c r="C661" s="41">
        <v>146106</v>
      </c>
      <c r="D661" s="66">
        <v>44927</v>
      </c>
      <c r="E661" s="66">
        <v>45291</v>
      </c>
      <c r="F661" s="71">
        <v>581</v>
      </c>
      <c r="G661" s="71">
        <v>2418</v>
      </c>
      <c r="H661" s="71">
        <v>204.12</v>
      </c>
      <c r="I661" s="71">
        <f t="shared" si="20"/>
        <v>3203.12</v>
      </c>
      <c r="J661" s="71">
        <v>11167</v>
      </c>
      <c r="K661" s="72">
        <f t="shared" si="21"/>
        <v>0.28683800483567656</v>
      </c>
      <c r="N661" s="63"/>
    </row>
    <row r="662" spans="1:14" x14ac:dyDescent="0.25">
      <c r="A662" s="34" t="s">
        <v>701</v>
      </c>
      <c r="B662" s="41">
        <v>6009161</v>
      </c>
      <c r="C662" s="41">
        <v>145895</v>
      </c>
      <c r="D662" s="66">
        <v>44927</v>
      </c>
      <c r="E662" s="66">
        <v>45291</v>
      </c>
      <c r="F662" s="71">
        <v>2386</v>
      </c>
      <c r="G662" s="71">
        <v>4429</v>
      </c>
      <c r="H662" s="71">
        <v>5488.56</v>
      </c>
      <c r="I662" s="71">
        <f t="shared" si="20"/>
        <v>12303.560000000001</v>
      </c>
      <c r="J662" s="71">
        <v>16211</v>
      </c>
      <c r="K662" s="72">
        <f t="shared" si="21"/>
        <v>0.7589636666461046</v>
      </c>
      <c r="N662" s="63"/>
    </row>
    <row r="663" spans="1:14" x14ac:dyDescent="0.25">
      <c r="A663" s="54" t="s">
        <v>702</v>
      </c>
      <c r="B663" s="55">
        <v>6009245</v>
      </c>
      <c r="C663" s="55">
        <v>146068</v>
      </c>
      <c r="D663" s="73">
        <v>44927</v>
      </c>
      <c r="E663" s="73">
        <v>45291</v>
      </c>
      <c r="F663" s="74">
        <v>4604</v>
      </c>
      <c r="G663" s="74">
        <v>10806</v>
      </c>
      <c r="H663" s="74">
        <v>3530.52</v>
      </c>
      <c r="I663" s="74">
        <f t="shared" si="20"/>
        <v>18940.52</v>
      </c>
      <c r="J663" s="74">
        <v>30516</v>
      </c>
      <c r="K663" s="75">
        <f t="shared" si="21"/>
        <v>0.62067505570848081</v>
      </c>
      <c r="N663" s="63"/>
    </row>
    <row r="664" spans="1:14" x14ac:dyDescent="0.25">
      <c r="A664" s="42" t="s">
        <v>703</v>
      </c>
      <c r="B664" s="43">
        <v>6009252</v>
      </c>
      <c r="C664" s="43">
        <v>145892</v>
      </c>
      <c r="D664" s="68">
        <v>44927</v>
      </c>
      <c r="E664" s="68">
        <v>45291</v>
      </c>
      <c r="F664" s="69">
        <v>6831</v>
      </c>
      <c r="G664" s="69">
        <v>14151</v>
      </c>
      <c r="H664" s="69">
        <v>5078.6400000000003</v>
      </c>
      <c r="I664" s="69">
        <f t="shared" si="20"/>
        <v>26060.639999999999</v>
      </c>
      <c r="J664" s="69">
        <v>50566</v>
      </c>
      <c r="K664" s="70">
        <f t="shared" si="21"/>
        <v>0.5153787129691888</v>
      </c>
      <c r="N664" s="63"/>
    </row>
    <row r="665" spans="1:14" x14ac:dyDescent="0.25">
      <c r="A665" s="34" t="s">
        <v>704</v>
      </c>
      <c r="B665" s="41">
        <v>6009542</v>
      </c>
      <c r="C665" s="41">
        <v>145652</v>
      </c>
      <c r="D665" s="66">
        <v>44927</v>
      </c>
      <c r="E665" s="66">
        <v>45291</v>
      </c>
      <c r="F665" s="71">
        <v>1287</v>
      </c>
      <c r="G665" s="71">
        <v>11193</v>
      </c>
      <c r="H665" s="71">
        <v>886.2</v>
      </c>
      <c r="I665" s="71">
        <f t="shared" si="20"/>
        <v>13366.2</v>
      </c>
      <c r="J665" s="71">
        <v>27406</v>
      </c>
      <c r="K665" s="72">
        <f t="shared" si="21"/>
        <v>0.48771072028023066</v>
      </c>
      <c r="N665" s="63"/>
    </row>
  </sheetData>
  <autoFilter ref="A7:N665"/>
  <pageMargins left="0.7" right="0.7" top="0.75" bottom="0.75" header="0.3" footer="0.3"/>
  <pageSetup scale="52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780D68-5D51-4085-8FAE-B423F39FACEE}"/>
</file>

<file path=customXml/itemProps2.xml><?xml version="1.0" encoding="utf-8"?>
<ds:datastoreItem xmlns:ds="http://schemas.openxmlformats.org/officeDocument/2006/customXml" ds:itemID="{11F5C56A-34D9-4C17-9999-5DD053E302FC}"/>
</file>

<file path=customXml/itemProps3.xml><?xml version="1.0" encoding="utf-8"?>
<ds:datastoreItem xmlns:ds="http://schemas.openxmlformats.org/officeDocument/2006/customXml" ds:itemID="{64BE8611-ECE1-4E51-A2F7-6333D90D4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Staffing Incentive</vt:lpstr>
      <vt:lpstr>Medicaid Utilization %</vt:lpstr>
      <vt:lpstr>'Medicaid Utilization %'!Print_Titles</vt:lpstr>
      <vt:lpstr>'Staffing Incentive'!Print_Titles</vt:lpstr>
    </vt:vector>
  </TitlesOfParts>
  <Company>Myers and Stauffer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Brendel</dc:creator>
  <cp:lastModifiedBy>Daniel Brendel</cp:lastModifiedBy>
  <dcterms:created xsi:type="dcterms:W3CDTF">2024-10-29T18:23:42Z</dcterms:created>
  <dcterms:modified xsi:type="dcterms:W3CDTF">2024-10-29T18:24:14Z</dcterms:modified>
</cp:coreProperties>
</file>