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M:\Brda\LTC Reimb\RateData\EXTERNAL26AA\From MS\"/>
    </mc:Choice>
  </mc:AlternateContent>
  <xr:revisionPtr revIDLastSave="0" documentId="13_ncr:1_{0EC775EF-3B04-4DE3-A4AD-DC483C67C512}" xr6:coauthVersionLast="47" xr6:coauthVersionMax="47" xr10:uidLastSave="{00000000-0000-0000-0000-000000000000}"/>
  <bookViews>
    <workbookView xWindow="28680" yWindow="-75" windowWidth="29040" windowHeight="15840" xr2:uid="{F102D9C0-0DC0-44A3-8188-074E8337E453}"/>
  </bookViews>
  <sheets>
    <sheet name="Staffing Incentive" sheetId="1" r:id="rId1"/>
    <sheet name="Medicaid Utilization %" sheetId="2" r:id="rId2"/>
  </sheets>
  <definedNames>
    <definedName name="_">#REF!</definedName>
    <definedName name="_Age1">#REF!</definedName>
    <definedName name="_FFP06">#REF!</definedName>
    <definedName name="_FFP07">#REF!</definedName>
    <definedName name="_xlnm._FilterDatabase" localSheetId="1" hidden="1">'Medicaid Utilization %'!$A$7:$N$657</definedName>
    <definedName name="_xlnm._FilterDatabase" localSheetId="0" hidden="1">'Staffing Incentive'!$A$7:$Z$657</definedName>
    <definedName name="Age">#REF!</definedName>
    <definedName name="AOPrice">#REF!</definedName>
    <definedName name="AOPrice1">#REF!</definedName>
    <definedName name="CodeName" hidden="1">#REF!</definedName>
    <definedName name="Costs1">#REF!</definedName>
    <definedName name="crowley">#REF!</definedName>
    <definedName name="Days">#REF!</definedName>
    <definedName name="Days1">#REF!</definedName>
    <definedName name="DCCostPercent">#REF!</definedName>
    <definedName name="DCCostPercent1">#REF!</definedName>
    <definedName name="DCCostPercentage">#REF!</definedName>
    <definedName name="DCFloor">#REF!</definedName>
    <definedName name="DCFloor1">#REF!</definedName>
    <definedName name="DCPrice">#REF!</definedName>
    <definedName name="DCPrice1">#REF!</definedName>
    <definedName name="Depreciation">#REF!</definedName>
    <definedName name="Depreciation1">#REF!</definedName>
    <definedName name="Equipment">#REF!</definedName>
    <definedName name="Equipment1">#REF!</definedName>
    <definedName name="export">#REF!</definedName>
    <definedName name="FormulaBar" hidden="1">#REF!</definedName>
    <definedName name="Gridlines" hidden="1">#REF!</definedName>
    <definedName name="Headings" hidden="1">#REF!</definedName>
    <definedName name="HiddenColumns" hidden="1">#REF!</definedName>
    <definedName name="HiddenRows" hidden="1">#REF!</definedName>
    <definedName name="Land">#REF!</definedName>
    <definedName name="Land1">#REF!</definedName>
    <definedName name="McdCMI">#REF!</definedName>
    <definedName name="missing_fac">#REF!</definedName>
    <definedName name="moveable4000CFA">#REF!</definedName>
    <definedName name="new_fac">#REF!</definedName>
    <definedName name="ObjectName" hidden="1">#REF!</definedName>
    <definedName name="ObjectType" hidden="1">#REF!</definedName>
    <definedName name="Occupancy">#REF!</definedName>
    <definedName name="Occupancy1">#REF!</definedName>
    <definedName name="PassThruPercent">#REF!</definedName>
    <definedName name="PassThruPercent1">#REF!</definedName>
    <definedName name="PassThruRate">#REF!</definedName>
    <definedName name="PassThruRate1">#REF!</definedName>
    <definedName name="Password" hidden="1">#REF!</definedName>
    <definedName name="_xlnm.Print_Titles" localSheetId="1">'Medicaid Utilization %'!$A:$B,'Medicaid Utilization %'!$1:$7</definedName>
    <definedName name="_xlnm.Print_Titles" localSheetId="0">'Staffing Incentive'!$A:$B,'Staffing Incentive'!$1:$7</definedName>
    <definedName name="Protection" hidden="1">#REF!</definedName>
    <definedName name="ProviderFee">#REF!</definedName>
    <definedName name="ProviderFee1">#REF!</definedName>
    <definedName name="rate_data">#REF!</definedName>
    <definedName name="RebaseAdj">#REF!</definedName>
    <definedName name="RebaseAdj1">#REF!</definedName>
    <definedName name="ReferenceStyle" hidden="1">#REF!</definedName>
    <definedName name="RentalRate">#REF!</definedName>
    <definedName name="RentalRate1">#REF!</definedName>
    <definedName name="SelectedCell" hidden="1">#REF!</definedName>
    <definedName name="SelectedSheet" hidden="1">#REF!</definedName>
    <definedName name="SqFootValue">#REF!</definedName>
    <definedName name="SqFtAvg">#REF!</definedName>
    <definedName name="SqFtPerBedMax">#REF!</definedName>
    <definedName name="SqFtPerBedMax1">#REF!</definedName>
    <definedName name="SqFtPerBedMin">#REF!</definedName>
    <definedName name="SqFtPerBedMin1">#REF!</definedName>
    <definedName name="SqFtQuestion">#REF!</definedName>
    <definedName name="SqFtQuestion1">#REF!</definedName>
    <definedName name="SqFtValue">#REF!</definedName>
    <definedName name="SqFtValue1">#REF!</definedName>
    <definedName name="TotalCMI">#REF!</definedName>
    <definedName name="Visibility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7" i="2" l="1"/>
  <c r="K657" i="2" s="1"/>
  <c r="K656" i="2"/>
  <c r="I656" i="2"/>
  <c r="K655" i="2"/>
  <c r="I655" i="2"/>
  <c r="I654" i="2"/>
  <c r="K654" i="2" s="1"/>
  <c r="I653" i="2"/>
  <c r="K653" i="2" s="1"/>
  <c r="I651" i="2"/>
  <c r="K651" i="2" s="1"/>
  <c r="I649" i="2"/>
  <c r="K649" i="2" s="1"/>
  <c r="I648" i="2"/>
  <c r="K648" i="2" s="1"/>
  <c r="I647" i="2"/>
  <c r="K647" i="2" s="1"/>
  <c r="I645" i="2"/>
  <c r="K645" i="2" s="1"/>
  <c r="K643" i="2"/>
  <c r="I643" i="2"/>
  <c r="I641" i="2"/>
  <c r="K641" i="2" s="1"/>
  <c r="I639" i="2"/>
  <c r="K639" i="2" s="1"/>
  <c r="I637" i="2"/>
  <c r="K637" i="2" s="1"/>
  <c r="I635" i="2"/>
  <c r="K635" i="2" s="1"/>
  <c r="I634" i="2"/>
  <c r="K634" i="2" s="1"/>
  <c r="I633" i="2"/>
  <c r="K633" i="2" s="1"/>
  <c r="K631" i="2"/>
  <c r="I631" i="2"/>
  <c r="I629" i="2"/>
  <c r="K629" i="2" s="1"/>
  <c r="I627" i="2"/>
  <c r="K627" i="2" s="1"/>
  <c r="I625" i="2"/>
  <c r="K625" i="2" s="1"/>
  <c r="I624" i="2"/>
  <c r="K624" i="2" s="1"/>
  <c r="I623" i="2"/>
  <c r="K623" i="2" s="1"/>
  <c r="I621" i="2"/>
  <c r="K621" i="2" s="1"/>
  <c r="K619" i="2"/>
  <c r="I619" i="2"/>
  <c r="K618" i="2"/>
  <c r="I618" i="2"/>
  <c r="I617" i="2"/>
  <c r="K617" i="2" s="1"/>
  <c r="I615" i="2"/>
  <c r="K615" i="2" s="1"/>
  <c r="I614" i="2"/>
  <c r="K614" i="2" s="1"/>
  <c r="I613" i="2"/>
  <c r="K613" i="2" s="1"/>
  <c r="I612" i="2"/>
  <c r="K612" i="2" s="1"/>
  <c r="I611" i="2"/>
  <c r="K611" i="2" s="1"/>
  <c r="I610" i="2"/>
  <c r="K610" i="2" s="1"/>
  <c r="I609" i="2"/>
  <c r="K609" i="2" s="1"/>
  <c r="K607" i="2"/>
  <c r="I607" i="2"/>
  <c r="I605" i="2"/>
  <c r="I603" i="2"/>
  <c r="K603" i="2" s="1"/>
  <c r="I601" i="2"/>
  <c r="K601" i="2" s="1"/>
  <c r="I600" i="2"/>
  <c r="K600" i="2" s="1"/>
  <c r="I597" i="2"/>
  <c r="K597" i="2" s="1"/>
  <c r="I595" i="2"/>
  <c r="K595" i="2" s="1"/>
  <c r="I593" i="2"/>
  <c r="K593" i="2" s="1"/>
  <c r="I591" i="2"/>
  <c r="K591" i="2" s="1"/>
  <c r="I589" i="2"/>
  <c r="K589" i="2" s="1"/>
  <c r="I587" i="2"/>
  <c r="K587" i="2" s="1"/>
  <c r="I586" i="2"/>
  <c r="K586" i="2" s="1"/>
  <c r="I585" i="2"/>
  <c r="K585" i="2" s="1"/>
  <c r="K583" i="2"/>
  <c r="I583" i="2"/>
  <c r="I581" i="2"/>
  <c r="K581" i="2" s="1"/>
  <c r="I579" i="2"/>
  <c r="K579" i="2" s="1"/>
  <c r="I577" i="2"/>
  <c r="K577" i="2" s="1"/>
  <c r="I576" i="2"/>
  <c r="K576" i="2" s="1"/>
  <c r="I573" i="2"/>
  <c r="K573" i="2" s="1"/>
  <c r="I571" i="2"/>
  <c r="K571" i="2" s="1"/>
  <c r="I569" i="2"/>
  <c r="K569" i="2" s="1"/>
  <c r="I567" i="2"/>
  <c r="K567" i="2" s="1"/>
  <c r="I563" i="2"/>
  <c r="K563" i="2" s="1"/>
  <c r="I562" i="2"/>
  <c r="K562" i="2" s="1"/>
  <c r="I561" i="2"/>
  <c r="K561" i="2" s="1"/>
  <c r="K559" i="2"/>
  <c r="I559" i="2"/>
  <c r="I557" i="2"/>
  <c r="I555" i="2"/>
  <c r="K555" i="2" s="1"/>
  <c r="I553" i="2"/>
  <c r="K553" i="2" s="1"/>
  <c r="I552" i="2"/>
  <c r="K552" i="2" s="1"/>
  <c r="K549" i="2"/>
  <c r="I549" i="2"/>
  <c r="I547" i="2"/>
  <c r="K547" i="2" s="1"/>
  <c r="I545" i="2"/>
  <c r="K545" i="2" s="1"/>
  <c r="I539" i="2"/>
  <c r="K539" i="2" s="1"/>
  <c r="I538" i="2"/>
  <c r="K538" i="2" s="1"/>
  <c r="I537" i="2"/>
  <c r="K537" i="2" s="1"/>
  <c r="K535" i="2"/>
  <c r="I535" i="2"/>
  <c r="I533" i="2"/>
  <c r="I531" i="2"/>
  <c r="K531" i="2" s="1"/>
  <c r="I528" i="2"/>
  <c r="K528" i="2" s="1"/>
  <c r="I525" i="2"/>
  <c r="K525" i="2" s="1"/>
  <c r="I523" i="2"/>
  <c r="I521" i="2"/>
  <c r="K521" i="2" s="1"/>
  <c r="I517" i="2"/>
  <c r="K517" i="2" s="1"/>
  <c r="K515" i="2"/>
  <c r="I515" i="2"/>
  <c r="I514" i="2"/>
  <c r="K514" i="2" s="1"/>
  <c r="I513" i="2"/>
  <c r="I511" i="2"/>
  <c r="K511" i="2" s="1"/>
  <c r="I509" i="2"/>
  <c r="K509" i="2" s="1"/>
  <c r="I507" i="2"/>
  <c r="K507" i="2" s="1"/>
  <c r="I505" i="2"/>
  <c r="K505" i="2" s="1"/>
  <c r="I504" i="2"/>
  <c r="K504" i="2" s="1"/>
  <c r="K501" i="2"/>
  <c r="I501" i="2"/>
  <c r="I499" i="2"/>
  <c r="K499" i="2" s="1"/>
  <c r="I497" i="2"/>
  <c r="K497" i="2" s="1"/>
  <c r="I494" i="2"/>
  <c r="K494" i="2" s="1"/>
  <c r="I493" i="2"/>
  <c r="K493" i="2" s="1"/>
  <c r="I491" i="2"/>
  <c r="I490" i="2"/>
  <c r="K490" i="2" s="1"/>
  <c r="I489" i="2"/>
  <c r="K489" i="2" s="1"/>
  <c r="K487" i="2"/>
  <c r="I487" i="2"/>
  <c r="I486" i="2"/>
  <c r="K486" i="2" s="1"/>
  <c r="I485" i="2"/>
  <c r="K485" i="2" s="1"/>
  <c r="I484" i="2"/>
  <c r="I483" i="2"/>
  <c r="K483" i="2" s="1"/>
  <c r="I482" i="2"/>
  <c r="K482" i="2" s="1"/>
  <c r="I481" i="2"/>
  <c r="K481" i="2" s="1"/>
  <c r="I480" i="2"/>
  <c r="I479" i="2"/>
  <c r="K479" i="2" s="1"/>
  <c r="I478" i="2"/>
  <c r="I477" i="2"/>
  <c r="K477" i="2" s="1"/>
  <c r="I476" i="2"/>
  <c r="I475" i="2"/>
  <c r="K475" i="2" s="1"/>
  <c r="I474" i="2"/>
  <c r="K474" i="2" s="1"/>
  <c r="I473" i="2"/>
  <c r="K473" i="2" s="1"/>
  <c r="I472" i="2"/>
  <c r="I471" i="2"/>
  <c r="K471" i="2" s="1"/>
  <c r="I470" i="2"/>
  <c r="K470" i="2" s="1"/>
  <c r="I469" i="2"/>
  <c r="K469" i="2" s="1"/>
  <c r="I468" i="2"/>
  <c r="K467" i="2"/>
  <c r="I467" i="2"/>
  <c r="I466" i="2"/>
  <c r="I465" i="2"/>
  <c r="K465" i="2" s="1"/>
  <c r="I464" i="2"/>
  <c r="K464" i="2" s="1"/>
  <c r="I463" i="2"/>
  <c r="K463" i="2" s="1"/>
  <c r="I462" i="2"/>
  <c r="K462" i="2" s="1"/>
  <c r="I461" i="2"/>
  <c r="I460" i="2"/>
  <c r="I459" i="2"/>
  <c r="K459" i="2" s="1"/>
  <c r="I458" i="2"/>
  <c r="I457" i="2"/>
  <c r="K457" i="2" s="1"/>
  <c r="I456" i="2"/>
  <c r="K456" i="2" s="1"/>
  <c r="I455" i="2"/>
  <c r="K455" i="2" s="1"/>
  <c r="I454" i="2"/>
  <c r="K454" i="2" s="1"/>
  <c r="I453" i="2"/>
  <c r="K453" i="2" s="1"/>
  <c r="I452" i="2"/>
  <c r="K452" i="2" s="1"/>
  <c r="I451" i="2"/>
  <c r="K451" i="2" s="1"/>
  <c r="I450" i="2"/>
  <c r="I449" i="2"/>
  <c r="K449" i="2" s="1"/>
  <c r="I448" i="2"/>
  <c r="K448" i="2" s="1"/>
  <c r="I447" i="2"/>
  <c r="K447" i="2" s="1"/>
  <c r="I446" i="2"/>
  <c r="K446" i="2" s="1"/>
  <c r="I445" i="2"/>
  <c r="K445" i="2" s="1"/>
  <c r="I444" i="2"/>
  <c r="K444" i="2" s="1"/>
  <c r="I443" i="2"/>
  <c r="K443" i="2" s="1"/>
  <c r="I442" i="2"/>
  <c r="K442" i="2" s="1"/>
  <c r="I440" i="2"/>
  <c r="K440" i="2" s="1"/>
  <c r="I439" i="2"/>
  <c r="K439" i="2" s="1"/>
  <c r="I438" i="2"/>
  <c r="K438" i="2" s="1"/>
  <c r="I437" i="2"/>
  <c r="I436" i="2"/>
  <c r="K435" i="2"/>
  <c r="I435" i="2"/>
  <c r="I434" i="2"/>
  <c r="I433" i="2"/>
  <c r="I432" i="2"/>
  <c r="K432" i="2" s="1"/>
  <c r="I431" i="2"/>
  <c r="K431" i="2" s="1"/>
  <c r="I430" i="2"/>
  <c r="K430" i="2" s="1"/>
  <c r="I428" i="2"/>
  <c r="K428" i="2" s="1"/>
  <c r="I427" i="2"/>
  <c r="K427" i="2" s="1"/>
  <c r="I426" i="2"/>
  <c r="K425" i="2"/>
  <c r="I425" i="2"/>
  <c r="I424" i="2"/>
  <c r="K424" i="2" s="1"/>
  <c r="I423" i="2"/>
  <c r="K423" i="2" s="1"/>
  <c r="I422" i="2"/>
  <c r="K422" i="2" s="1"/>
  <c r="I421" i="2"/>
  <c r="I420" i="2"/>
  <c r="K420" i="2" s="1"/>
  <c r="I419" i="2"/>
  <c r="K419" i="2" s="1"/>
  <c r="I418" i="2"/>
  <c r="K418" i="2" s="1"/>
  <c r="I417" i="2"/>
  <c r="K417" i="2" s="1"/>
  <c r="I416" i="2"/>
  <c r="K416" i="2" s="1"/>
  <c r="I414" i="2"/>
  <c r="K414" i="2" s="1"/>
  <c r="I413" i="2"/>
  <c r="K413" i="2" s="1"/>
  <c r="I412" i="2"/>
  <c r="I411" i="2"/>
  <c r="I410" i="2"/>
  <c r="K410" i="2" s="1"/>
  <c r="I409" i="2"/>
  <c r="K409" i="2" s="1"/>
  <c r="I408" i="2"/>
  <c r="K408" i="2" s="1"/>
  <c r="I407" i="2"/>
  <c r="K407" i="2" s="1"/>
  <c r="I404" i="2"/>
  <c r="K404" i="2" s="1"/>
  <c r="I402" i="2"/>
  <c r="K402" i="2" s="1"/>
  <c r="I401" i="2"/>
  <c r="K401" i="2" s="1"/>
  <c r="I400" i="2"/>
  <c r="K399" i="2"/>
  <c r="I399" i="2"/>
  <c r="I398" i="2"/>
  <c r="I397" i="2"/>
  <c r="K397" i="2" s="1"/>
  <c r="I396" i="2"/>
  <c r="K396" i="2" s="1"/>
  <c r="I395" i="2"/>
  <c r="K395" i="2" s="1"/>
  <c r="I394" i="2"/>
  <c r="K394" i="2" s="1"/>
  <c r="I392" i="2"/>
  <c r="K392" i="2" s="1"/>
  <c r="K391" i="2"/>
  <c r="I391" i="2"/>
  <c r="I390" i="2"/>
  <c r="K390" i="2" s="1"/>
  <c r="I389" i="2"/>
  <c r="K389" i="2" s="1"/>
  <c r="I388" i="2"/>
  <c r="K388" i="2" s="1"/>
  <c r="K387" i="2"/>
  <c r="I387" i="2"/>
  <c r="I386" i="2"/>
  <c r="I385" i="2"/>
  <c r="I384" i="2"/>
  <c r="K384" i="2" s="1"/>
  <c r="I383" i="2"/>
  <c r="K383" i="2" s="1"/>
  <c r="I382" i="2"/>
  <c r="K382" i="2" s="1"/>
  <c r="I381" i="2"/>
  <c r="K381" i="2" s="1"/>
  <c r="I379" i="2"/>
  <c r="K379" i="2" s="1"/>
  <c r="I378" i="2"/>
  <c r="K377" i="2"/>
  <c r="I377" i="2"/>
  <c r="I376" i="2"/>
  <c r="K376" i="2" s="1"/>
  <c r="I375" i="2"/>
  <c r="K375" i="2" s="1"/>
  <c r="I374" i="2"/>
  <c r="I373" i="2"/>
  <c r="I372" i="2"/>
  <c r="I371" i="2"/>
  <c r="K371" i="2" s="1"/>
  <c r="I370" i="2"/>
  <c r="K370" i="2" s="1"/>
  <c r="I369" i="2"/>
  <c r="I368" i="2"/>
  <c r="K368" i="2" s="1"/>
  <c r="I367" i="2"/>
  <c r="I366" i="2"/>
  <c r="I365" i="2"/>
  <c r="I364" i="2"/>
  <c r="K364" i="2" s="1"/>
  <c r="I363" i="2"/>
  <c r="K363" i="2" s="1"/>
  <c r="I362" i="2"/>
  <c r="I361" i="2"/>
  <c r="I360" i="2"/>
  <c r="I359" i="2"/>
  <c r="K359" i="2" s="1"/>
  <c r="I358" i="2"/>
  <c r="K358" i="2" s="1"/>
  <c r="I357" i="2"/>
  <c r="K357" i="2" s="1"/>
  <c r="I355" i="2"/>
  <c r="K355" i="2" s="1"/>
  <c r="I354" i="2"/>
  <c r="I353" i="2"/>
  <c r="K353" i="2" s="1"/>
  <c r="I352" i="2"/>
  <c r="K352" i="2" s="1"/>
  <c r="I350" i="2"/>
  <c r="K350" i="2" s="1"/>
  <c r="I349" i="2"/>
  <c r="K349" i="2" s="1"/>
  <c r="I348" i="2"/>
  <c r="K348" i="2" s="1"/>
  <c r="I347" i="2"/>
  <c r="K347" i="2" s="1"/>
  <c r="I346" i="2"/>
  <c r="K346" i="2" s="1"/>
  <c r="I343" i="2"/>
  <c r="K343" i="2" s="1"/>
  <c r="I342" i="2"/>
  <c r="I341" i="2"/>
  <c r="I338" i="2"/>
  <c r="K338" i="2" s="1"/>
  <c r="I337" i="2"/>
  <c r="I336" i="2"/>
  <c r="I335" i="2"/>
  <c r="K335" i="2" s="1"/>
  <c r="I334" i="2"/>
  <c r="K334" i="2" s="1"/>
  <c r="I332" i="2"/>
  <c r="K332" i="2" s="1"/>
  <c r="I331" i="2"/>
  <c r="K331" i="2" s="1"/>
  <c r="I330" i="2"/>
  <c r="I329" i="2"/>
  <c r="I328" i="2"/>
  <c r="K328" i="2" s="1"/>
  <c r="I326" i="2"/>
  <c r="K326" i="2" s="1"/>
  <c r="I325" i="2"/>
  <c r="I324" i="2"/>
  <c r="K324" i="2" s="1"/>
  <c r="I323" i="2"/>
  <c r="I322" i="2"/>
  <c r="K322" i="2" s="1"/>
  <c r="I319" i="2"/>
  <c r="K319" i="2" s="1"/>
  <c r="I318" i="2"/>
  <c r="I317" i="2"/>
  <c r="I316" i="2"/>
  <c r="K316" i="2" s="1"/>
  <c r="I313" i="2"/>
  <c r="I312" i="2"/>
  <c r="I311" i="2"/>
  <c r="K311" i="2" s="1"/>
  <c r="I310" i="2"/>
  <c r="K310" i="2" s="1"/>
  <c r="I307" i="2"/>
  <c r="K307" i="2" s="1"/>
  <c r="I306" i="2"/>
  <c r="I305" i="2"/>
  <c r="K305" i="2" s="1"/>
  <c r="I304" i="2"/>
  <c r="K304" i="2" s="1"/>
  <c r="I303" i="2"/>
  <c r="K303" i="2" s="1"/>
  <c r="I301" i="2"/>
  <c r="K301" i="2" s="1"/>
  <c r="I300" i="2"/>
  <c r="K300" i="2" s="1"/>
  <c r="I299" i="2"/>
  <c r="K299" i="2" s="1"/>
  <c r="I298" i="2"/>
  <c r="K298" i="2" s="1"/>
  <c r="I296" i="2"/>
  <c r="K296" i="2" s="1"/>
  <c r="I295" i="2"/>
  <c r="K295" i="2" s="1"/>
  <c r="I294" i="2"/>
  <c r="K294" i="2" s="1"/>
  <c r="I293" i="2"/>
  <c r="I292" i="2"/>
  <c r="K292" i="2" s="1"/>
  <c r="I289" i="2"/>
  <c r="K289" i="2" s="1"/>
  <c r="I288" i="2"/>
  <c r="I287" i="2"/>
  <c r="I286" i="2"/>
  <c r="K286" i="2" s="1"/>
  <c r="I284" i="2"/>
  <c r="K284" i="2" s="1"/>
  <c r="I283" i="2"/>
  <c r="K283" i="2" s="1"/>
  <c r="I282" i="2"/>
  <c r="K282" i="2" s="1"/>
  <c r="I281" i="2"/>
  <c r="I280" i="2"/>
  <c r="K280" i="2" s="1"/>
  <c r="I278" i="2"/>
  <c r="K278" i="2" s="1"/>
  <c r="I277" i="2"/>
  <c r="K277" i="2" s="1"/>
  <c r="I276" i="2"/>
  <c r="I275" i="2"/>
  <c r="K275" i="2" s="1"/>
  <c r="I274" i="2"/>
  <c r="K274" i="2" s="1"/>
  <c r="I272" i="2"/>
  <c r="K272" i="2" s="1"/>
  <c r="I271" i="2"/>
  <c r="K271" i="2" s="1"/>
  <c r="I270" i="2"/>
  <c r="K270" i="2" s="1"/>
  <c r="K269" i="2"/>
  <c r="I269" i="2"/>
  <c r="I268" i="2"/>
  <c r="K268" i="2" s="1"/>
  <c r="I267" i="2"/>
  <c r="I266" i="2"/>
  <c r="K266" i="2" s="1"/>
  <c r="I265" i="2"/>
  <c r="K265" i="2" s="1"/>
  <c r="K261" i="2"/>
  <c r="I261" i="2"/>
  <c r="I260" i="2"/>
  <c r="K260" i="2" s="1"/>
  <c r="I259" i="2"/>
  <c r="K259" i="2" s="1"/>
  <c r="I258" i="2"/>
  <c r="K257" i="2"/>
  <c r="I257" i="2"/>
  <c r="I256" i="2"/>
  <c r="I255" i="2"/>
  <c r="I254" i="2"/>
  <c r="K254" i="2" s="1"/>
  <c r="I253" i="2"/>
  <c r="K253" i="2" s="1"/>
  <c r="I252" i="2"/>
  <c r="K252" i="2" s="1"/>
  <c r="I249" i="2"/>
  <c r="K249" i="2" s="1"/>
  <c r="I248" i="2"/>
  <c r="I247" i="2"/>
  <c r="K247" i="2" s="1"/>
  <c r="I246" i="2"/>
  <c r="K245" i="2"/>
  <c r="I245" i="2"/>
  <c r="I244" i="2"/>
  <c r="I243" i="2"/>
  <c r="I242" i="2"/>
  <c r="K242" i="2" s="1"/>
  <c r="I241" i="2"/>
  <c r="K241" i="2" s="1"/>
  <c r="I239" i="2"/>
  <c r="K239" i="2" s="1"/>
  <c r="I238" i="2"/>
  <c r="K238" i="2" s="1"/>
  <c r="I237" i="2"/>
  <c r="K237" i="2" s="1"/>
  <c r="I236" i="2"/>
  <c r="K236" i="2" s="1"/>
  <c r="I235" i="2"/>
  <c r="K235" i="2" s="1"/>
  <c r="I234" i="2"/>
  <c r="K233" i="2"/>
  <c r="I233" i="2"/>
  <c r="K232" i="2"/>
  <c r="I232" i="2"/>
  <c r="K231" i="2"/>
  <c r="I231" i="2"/>
  <c r="K230" i="2"/>
  <c r="I230" i="2"/>
  <c r="K229" i="2"/>
  <c r="I229" i="2"/>
  <c r="K228" i="2"/>
  <c r="I228" i="2"/>
  <c r="I227" i="2"/>
  <c r="K227" i="2" s="1"/>
  <c r="I226" i="2"/>
  <c r="K226" i="2" s="1"/>
  <c r="I225" i="2"/>
  <c r="K225" i="2" s="1"/>
  <c r="I224" i="2"/>
  <c r="K224" i="2" s="1"/>
  <c r="K223" i="2"/>
  <c r="I223" i="2"/>
  <c r="I222" i="2"/>
  <c r="K222" i="2" s="1"/>
  <c r="I221" i="2"/>
  <c r="K221" i="2" s="1"/>
  <c r="K220" i="2"/>
  <c r="I220" i="2"/>
  <c r="K219" i="2"/>
  <c r="I219" i="2"/>
  <c r="K218" i="2"/>
  <c r="I218" i="2"/>
  <c r="K217" i="2"/>
  <c r="I217" i="2"/>
  <c r="K216" i="2"/>
  <c r="I216" i="2"/>
  <c r="I215" i="2"/>
  <c r="K215" i="2" s="1"/>
  <c r="I214" i="2"/>
  <c r="K214" i="2" s="1"/>
  <c r="I213" i="2"/>
  <c r="K213" i="2" s="1"/>
  <c r="I212" i="2"/>
  <c r="K212" i="2" s="1"/>
  <c r="K211" i="2"/>
  <c r="I211" i="2"/>
  <c r="I210" i="2"/>
  <c r="K210" i="2" s="1"/>
  <c r="K209" i="2"/>
  <c r="I209" i="2"/>
  <c r="I208" i="2"/>
  <c r="K208" i="2" s="1"/>
  <c r="K207" i="2"/>
  <c r="I207" i="2"/>
  <c r="K206" i="2"/>
  <c r="I206" i="2"/>
  <c r="K205" i="2"/>
  <c r="I205" i="2"/>
  <c r="I203" i="2"/>
  <c r="K203" i="2" s="1"/>
  <c r="I201" i="2"/>
  <c r="K201" i="2" s="1"/>
  <c r="I199" i="2"/>
  <c r="K199" i="2" s="1"/>
  <c r="I197" i="2"/>
  <c r="K197" i="2" s="1"/>
  <c r="I196" i="2"/>
  <c r="K196" i="2" s="1"/>
  <c r="I195" i="2"/>
  <c r="K195" i="2" s="1"/>
  <c r="K193" i="2"/>
  <c r="I193" i="2"/>
  <c r="I191" i="2"/>
  <c r="I189" i="2"/>
  <c r="K189" i="2" s="1"/>
  <c r="I186" i="2"/>
  <c r="K186" i="2" s="1"/>
  <c r="I184" i="2"/>
  <c r="K184" i="2" s="1"/>
  <c r="I183" i="2"/>
  <c r="K183" i="2" s="1"/>
  <c r="K181" i="2"/>
  <c r="I181" i="2"/>
  <c r="I179" i="2"/>
  <c r="K179" i="2" s="1"/>
  <c r="I177" i="2"/>
  <c r="K177" i="2" s="1"/>
  <c r="I175" i="2"/>
  <c r="K175" i="2" s="1"/>
  <c r="I173" i="2"/>
  <c r="K173" i="2" s="1"/>
  <c r="I172" i="2"/>
  <c r="K172" i="2" s="1"/>
  <c r="I171" i="2"/>
  <c r="K171" i="2" s="1"/>
  <c r="I169" i="2"/>
  <c r="K169" i="2" s="1"/>
  <c r="I167" i="2"/>
  <c r="I165" i="2"/>
  <c r="K165" i="2" s="1"/>
  <c r="I162" i="2"/>
  <c r="K162" i="2" s="1"/>
  <c r="I160" i="2"/>
  <c r="K160" i="2" s="1"/>
  <c r="I159" i="2"/>
  <c r="K159" i="2" s="1"/>
  <c r="K157" i="2"/>
  <c r="I157" i="2"/>
  <c r="I155" i="2"/>
  <c r="K155" i="2" s="1"/>
  <c r="I153" i="2"/>
  <c r="K153" i="2" s="1"/>
  <c r="I151" i="2"/>
  <c r="K151" i="2" s="1"/>
  <c r="I150" i="2"/>
  <c r="K150" i="2" s="1"/>
  <c r="I149" i="2"/>
  <c r="K149" i="2" s="1"/>
  <c r="I148" i="2"/>
  <c r="K148" i="2" s="1"/>
  <c r="K147" i="2"/>
  <c r="I147" i="2"/>
  <c r="I145" i="2"/>
  <c r="K145" i="2" s="1"/>
  <c r="I143" i="2"/>
  <c r="I141" i="2"/>
  <c r="K141" i="2" s="1"/>
  <c r="I138" i="2"/>
  <c r="K138" i="2" s="1"/>
  <c r="I137" i="2"/>
  <c r="K137" i="2" s="1"/>
  <c r="I136" i="2"/>
  <c r="K136" i="2" s="1"/>
  <c r="I135" i="2"/>
  <c r="K135" i="2" s="1"/>
  <c r="K133" i="2"/>
  <c r="I133" i="2"/>
  <c r="I131" i="2"/>
  <c r="K131" i="2" s="1"/>
  <c r="I129" i="2"/>
  <c r="K129" i="2" s="1"/>
  <c r="I127" i="2"/>
  <c r="K127" i="2" s="1"/>
  <c r="I124" i="2"/>
  <c r="K124" i="2" s="1"/>
  <c r="I123" i="2"/>
  <c r="K123" i="2" s="1"/>
  <c r="K121" i="2"/>
  <c r="I121" i="2"/>
  <c r="I119" i="2"/>
  <c r="I117" i="2"/>
  <c r="K117" i="2" s="1"/>
  <c r="I113" i="2"/>
  <c r="K113" i="2" s="1"/>
  <c r="I112" i="2"/>
  <c r="K112" i="2" s="1"/>
  <c r="I111" i="2"/>
  <c r="K111" i="2" s="1"/>
  <c r="K109" i="2"/>
  <c r="I109" i="2"/>
  <c r="I107" i="2"/>
  <c r="K107" i="2" s="1"/>
  <c r="I105" i="2"/>
  <c r="K105" i="2" s="1"/>
  <c r="I100" i="2"/>
  <c r="K100" i="2" s="1"/>
  <c r="K99" i="2"/>
  <c r="I99" i="2"/>
  <c r="K98" i="2"/>
  <c r="I98" i="2"/>
  <c r="I97" i="2"/>
  <c r="K97" i="2" s="1"/>
  <c r="K96" i="2"/>
  <c r="I96" i="2"/>
  <c r="I95" i="2"/>
  <c r="K95" i="2" s="1"/>
  <c r="I94" i="2"/>
  <c r="K94" i="2" s="1"/>
  <c r="K93" i="2"/>
  <c r="I93" i="2"/>
  <c r="K92" i="2"/>
  <c r="I92" i="2"/>
  <c r="I91" i="2"/>
  <c r="K91" i="2" s="1"/>
  <c r="I90" i="2"/>
  <c r="K90" i="2" s="1"/>
  <c r="I89" i="2"/>
  <c r="K89" i="2" s="1"/>
  <c r="I88" i="2"/>
  <c r="K88" i="2" s="1"/>
  <c r="K87" i="2"/>
  <c r="I87" i="2"/>
  <c r="K86" i="2"/>
  <c r="I86" i="2"/>
  <c r="I85" i="2"/>
  <c r="K85" i="2" s="1"/>
  <c r="K84" i="2"/>
  <c r="I84" i="2"/>
  <c r="I83" i="2"/>
  <c r="K83" i="2" s="1"/>
  <c r="I82" i="2"/>
  <c r="K82" i="2" s="1"/>
  <c r="K81" i="2"/>
  <c r="I81" i="2"/>
  <c r="K80" i="2"/>
  <c r="I80" i="2"/>
  <c r="I79" i="2"/>
  <c r="K79" i="2" s="1"/>
  <c r="I78" i="2"/>
  <c r="K78" i="2" s="1"/>
  <c r="I77" i="2"/>
  <c r="K77" i="2" s="1"/>
  <c r="I76" i="2"/>
  <c r="K76" i="2" s="1"/>
  <c r="K75" i="2"/>
  <c r="I75" i="2"/>
  <c r="K74" i="2"/>
  <c r="I74" i="2"/>
  <c r="I73" i="2"/>
  <c r="K73" i="2" s="1"/>
  <c r="K72" i="2"/>
  <c r="I72" i="2"/>
  <c r="I71" i="2"/>
  <c r="K71" i="2" s="1"/>
  <c r="I70" i="2"/>
  <c r="K70" i="2" s="1"/>
  <c r="K69" i="2"/>
  <c r="I69" i="2"/>
  <c r="K68" i="2"/>
  <c r="I68" i="2"/>
  <c r="I67" i="2"/>
  <c r="K67" i="2" s="1"/>
  <c r="I66" i="2"/>
  <c r="K66" i="2" s="1"/>
  <c r="I65" i="2"/>
  <c r="K65" i="2" s="1"/>
  <c r="I64" i="2"/>
  <c r="K64" i="2" s="1"/>
  <c r="K63" i="2"/>
  <c r="I63" i="2"/>
  <c r="K62" i="2"/>
  <c r="I62" i="2"/>
  <c r="I61" i="2"/>
  <c r="K61" i="2" s="1"/>
  <c r="K60" i="2"/>
  <c r="I60" i="2"/>
  <c r="I59" i="2"/>
  <c r="K59" i="2" s="1"/>
  <c r="I58" i="2"/>
  <c r="K58" i="2" s="1"/>
  <c r="K57" i="2"/>
  <c r="I57" i="2"/>
  <c r="K56" i="2"/>
  <c r="I56" i="2"/>
  <c r="I55" i="2"/>
  <c r="K55" i="2" s="1"/>
  <c r="I54" i="2"/>
  <c r="K54" i="2" s="1"/>
  <c r="I53" i="2"/>
  <c r="K53" i="2" s="1"/>
  <c r="I52" i="2"/>
  <c r="K52" i="2" s="1"/>
  <c r="K51" i="2"/>
  <c r="I51" i="2"/>
  <c r="K50" i="2"/>
  <c r="I50" i="2"/>
  <c r="I49" i="2"/>
  <c r="K49" i="2" s="1"/>
  <c r="K48" i="2"/>
  <c r="I48" i="2"/>
  <c r="I47" i="2"/>
  <c r="K47" i="2" s="1"/>
  <c r="I46" i="2"/>
  <c r="K46" i="2" s="1"/>
  <c r="K45" i="2"/>
  <c r="I45" i="2"/>
  <c r="K44" i="2"/>
  <c r="I44" i="2"/>
  <c r="I43" i="2"/>
  <c r="K43" i="2" s="1"/>
  <c r="I42" i="2"/>
  <c r="K42" i="2" s="1"/>
  <c r="I41" i="2"/>
  <c r="K41" i="2" s="1"/>
  <c r="I40" i="2"/>
  <c r="K40" i="2" s="1"/>
  <c r="K39" i="2"/>
  <c r="I39" i="2"/>
  <c r="K38" i="2"/>
  <c r="I38" i="2"/>
  <c r="I37" i="2"/>
  <c r="K37" i="2" s="1"/>
  <c r="K36" i="2"/>
  <c r="I36" i="2"/>
  <c r="I35" i="2"/>
  <c r="K35" i="2" s="1"/>
  <c r="I34" i="2"/>
  <c r="K34" i="2" s="1"/>
  <c r="K33" i="2"/>
  <c r="I33" i="2"/>
  <c r="K32" i="2"/>
  <c r="I32" i="2"/>
  <c r="I31" i="2"/>
  <c r="K31" i="2" s="1"/>
  <c r="I30" i="2"/>
  <c r="K30" i="2" s="1"/>
  <c r="I29" i="2"/>
  <c r="K29" i="2" s="1"/>
  <c r="I28" i="2"/>
  <c r="K28" i="2" s="1"/>
  <c r="K27" i="2"/>
  <c r="I27" i="2"/>
  <c r="K26" i="2"/>
  <c r="I26" i="2"/>
  <c r="I25" i="2"/>
  <c r="K25" i="2" s="1"/>
  <c r="K24" i="2"/>
  <c r="I24" i="2"/>
  <c r="I23" i="2"/>
  <c r="K23" i="2" s="1"/>
  <c r="I22" i="2"/>
  <c r="K22" i="2" s="1"/>
  <c r="K21" i="2"/>
  <c r="I21" i="2"/>
  <c r="K20" i="2"/>
  <c r="I20" i="2"/>
  <c r="I19" i="2"/>
  <c r="K19" i="2" s="1"/>
  <c r="I18" i="2"/>
  <c r="K18" i="2" s="1"/>
  <c r="I17" i="2"/>
  <c r="K17" i="2" s="1"/>
  <c r="I16" i="2"/>
  <c r="K16" i="2" s="1"/>
  <c r="K15" i="2"/>
  <c r="I15" i="2"/>
  <c r="K14" i="2"/>
  <c r="I14" i="2"/>
  <c r="I13" i="2"/>
  <c r="K13" i="2" s="1"/>
  <c r="K12" i="2"/>
  <c r="I12" i="2"/>
  <c r="I11" i="2"/>
  <c r="K11" i="2" s="1"/>
  <c r="I10" i="2"/>
  <c r="K10" i="2" s="1"/>
  <c r="K9" i="2"/>
  <c r="I9" i="2"/>
  <c r="K8" i="2"/>
  <c r="I8" i="2"/>
  <c r="U657" i="1"/>
  <c r="V657" i="1" s="1"/>
  <c r="Z657" i="1"/>
  <c r="I657" i="1"/>
  <c r="H657" i="1"/>
  <c r="F657" i="1"/>
  <c r="Z656" i="1"/>
  <c r="M656" i="1"/>
  <c r="N656" i="1" s="1"/>
  <c r="J656" i="1"/>
  <c r="L656" i="1" s="1"/>
  <c r="I656" i="1"/>
  <c r="H656" i="1"/>
  <c r="F656" i="1"/>
  <c r="J655" i="1"/>
  <c r="L655" i="1" s="1"/>
  <c r="I655" i="1"/>
  <c r="H655" i="1"/>
  <c r="F655" i="1"/>
  <c r="M655" i="1"/>
  <c r="N655" i="1" s="1"/>
  <c r="Z654" i="1"/>
  <c r="U654" i="1"/>
  <c r="V654" i="1" s="1"/>
  <c r="I654" i="1"/>
  <c r="H654" i="1"/>
  <c r="F654" i="1"/>
  <c r="Z653" i="1"/>
  <c r="I653" i="1"/>
  <c r="H653" i="1"/>
  <c r="J653" i="1" s="1"/>
  <c r="L653" i="1" s="1"/>
  <c r="F653" i="1"/>
  <c r="Z652" i="1"/>
  <c r="I652" i="1"/>
  <c r="H652" i="1"/>
  <c r="J652" i="1"/>
  <c r="L652" i="1" s="1"/>
  <c r="F652" i="1"/>
  <c r="Z651" i="1"/>
  <c r="I651" i="1"/>
  <c r="H651" i="1"/>
  <c r="F651" i="1"/>
  <c r="J651" i="1" s="1"/>
  <c r="L651" i="1" s="1"/>
  <c r="M651" i="1" s="1"/>
  <c r="N651" i="1" s="1"/>
  <c r="W651" i="1" s="1"/>
  <c r="X651" i="1" s="1"/>
  <c r="U650" i="1"/>
  <c r="V650" i="1" s="1"/>
  <c r="I650" i="1"/>
  <c r="H650" i="1"/>
  <c r="J650" i="1" s="1"/>
  <c r="L650" i="1" s="1"/>
  <c r="F650" i="1"/>
  <c r="M650" i="1"/>
  <c r="N650" i="1" s="1"/>
  <c r="Z649" i="1"/>
  <c r="L649" i="1"/>
  <c r="M649" i="1" s="1"/>
  <c r="N649" i="1" s="1"/>
  <c r="W649" i="1" s="1"/>
  <c r="X649" i="1" s="1"/>
  <c r="I649" i="1"/>
  <c r="H649" i="1"/>
  <c r="F649" i="1"/>
  <c r="J649" i="1" s="1"/>
  <c r="M648" i="1"/>
  <c r="N648" i="1" s="1"/>
  <c r="I648" i="1"/>
  <c r="H648" i="1"/>
  <c r="F648" i="1"/>
  <c r="J648" i="1" s="1"/>
  <c r="L648" i="1" s="1"/>
  <c r="Z647" i="1"/>
  <c r="I647" i="1"/>
  <c r="J647" i="1" s="1"/>
  <c r="L647" i="1" s="1"/>
  <c r="H647" i="1"/>
  <c r="F647" i="1"/>
  <c r="I646" i="1"/>
  <c r="H646" i="1"/>
  <c r="F646" i="1"/>
  <c r="J646" i="1" s="1"/>
  <c r="L646" i="1" s="1"/>
  <c r="M646" i="1" s="1"/>
  <c r="N646" i="1" s="1"/>
  <c r="Z645" i="1"/>
  <c r="V645" i="1"/>
  <c r="U645" i="1"/>
  <c r="I645" i="1"/>
  <c r="H645" i="1"/>
  <c r="F645" i="1"/>
  <c r="J645" i="1" s="1"/>
  <c r="L645" i="1" s="1"/>
  <c r="I644" i="1"/>
  <c r="H644" i="1"/>
  <c r="J644" i="1"/>
  <c r="L644" i="1" s="1"/>
  <c r="F644" i="1"/>
  <c r="M644" i="1"/>
  <c r="N644" i="1" s="1"/>
  <c r="Z643" i="1"/>
  <c r="I643" i="1"/>
  <c r="H643" i="1"/>
  <c r="F643" i="1"/>
  <c r="Z642" i="1"/>
  <c r="V642" i="1"/>
  <c r="U642" i="1"/>
  <c r="I642" i="1"/>
  <c r="H642" i="1"/>
  <c r="F642" i="1"/>
  <c r="J642" i="1" s="1"/>
  <c r="L642" i="1" s="1"/>
  <c r="I641" i="1"/>
  <c r="H641" i="1"/>
  <c r="F641" i="1"/>
  <c r="I640" i="1"/>
  <c r="H640" i="1"/>
  <c r="J640" i="1" s="1"/>
  <c r="L640" i="1" s="1"/>
  <c r="M640" i="1" s="1"/>
  <c r="N640" i="1" s="1"/>
  <c r="F640" i="1"/>
  <c r="I639" i="1"/>
  <c r="H639" i="1"/>
  <c r="F639" i="1"/>
  <c r="I638" i="1"/>
  <c r="J638" i="1" s="1"/>
  <c r="H638" i="1"/>
  <c r="F638" i="1"/>
  <c r="I637" i="1"/>
  <c r="H637" i="1"/>
  <c r="F637" i="1"/>
  <c r="J637" i="1" s="1"/>
  <c r="Z636" i="1"/>
  <c r="U636" i="1"/>
  <c r="V636" i="1" s="1"/>
  <c r="I636" i="1"/>
  <c r="H636" i="1"/>
  <c r="F636" i="1"/>
  <c r="J636" i="1" s="1"/>
  <c r="I635" i="1"/>
  <c r="H635" i="1"/>
  <c r="J635" i="1"/>
  <c r="F635" i="1"/>
  <c r="Z634" i="1"/>
  <c r="I634" i="1"/>
  <c r="H634" i="1"/>
  <c r="F634" i="1"/>
  <c r="Z633" i="1"/>
  <c r="V633" i="1"/>
  <c r="U633" i="1"/>
  <c r="I633" i="1"/>
  <c r="H633" i="1"/>
  <c r="F633" i="1"/>
  <c r="J633" i="1" s="1"/>
  <c r="L633" i="1" s="1"/>
  <c r="I632" i="1"/>
  <c r="H632" i="1"/>
  <c r="F632" i="1"/>
  <c r="Z631" i="1"/>
  <c r="I631" i="1"/>
  <c r="H631" i="1"/>
  <c r="J631" i="1"/>
  <c r="L631" i="1" s="1"/>
  <c r="M631" i="1" s="1"/>
  <c r="N631" i="1" s="1"/>
  <c r="W631" i="1" s="1"/>
  <c r="X631" i="1" s="1"/>
  <c r="F631" i="1"/>
  <c r="Z630" i="1"/>
  <c r="I630" i="1"/>
  <c r="H630" i="1"/>
  <c r="F630" i="1"/>
  <c r="J630" i="1" s="1"/>
  <c r="L630" i="1" s="1"/>
  <c r="Z629" i="1"/>
  <c r="I629" i="1"/>
  <c r="H629" i="1"/>
  <c r="J629" i="1" s="1"/>
  <c r="L629" i="1" s="1"/>
  <c r="F629" i="1"/>
  <c r="M629" i="1"/>
  <c r="N629" i="1" s="1"/>
  <c r="Z628" i="1"/>
  <c r="I628" i="1"/>
  <c r="H628" i="1"/>
  <c r="F628" i="1"/>
  <c r="Z627" i="1"/>
  <c r="U627" i="1"/>
  <c r="V627" i="1" s="1"/>
  <c r="I627" i="1"/>
  <c r="H627" i="1"/>
  <c r="F627" i="1"/>
  <c r="J627" i="1" s="1"/>
  <c r="I626" i="1"/>
  <c r="H626" i="1"/>
  <c r="J626" i="1"/>
  <c r="F626" i="1"/>
  <c r="I625" i="1"/>
  <c r="H625" i="1"/>
  <c r="F625" i="1"/>
  <c r="J625" i="1" s="1"/>
  <c r="L625" i="1" s="1"/>
  <c r="M625" i="1" s="1"/>
  <c r="N625" i="1" s="1"/>
  <c r="Z624" i="1"/>
  <c r="V624" i="1"/>
  <c r="U624" i="1"/>
  <c r="I624" i="1"/>
  <c r="H624" i="1"/>
  <c r="F624" i="1"/>
  <c r="I623" i="1"/>
  <c r="H623" i="1"/>
  <c r="F623" i="1"/>
  <c r="Z622" i="1"/>
  <c r="I622" i="1"/>
  <c r="H622" i="1"/>
  <c r="J622" i="1"/>
  <c r="L622" i="1" s="1"/>
  <c r="M622" i="1" s="1"/>
  <c r="N622" i="1" s="1"/>
  <c r="W622" i="1" s="1"/>
  <c r="X622" i="1" s="1"/>
  <c r="F622" i="1"/>
  <c r="Z621" i="1"/>
  <c r="I621" i="1"/>
  <c r="H621" i="1"/>
  <c r="F621" i="1"/>
  <c r="J621" i="1" s="1"/>
  <c r="L621" i="1" s="1"/>
  <c r="Z620" i="1"/>
  <c r="I620" i="1"/>
  <c r="H620" i="1"/>
  <c r="J620" i="1" s="1"/>
  <c r="L620" i="1" s="1"/>
  <c r="F620" i="1"/>
  <c r="Z619" i="1"/>
  <c r="I619" i="1"/>
  <c r="H619" i="1"/>
  <c r="F619" i="1"/>
  <c r="Z618" i="1"/>
  <c r="U618" i="1"/>
  <c r="V618" i="1" s="1"/>
  <c r="I618" i="1"/>
  <c r="H618" i="1"/>
  <c r="F618" i="1"/>
  <c r="I617" i="1"/>
  <c r="H617" i="1"/>
  <c r="F617" i="1"/>
  <c r="Z616" i="1"/>
  <c r="I616" i="1"/>
  <c r="H616" i="1"/>
  <c r="F616" i="1"/>
  <c r="Z615" i="1"/>
  <c r="I615" i="1"/>
  <c r="H615" i="1"/>
  <c r="J615" i="1"/>
  <c r="F615" i="1"/>
  <c r="Z614" i="1"/>
  <c r="U614" i="1"/>
  <c r="V614" i="1" s="1"/>
  <c r="I614" i="1"/>
  <c r="H614" i="1"/>
  <c r="F614" i="1"/>
  <c r="Z613" i="1"/>
  <c r="I613" i="1"/>
  <c r="H613" i="1"/>
  <c r="J613" i="1"/>
  <c r="F613" i="1"/>
  <c r="I612" i="1"/>
  <c r="H612" i="1"/>
  <c r="J612" i="1"/>
  <c r="F612" i="1"/>
  <c r="U611" i="1"/>
  <c r="V611" i="1" s="1"/>
  <c r="Z611" i="1"/>
  <c r="I611" i="1"/>
  <c r="H611" i="1"/>
  <c r="F611" i="1"/>
  <c r="U610" i="1"/>
  <c r="V610" i="1" s="1"/>
  <c r="I610" i="1"/>
  <c r="H610" i="1"/>
  <c r="J610" i="1" s="1"/>
  <c r="F610" i="1"/>
  <c r="Z609" i="1"/>
  <c r="U609" i="1"/>
  <c r="V609" i="1" s="1"/>
  <c r="I609" i="1"/>
  <c r="H609" i="1"/>
  <c r="F609" i="1"/>
  <c r="J609" i="1" s="1"/>
  <c r="Z608" i="1"/>
  <c r="V608" i="1"/>
  <c r="U608" i="1"/>
  <c r="I608" i="1"/>
  <c r="H608" i="1"/>
  <c r="F608" i="1"/>
  <c r="J608" i="1" s="1"/>
  <c r="Z607" i="1"/>
  <c r="I607" i="1"/>
  <c r="H607" i="1"/>
  <c r="J607" i="1"/>
  <c r="L607" i="1" s="1"/>
  <c r="M607" i="1" s="1"/>
  <c r="N607" i="1" s="1"/>
  <c r="W607" i="1" s="1"/>
  <c r="X607" i="1" s="1"/>
  <c r="F607" i="1"/>
  <c r="Z606" i="1"/>
  <c r="U606" i="1"/>
  <c r="V606" i="1" s="1"/>
  <c r="I606" i="1"/>
  <c r="H606" i="1"/>
  <c r="F606" i="1"/>
  <c r="J606" i="1" s="1"/>
  <c r="L606" i="1" s="1"/>
  <c r="M606" i="1"/>
  <c r="N606" i="1" s="1"/>
  <c r="W606" i="1" s="1"/>
  <c r="X606" i="1" s="1"/>
  <c r="Z605" i="1"/>
  <c r="U605" i="1"/>
  <c r="V605" i="1" s="1"/>
  <c r="I605" i="1"/>
  <c r="H605" i="1"/>
  <c r="F605" i="1"/>
  <c r="Z604" i="1"/>
  <c r="I604" i="1"/>
  <c r="H604" i="1"/>
  <c r="J604" i="1"/>
  <c r="L604" i="1" s="1"/>
  <c r="M604" i="1" s="1"/>
  <c r="N604" i="1" s="1"/>
  <c r="W604" i="1" s="1"/>
  <c r="X604" i="1" s="1"/>
  <c r="F604" i="1"/>
  <c r="U603" i="1"/>
  <c r="V603" i="1" s="1"/>
  <c r="I603" i="1"/>
  <c r="H603" i="1"/>
  <c r="J603" i="1"/>
  <c r="L603" i="1" s="1"/>
  <c r="M603" i="1" s="1"/>
  <c r="N603" i="1" s="1"/>
  <c r="F603" i="1"/>
  <c r="I602" i="1"/>
  <c r="H602" i="1"/>
  <c r="F602" i="1"/>
  <c r="I601" i="1"/>
  <c r="H601" i="1"/>
  <c r="J601" i="1" s="1"/>
  <c r="L601" i="1" s="1"/>
  <c r="F601" i="1"/>
  <c r="Z600" i="1"/>
  <c r="U600" i="1"/>
  <c r="V600" i="1" s="1"/>
  <c r="I600" i="1"/>
  <c r="H600" i="1"/>
  <c r="F600" i="1"/>
  <c r="Z599" i="1"/>
  <c r="U599" i="1"/>
  <c r="V599" i="1" s="1"/>
  <c r="I599" i="1"/>
  <c r="H599" i="1"/>
  <c r="F599" i="1"/>
  <c r="J599" i="1" s="1"/>
  <c r="Z598" i="1"/>
  <c r="I598" i="1"/>
  <c r="H598" i="1"/>
  <c r="J598" i="1"/>
  <c r="L598" i="1" s="1"/>
  <c r="M598" i="1" s="1"/>
  <c r="N598" i="1" s="1"/>
  <c r="W598" i="1" s="1"/>
  <c r="X598" i="1" s="1"/>
  <c r="F598" i="1"/>
  <c r="I597" i="1"/>
  <c r="H597" i="1"/>
  <c r="F597" i="1"/>
  <c r="Z596" i="1"/>
  <c r="U596" i="1"/>
  <c r="V596" i="1" s="1"/>
  <c r="I596" i="1"/>
  <c r="H596" i="1"/>
  <c r="F596" i="1"/>
  <c r="I595" i="1"/>
  <c r="H595" i="1"/>
  <c r="J595" i="1"/>
  <c r="F595" i="1"/>
  <c r="Z594" i="1"/>
  <c r="I594" i="1"/>
  <c r="H594" i="1"/>
  <c r="J594" i="1"/>
  <c r="F594" i="1"/>
  <c r="I593" i="1"/>
  <c r="H593" i="1"/>
  <c r="F593" i="1"/>
  <c r="J592" i="1"/>
  <c r="L592" i="1" s="1"/>
  <c r="I592" i="1"/>
  <c r="H592" i="1"/>
  <c r="F592" i="1"/>
  <c r="M592" i="1"/>
  <c r="N592" i="1" s="1"/>
  <c r="Z591" i="1"/>
  <c r="U591" i="1"/>
  <c r="V591" i="1" s="1"/>
  <c r="I591" i="1"/>
  <c r="H591" i="1"/>
  <c r="F591" i="1"/>
  <c r="J591" i="1" s="1"/>
  <c r="L591" i="1" s="1"/>
  <c r="Z590" i="1"/>
  <c r="U590" i="1"/>
  <c r="V590" i="1" s="1"/>
  <c r="I590" i="1"/>
  <c r="H590" i="1"/>
  <c r="F590" i="1"/>
  <c r="Z589" i="1"/>
  <c r="I589" i="1"/>
  <c r="H589" i="1"/>
  <c r="F589" i="1"/>
  <c r="M588" i="1"/>
  <c r="N588" i="1" s="1"/>
  <c r="J588" i="1"/>
  <c r="L588" i="1" s="1"/>
  <c r="I588" i="1"/>
  <c r="H588" i="1"/>
  <c r="F588" i="1"/>
  <c r="Z587" i="1"/>
  <c r="I587" i="1"/>
  <c r="H587" i="1"/>
  <c r="J587" i="1" s="1"/>
  <c r="F587" i="1"/>
  <c r="Z586" i="1"/>
  <c r="U586" i="1"/>
  <c r="V586" i="1" s="1"/>
  <c r="I586" i="1"/>
  <c r="H586" i="1"/>
  <c r="F586" i="1"/>
  <c r="J585" i="1"/>
  <c r="L585" i="1" s="1"/>
  <c r="M585" i="1" s="1"/>
  <c r="N585" i="1" s="1"/>
  <c r="I585" i="1"/>
  <c r="H585" i="1"/>
  <c r="F585" i="1"/>
  <c r="Z584" i="1"/>
  <c r="I584" i="1"/>
  <c r="H584" i="1"/>
  <c r="J584" i="1" s="1"/>
  <c r="L584" i="1" s="1"/>
  <c r="F584" i="1"/>
  <c r="M584" i="1"/>
  <c r="N584" i="1" s="1"/>
  <c r="Z583" i="1"/>
  <c r="U583" i="1"/>
  <c r="V583" i="1" s="1"/>
  <c r="I583" i="1"/>
  <c r="H583" i="1"/>
  <c r="F583" i="1"/>
  <c r="I582" i="1"/>
  <c r="H582" i="1"/>
  <c r="J582" i="1"/>
  <c r="F582" i="1"/>
  <c r="U581" i="1"/>
  <c r="V581" i="1" s="1"/>
  <c r="Z581" i="1"/>
  <c r="J581" i="1"/>
  <c r="L581" i="1" s="1"/>
  <c r="I581" i="1"/>
  <c r="H581" i="1"/>
  <c r="F581" i="1"/>
  <c r="Z580" i="1"/>
  <c r="U580" i="1"/>
  <c r="V580" i="1" s="1"/>
  <c r="I580" i="1"/>
  <c r="H580" i="1"/>
  <c r="F580" i="1"/>
  <c r="I579" i="1"/>
  <c r="H579" i="1"/>
  <c r="J579" i="1"/>
  <c r="L579" i="1" s="1"/>
  <c r="F579" i="1"/>
  <c r="Z578" i="1"/>
  <c r="U578" i="1"/>
  <c r="V578" i="1" s="1"/>
  <c r="I578" i="1"/>
  <c r="J578" i="1" s="1"/>
  <c r="L578" i="1" s="1"/>
  <c r="M578" i="1" s="1"/>
  <c r="N578" i="1" s="1"/>
  <c r="H578" i="1"/>
  <c r="F578" i="1"/>
  <c r="Z577" i="1"/>
  <c r="U577" i="1"/>
  <c r="V577" i="1" s="1"/>
  <c r="I577" i="1"/>
  <c r="H577" i="1"/>
  <c r="F577" i="1"/>
  <c r="U576" i="1"/>
  <c r="V576" i="1" s="1"/>
  <c r="J576" i="1"/>
  <c r="L576" i="1" s="1"/>
  <c r="I576" i="1"/>
  <c r="H576" i="1"/>
  <c r="F576" i="1"/>
  <c r="M576" i="1"/>
  <c r="N576" i="1" s="1"/>
  <c r="Z575" i="1"/>
  <c r="I575" i="1"/>
  <c r="J575" i="1" s="1"/>
  <c r="L575" i="1" s="1"/>
  <c r="M575" i="1" s="1"/>
  <c r="N575" i="1" s="1"/>
  <c r="H575" i="1"/>
  <c r="F575" i="1"/>
  <c r="I574" i="1"/>
  <c r="H574" i="1"/>
  <c r="F574" i="1"/>
  <c r="J574" i="1" s="1"/>
  <c r="U573" i="1"/>
  <c r="V573" i="1" s="1"/>
  <c r="J573" i="1"/>
  <c r="I573" i="1"/>
  <c r="H573" i="1"/>
  <c r="F573" i="1"/>
  <c r="U572" i="1"/>
  <c r="V572" i="1" s="1"/>
  <c r="Z572" i="1"/>
  <c r="I572" i="1"/>
  <c r="H572" i="1"/>
  <c r="F572" i="1"/>
  <c r="J572" i="1" s="1"/>
  <c r="Z571" i="1"/>
  <c r="V571" i="1"/>
  <c r="U571" i="1"/>
  <c r="I571" i="1"/>
  <c r="H571" i="1"/>
  <c r="F571" i="1"/>
  <c r="J571" i="1" s="1"/>
  <c r="U570" i="1"/>
  <c r="V570" i="1" s="1"/>
  <c r="I570" i="1"/>
  <c r="H570" i="1"/>
  <c r="J570" i="1"/>
  <c r="F570" i="1"/>
  <c r="U569" i="1"/>
  <c r="V569" i="1" s="1"/>
  <c r="I569" i="1"/>
  <c r="H569" i="1"/>
  <c r="J569" i="1" s="1"/>
  <c r="F569" i="1"/>
  <c r="Z568" i="1"/>
  <c r="U568" i="1"/>
  <c r="V568" i="1" s="1"/>
  <c r="I568" i="1"/>
  <c r="H568" i="1"/>
  <c r="F568" i="1"/>
  <c r="Z567" i="1"/>
  <c r="I567" i="1"/>
  <c r="J567" i="1" s="1"/>
  <c r="H567" i="1"/>
  <c r="F567" i="1"/>
  <c r="Z566" i="1"/>
  <c r="I566" i="1"/>
  <c r="H566" i="1"/>
  <c r="J566" i="1" s="1"/>
  <c r="F566" i="1"/>
  <c r="Z565" i="1"/>
  <c r="U565" i="1"/>
  <c r="V565" i="1" s="1"/>
  <c r="I565" i="1"/>
  <c r="H565" i="1"/>
  <c r="F565" i="1"/>
  <c r="J565" i="1" s="1"/>
  <c r="L565" i="1" s="1"/>
  <c r="M565" i="1"/>
  <c r="N565" i="1" s="1"/>
  <c r="U564" i="1"/>
  <c r="V564" i="1" s="1"/>
  <c r="I564" i="1"/>
  <c r="J564" i="1" s="1"/>
  <c r="H564" i="1"/>
  <c r="F564" i="1"/>
  <c r="W563" i="1"/>
  <c r="X563" i="1" s="1"/>
  <c r="U563" i="1"/>
  <c r="V563" i="1" s="1"/>
  <c r="Y563" i="1" s="1"/>
  <c r="P563" i="1" s="1"/>
  <c r="I563" i="1"/>
  <c r="H563" i="1"/>
  <c r="F563" i="1"/>
  <c r="J563" i="1" s="1"/>
  <c r="L563" i="1" s="1"/>
  <c r="M563" i="1" s="1"/>
  <c r="N563" i="1" s="1"/>
  <c r="Z562" i="1"/>
  <c r="I562" i="1"/>
  <c r="H562" i="1"/>
  <c r="F562" i="1"/>
  <c r="J562" i="1" s="1"/>
  <c r="Z561" i="1"/>
  <c r="U561" i="1"/>
  <c r="V561" i="1" s="1"/>
  <c r="I561" i="1"/>
  <c r="H561" i="1"/>
  <c r="J561" i="1" s="1"/>
  <c r="F561" i="1"/>
  <c r="Z560" i="1"/>
  <c r="U560" i="1"/>
  <c r="V560" i="1" s="1"/>
  <c r="I560" i="1"/>
  <c r="H560" i="1"/>
  <c r="F560" i="1"/>
  <c r="J560" i="1" s="1"/>
  <c r="L560" i="1" s="1"/>
  <c r="M560" i="1"/>
  <c r="N560" i="1" s="1"/>
  <c r="Z559" i="1"/>
  <c r="U559" i="1"/>
  <c r="V559" i="1" s="1"/>
  <c r="I559" i="1"/>
  <c r="H559" i="1"/>
  <c r="F559" i="1"/>
  <c r="Z558" i="1"/>
  <c r="I558" i="1"/>
  <c r="H558" i="1"/>
  <c r="J558" i="1"/>
  <c r="L558" i="1" s="1"/>
  <c r="F558" i="1"/>
  <c r="Z557" i="1"/>
  <c r="L557" i="1"/>
  <c r="M557" i="1" s="1"/>
  <c r="N557" i="1" s="1"/>
  <c r="I557" i="1"/>
  <c r="H557" i="1"/>
  <c r="J557" i="1" s="1"/>
  <c r="F557" i="1"/>
  <c r="U556" i="1"/>
  <c r="V556" i="1" s="1"/>
  <c r="I556" i="1"/>
  <c r="H556" i="1"/>
  <c r="F556" i="1"/>
  <c r="U555" i="1"/>
  <c r="V555" i="1" s="1"/>
  <c r="M555" i="1"/>
  <c r="N555" i="1" s="1"/>
  <c r="L555" i="1"/>
  <c r="I555" i="1"/>
  <c r="J555" i="1" s="1"/>
  <c r="H555" i="1"/>
  <c r="F555" i="1"/>
  <c r="V554" i="1"/>
  <c r="U554" i="1"/>
  <c r="I554" i="1"/>
  <c r="H554" i="1"/>
  <c r="F554" i="1"/>
  <c r="J554" i="1" s="1"/>
  <c r="L554" i="1" s="1"/>
  <c r="M554" i="1" s="1"/>
  <c r="N554" i="1" s="1"/>
  <c r="W554" i="1" s="1"/>
  <c r="X554" i="1" s="1"/>
  <c r="Z553" i="1"/>
  <c r="I553" i="1"/>
  <c r="H553" i="1"/>
  <c r="F553" i="1"/>
  <c r="Z552" i="1"/>
  <c r="I552" i="1"/>
  <c r="H552" i="1"/>
  <c r="J552" i="1" s="1"/>
  <c r="L552" i="1" s="1"/>
  <c r="F552" i="1"/>
  <c r="U551" i="1"/>
  <c r="V551" i="1" s="1"/>
  <c r="Z551" i="1"/>
  <c r="I551" i="1"/>
  <c r="H551" i="1"/>
  <c r="F551" i="1"/>
  <c r="J551" i="1" s="1"/>
  <c r="L551" i="1" s="1"/>
  <c r="Z550" i="1"/>
  <c r="U550" i="1"/>
  <c r="V550" i="1" s="1"/>
  <c r="I550" i="1"/>
  <c r="H550" i="1"/>
  <c r="F550" i="1"/>
  <c r="Z549" i="1"/>
  <c r="J549" i="1"/>
  <c r="L549" i="1" s="1"/>
  <c r="I549" i="1"/>
  <c r="H549" i="1"/>
  <c r="F549" i="1"/>
  <c r="M549" i="1"/>
  <c r="N549" i="1" s="1"/>
  <c r="Z548" i="1"/>
  <c r="U548" i="1"/>
  <c r="V548" i="1" s="1"/>
  <c r="N548" i="1"/>
  <c r="W548" i="1" s="1"/>
  <c r="X548" i="1" s="1"/>
  <c r="L548" i="1"/>
  <c r="M548" i="1" s="1"/>
  <c r="J548" i="1"/>
  <c r="I548" i="1"/>
  <c r="H548" i="1"/>
  <c r="F548" i="1"/>
  <c r="Z547" i="1"/>
  <c r="I547" i="1"/>
  <c r="H547" i="1"/>
  <c r="F547" i="1"/>
  <c r="V546" i="1"/>
  <c r="U546" i="1"/>
  <c r="L546" i="1"/>
  <c r="M546" i="1" s="1"/>
  <c r="N546" i="1" s="1"/>
  <c r="I546" i="1"/>
  <c r="H546" i="1"/>
  <c r="J546" i="1" s="1"/>
  <c r="F546" i="1"/>
  <c r="V545" i="1"/>
  <c r="U545" i="1"/>
  <c r="I545" i="1"/>
  <c r="H545" i="1"/>
  <c r="F545" i="1"/>
  <c r="Z544" i="1"/>
  <c r="U544" i="1"/>
  <c r="V544" i="1" s="1"/>
  <c r="I544" i="1"/>
  <c r="H544" i="1"/>
  <c r="F544" i="1"/>
  <c r="Z543" i="1"/>
  <c r="I543" i="1"/>
  <c r="H543" i="1"/>
  <c r="J543" i="1"/>
  <c r="L543" i="1" s="1"/>
  <c r="F543" i="1"/>
  <c r="U542" i="1"/>
  <c r="V542" i="1" s="1"/>
  <c r="Z542" i="1"/>
  <c r="I542" i="1"/>
  <c r="H542" i="1"/>
  <c r="F542" i="1"/>
  <c r="J542" i="1" s="1"/>
  <c r="L542" i="1" s="1"/>
  <c r="Z541" i="1"/>
  <c r="U541" i="1"/>
  <c r="V541" i="1" s="1"/>
  <c r="I541" i="1"/>
  <c r="H541" i="1"/>
  <c r="F541" i="1"/>
  <c r="Z540" i="1"/>
  <c r="J540" i="1"/>
  <c r="I540" i="1"/>
  <c r="H540" i="1"/>
  <c r="F540" i="1"/>
  <c r="Z539" i="1"/>
  <c r="U539" i="1"/>
  <c r="V539" i="1" s="1"/>
  <c r="N539" i="1"/>
  <c r="W539" i="1" s="1"/>
  <c r="X539" i="1" s="1"/>
  <c r="J539" i="1"/>
  <c r="L539" i="1" s="1"/>
  <c r="M539" i="1" s="1"/>
  <c r="I539" i="1"/>
  <c r="H539" i="1"/>
  <c r="F539" i="1"/>
  <c r="V538" i="1"/>
  <c r="U538" i="1"/>
  <c r="Z538" i="1"/>
  <c r="I538" i="1"/>
  <c r="H538" i="1"/>
  <c r="F538" i="1"/>
  <c r="J538" i="1" s="1"/>
  <c r="L538" i="1" s="1"/>
  <c r="Z537" i="1"/>
  <c r="V537" i="1"/>
  <c r="U537" i="1"/>
  <c r="I537" i="1"/>
  <c r="H537" i="1"/>
  <c r="J537" i="1" s="1"/>
  <c r="L537" i="1" s="1"/>
  <c r="M537" i="1" s="1"/>
  <c r="N537" i="1" s="1"/>
  <c r="F537" i="1"/>
  <c r="V536" i="1"/>
  <c r="Z536" i="1"/>
  <c r="U536" i="1"/>
  <c r="I536" i="1"/>
  <c r="H536" i="1"/>
  <c r="F536" i="1"/>
  <c r="Z535" i="1"/>
  <c r="W535" i="1"/>
  <c r="X535" i="1" s="1"/>
  <c r="U535" i="1"/>
  <c r="V535" i="1" s="1"/>
  <c r="I535" i="1"/>
  <c r="H535" i="1"/>
  <c r="F535" i="1"/>
  <c r="Z534" i="1"/>
  <c r="J534" i="1"/>
  <c r="L534" i="1" s="1"/>
  <c r="I534" i="1"/>
  <c r="H534" i="1"/>
  <c r="F534" i="1"/>
  <c r="M534" i="1"/>
  <c r="N534" i="1" s="1"/>
  <c r="W534" i="1" s="1"/>
  <c r="X534" i="1" s="1"/>
  <c r="U533" i="1"/>
  <c r="V533" i="1" s="1"/>
  <c r="I533" i="1"/>
  <c r="H533" i="1"/>
  <c r="F533" i="1"/>
  <c r="J533" i="1" s="1"/>
  <c r="L533" i="1" s="1"/>
  <c r="M533" i="1"/>
  <c r="N533" i="1" s="1"/>
  <c r="Z532" i="1"/>
  <c r="U532" i="1"/>
  <c r="V532" i="1" s="1"/>
  <c r="I532" i="1"/>
  <c r="H532" i="1"/>
  <c r="F532" i="1"/>
  <c r="Z531" i="1"/>
  <c r="J531" i="1"/>
  <c r="L531" i="1" s="1"/>
  <c r="I531" i="1"/>
  <c r="H531" i="1"/>
  <c r="F531" i="1"/>
  <c r="M531" i="1"/>
  <c r="N531" i="1" s="1"/>
  <c r="Z530" i="1"/>
  <c r="U530" i="1"/>
  <c r="V530" i="1" s="1"/>
  <c r="I530" i="1"/>
  <c r="H530" i="1"/>
  <c r="J530" i="1"/>
  <c r="L530" i="1" s="1"/>
  <c r="M530" i="1" s="1"/>
  <c r="N530" i="1" s="1"/>
  <c r="W530" i="1" s="1"/>
  <c r="X530" i="1" s="1"/>
  <c r="F530" i="1"/>
  <c r="Z529" i="1"/>
  <c r="I529" i="1"/>
  <c r="H529" i="1"/>
  <c r="F529" i="1"/>
  <c r="Z528" i="1"/>
  <c r="V528" i="1"/>
  <c r="U528" i="1"/>
  <c r="L528" i="1"/>
  <c r="M528" i="1" s="1"/>
  <c r="N528" i="1" s="1"/>
  <c r="I528" i="1"/>
  <c r="H528" i="1"/>
  <c r="J528" i="1" s="1"/>
  <c r="F528" i="1"/>
  <c r="Z527" i="1"/>
  <c r="U527" i="1"/>
  <c r="V527" i="1" s="1"/>
  <c r="I527" i="1"/>
  <c r="H527" i="1"/>
  <c r="F527" i="1"/>
  <c r="J527" i="1" s="1"/>
  <c r="Z526" i="1"/>
  <c r="U526" i="1"/>
  <c r="V526" i="1" s="1"/>
  <c r="I526" i="1"/>
  <c r="H526" i="1"/>
  <c r="F526" i="1"/>
  <c r="Z525" i="1"/>
  <c r="I525" i="1"/>
  <c r="H525" i="1"/>
  <c r="J525" i="1"/>
  <c r="F525" i="1"/>
  <c r="U524" i="1"/>
  <c r="V524" i="1" s="1"/>
  <c r="I524" i="1"/>
  <c r="H524" i="1"/>
  <c r="F524" i="1"/>
  <c r="Z523" i="1"/>
  <c r="U523" i="1"/>
  <c r="V523" i="1" s="1"/>
  <c r="I523" i="1"/>
  <c r="H523" i="1"/>
  <c r="F523" i="1"/>
  <c r="Z522" i="1"/>
  <c r="J522" i="1"/>
  <c r="L522" i="1" s="1"/>
  <c r="I522" i="1"/>
  <c r="H522" i="1"/>
  <c r="F522" i="1"/>
  <c r="M522" i="1"/>
  <c r="N522" i="1" s="1"/>
  <c r="Z521" i="1"/>
  <c r="U521" i="1"/>
  <c r="V521" i="1" s="1"/>
  <c r="I521" i="1"/>
  <c r="H521" i="1"/>
  <c r="J521" i="1"/>
  <c r="L521" i="1" s="1"/>
  <c r="M521" i="1" s="1"/>
  <c r="N521" i="1" s="1"/>
  <c r="W521" i="1" s="1"/>
  <c r="X521" i="1" s="1"/>
  <c r="F521" i="1"/>
  <c r="U520" i="1"/>
  <c r="V520" i="1" s="1"/>
  <c r="Z520" i="1"/>
  <c r="I520" i="1"/>
  <c r="H520" i="1"/>
  <c r="F520" i="1"/>
  <c r="Z519" i="1"/>
  <c r="I519" i="1"/>
  <c r="H519" i="1"/>
  <c r="J519" i="1" s="1"/>
  <c r="F519" i="1"/>
  <c r="V518" i="1"/>
  <c r="Z518" i="1"/>
  <c r="U518" i="1"/>
  <c r="I518" i="1"/>
  <c r="H518" i="1"/>
  <c r="F518" i="1"/>
  <c r="Z517" i="1"/>
  <c r="U517" i="1"/>
  <c r="V517" i="1" s="1"/>
  <c r="I517" i="1"/>
  <c r="H517" i="1"/>
  <c r="F517" i="1"/>
  <c r="Z516" i="1"/>
  <c r="I516" i="1"/>
  <c r="H516" i="1"/>
  <c r="J516" i="1"/>
  <c r="F516" i="1"/>
  <c r="Z515" i="1"/>
  <c r="I515" i="1"/>
  <c r="H515" i="1"/>
  <c r="F515" i="1"/>
  <c r="Z514" i="1"/>
  <c r="U514" i="1"/>
  <c r="V514" i="1" s="1"/>
  <c r="I514" i="1"/>
  <c r="H514" i="1"/>
  <c r="F514" i="1"/>
  <c r="Z513" i="1"/>
  <c r="M513" i="1"/>
  <c r="N513" i="1" s="1"/>
  <c r="J513" i="1"/>
  <c r="L513" i="1" s="1"/>
  <c r="I513" i="1"/>
  <c r="H513" i="1"/>
  <c r="F513" i="1"/>
  <c r="Z512" i="1"/>
  <c r="V512" i="1"/>
  <c r="Y512" i="1" s="1"/>
  <c r="P512" i="1" s="1"/>
  <c r="U512" i="1"/>
  <c r="J512" i="1"/>
  <c r="L512" i="1" s="1"/>
  <c r="I512" i="1"/>
  <c r="H512" i="1"/>
  <c r="F512" i="1"/>
  <c r="M512" i="1"/>
  <c r="N512" i="1" s="1"/>
  <c r="W512" i="1" s="1"/>
  <c r="X512" i="1" s="1"/>
  <c r="U511" i="1"/>
  <c r="V511" i="1" s="1"/>
  <c r="I511" i="1"/>
  <c r="H511" i="1"/>
  <c r="F511" i="1"/>
  <c r="Z510" i="1"/>
  <c r="I510" i="1"/>
  <c r="H510" i="1"/>
  <c r="F510" i="1"/>
  <c r="V509" i="1"/>
  <c r="Z509" i="1"/>
  <c r="U509" i="1"/>
  <c r="I509" i="1"/>
  <c r="H509" i="1"/>
  <c r="F509" i="1"/>
  <c r="Z508" i="1"/>
  <c r="U508" i="1"/>
  <c r="V508" i="1" s="1"/>
  <c r="I508" i="1"/>
  <c r="H508" i="1"/>
  <c r="F508" i="1"/>
  <c r="Z507" i="1"/>
  <c r="J507" i="1"/>
  <c r="L507" i="1" s="1"/>
  <c r="M507" i="1" s="1"/>
  <c r="N507" i="1" s="1"/>
  <c r="W507" i="1" s="1"/>
  <c r="X507" i="1" s="1"/>
  <c r="I507" i="1"/>
  <c r="H507" i="1"/>
  <c r="F507" i="1"/>
  <c r="Z506" i="1"/>
  <c r="U506" i="1"/>
  <c r="V506" i="1" s="1"/>
  <c r="I506" i="1"/>
  <c r="H506" i="1"/>
  <c r="J506" i="1"/>
  <c r="F506" i="1"/>
  <c r="Z505" i="1"/>
  <c r="I505" i="1"/>
  <c r="H505" i="1"/>
  <c r="F505" i="1"/>
  <c r="Z504" i="1"/>
  <c r="I504" i="1"/>
  <c r="H504" i="1"/>
  <c r="J504" i="1" s="1"/>
  <c r="L504" i="1" s="1"/>
  <c r="F504" i="1"/>
  <c r="Z503" i="1"/>
  <c r="U503" i="1"/>
  <c r="V503" i="1" s="1"/>
  <c r="I503" i="1"/>
  <c r="H503" i="1"/>
  <c r="F503" i="1"/>
  <c r="Z502" i="1"/>
  <c r="I502" i="1"/>
  <c r="H502" i="1"/>
  <c r="F502" i="1"/>
  <c r="Z501" i="1"/>
  <c r="J501" i="1"/>
  <c r="L501" i="1" s="1"/>
  <c r="M501" i="1" s="1"/>
  <c r="N501" i="1" s="1"/>
  <c r="W501" i="1" s="1"/>
  <c r="X501" i="1" s="1"/>
  <c r="I501" i="1"/>
  <c r="H501" i="1"/>
  <c r="F501" i="1"/>
  <c r="Z500" i="1"/>
  <c r="U500" i="1"/>
  <c r="V500" i="1" s="1"/>
  <c r="I500" i="1"/>
  <c r="H500" i="1"/>
  <c r="F500" i="1"/>
  <c r="Z499" i="1"/>
  <c r="U499" i="1"/>
  <c r="V499" i="1" s="1"/>
  <c r="I499" i="1"/>
  <c r="H499" i="1"/>
  <c r="F499" i="1"/>
  <c r="Z498" i="1"/>
  <c r="M498" i="1"/>
  <c r="N498" i="1" s="1"/>
  <c r="W498" i="1" s="1"/>
  <c r="X498" i="1" s="1"/>
  <c r="J498" i="1"/>
  <c r="L498" i="1" s="1"/>
  <c r="I498" i="1"/>
  <c r="H498" i="1"/>
  <c r="F498" i="1"/>
  <c r="I497" i="1"/>
  <c r="H497" i="1"/>
  <c r="J497" i="1"/>
  <c r="L497" i="1" s="1"/>
  <c r="F497" i="1"/>
  <c r="Z496" i="1"/>
  <c r="U496" i="1"/>
  <c r="V496" i="1" s="1"/>
  <c r="I496" i="1"/>
  <c r="H496" i="1"/>
  <c r="F496" i="1"/>
  <c r="Z495" i="1"/>
  <c r="J495" i="1"/>
  <c r="L495" i="1" s="1"/>
  <c r="M495" i="1" s="1"/>
  <c r="N495" i="1" s="1"/>
  <c r="I495" i="1"/>
  <c r="H495" i="1"/>
  <c r="F495" i="1"/>
  <c r="Z494" i="1"/>
  <c r="U494" i="1"/>
  <c r="V494" i="1" s="1"/>
  <c r="Y494" i="1" s="1"/>
  <c r="P494" i="1" s="1"/>
  <c r="I494" i="1"/>
  <c r="H494" i="1"/>
  <c r="F494" i="1"/>
  <c r="J494" i="1" s="1"/>
  <c r="L494" i="1" s="1"/>
  <c r="M494" i="1" s="1"/>
  <c r="N494" i="1" s="1"/>
  <c r="W494" i="1" s="1"/>
  <c r="X494" i="1" s="1"/>
  <c r="Z493" i="1"/>
  <c r="U493" i="1"/>
  <c r="V493" i="1" s="1"/>
  <c r="I493" i="1"/>
  <c r="H493" i="1"/>
  <c r="F493" i="1"/>
  <c r="J493" i="1" s="1"/>
  <c r="L493" i="1" s="1"/>
  <c r="M493" i="1" s="1"/>
  <c r="N493" i="1" s="1"/>
  <c r="W493" i="1" s="1"/>
  <c r="X493" i="1" s="1"/>
  <c r="Z492" i="1"/>
  <c r="U492" i="1"/>
  <c r="V492" i="1" s="1"/>
  <c r="N492" i="1"/>
  <c r="W492" i="1" s="1"/>
  <c r="X492" i="1" s="1"/>
  <c r="I492" i="1"/>
  <c r="H492" i="1"/>
  <c r="F492" i="1"/>
  <c r="J492" i="1" s="1"/>
  <c r="L492" i="1" s="1"/>
  <c r="M492" i="1" s="1"/>
  <c r="W491" i="1"/>
  <c r="X491" i="1" s="1"/>
  <c r="Z491" i="1"/>
  <c r="L491" i="1"/>
  <c r="M491" i="1" s="1"/>
  <c r="N491" i="1" s="1"/>
  <c r="I491" i="1"/>
  <c r="H491" i="1"/>
  <c r="F491" i="1"/>
  <c r="J491" i="1" s="1"/>
  <c r="J490" i="1"/>
  <c r="L490" i="1" s="1"/>
  <c r="M490" i="1" s="1"/>
  <c r="N490" i="1" s="1"/>
  <c r="I490" i="1"/>
  <c r="H490" i="1"/>
  <c r="F490" i="1"/>
  <c r="Z489" i="1"/>
  <c r="U489" i="1"/>
  <c r="V489" i="1" s="1"/>
  <c r="J489" i="1"/>
  <c r="I489" i="1"/>
  <c r="H489" i="1"/>
  <c r="F489" i="1"/>
  <c r="Z488" i="1"/>
  <c r="I488" i="1"/>
  <c r="H488" i="1"/>
  <c r="F488" i="1"/>
  <c r="J488" i="1" s="1"/>
  <c r="L488" i="1" s="1"/>
  <c r="Z487" i="1"/>
  <c r="I487" i="1"/>
  <c r="H487" i="1"/>
  <c r="F487" i="1"/>
  <c r="Z486" i="1"/>
  <c r="W486" i="1"/>
  <c r="X486" i="1" s="1"/>
  <c r="U486" i="1"/>
  <c r="V486" i="1" s="1"/>
  <c r="I486" i="1"/>
  <c r="H486" i="1"/>
  <c r="F486" i="1"/>
  <c r="J486" i="1" s="1"/>
  <c r="L486" i="1" s="1"/>
  <c r="M486" i="1" s="1"/>
  <c r="N486" i="1" s="1"/>
  <c r="Z485" i="1"/>
  <c r="U485" i="1"/>
  <c r="V485" i="1" s="1"/>
  <c r="L485" i="1"/>
  <c r="I485" i="1"/>
  <c r="H485" i="1"/>
  <c r="F485" i="1"/>
  <c r="J485" i="1" s="1"/>
  <c r="U484" i="1"/>
  <c r="V484" i="1" s="1"/>
  <c r="I484" i="1"/>
  <c r="H484" i="1"/>
  <c r="J484" i="1" s="1"/>
  <c r="L484" i="1" s="1"/>
  <c r="F484" i="1"/>
  <c r="Z483" i="1"/>
  <c r="U483" i="1"/>
  <c r="V483" i="1" s="1"/>
  <c r="I483" i="1"/>
  <c r="J483" i="1" s="1"/>
  <c r="H483" i="1"/>
  <c r="F483" i="1"/>
  <c r="I482" i="1"/>
  <c r="H482" i="1"/>
  <c r="F482" i="1"/>
  <c r="Z481" i="1"/>
  <c r="I481" i="1"/>
  <c r="H481" i="1"/>
  <c r="F481" i="1"/>
  <c r="J481" i="1" s="1"/>
  <c r="Z480" i="1"/>
  <c r="U480" i="1"/>
  <c r="V480" i="1" s="1"/>
  <c r="Y480" i="1" s="1"/>
  <c r="P480" i="1" s="1"/>
  <c r="I480" i="1"/>
  <c r="H480" i="1"/>
  <c r="F480" i="1"/>
  <c r="J480" i="1" s="1"/>
  <c r="L480" i="1" s="1"/>
  <c r="M480" i="1" s="1"/>
  <c r="N480" i="1" s="1"/>
  <c r="W480" i="1" s="1"/>
  <c r="X480" i="1" s="1"/>
  <c r="Z479" i="1"/>
  <c r="I479" i="1"/>
  <c r="H479" i="1"/>
  <c r="F479" i="1"/>
  <c r="J479" i="1" s="1"/>
  <c r="U478" i="1"/>
  <c r="V478" i="1" s="1"/>
  <c r="J478" i="1"/>
  <c r="L478" i="1" s="1"/>
  <c r="M478" i="1" s="1"/>
  <c r="N478" i="1" s="1"/>
  <c r="I478" i="1"/>
  <c r="H478" i="1"/>
  <c r="F478" i="1"/>
  <c r="Z477" i="1"/>
  <c r="U477" i="1"/>
  <c r="V477" i="1" s="1"/>
  <c r="I477" i="1"/>
  <c r="H477" i="1"/>
  <c r="J477" i="1" s="1"/>
  <c r="F477" i="1"/>
  <c r="I476" i="1"/>
  <c r="H476" i="1"/>
  <c r="F476" i="1"/>
  <c r="Z475" i="1"/>
  <c r="I475" i="1"/>
  <c r="H475" i="1"/>
  <c r="F475" i="1"/>
  <c r="Z474" i="1"/>
  <c r="U474" i="1"/>
  <c r="V474" i="1" s="1"/>
  <c r="I474" i="1"/>
  <c r="H474" i="1"/>
  <c r="J474" i="1" s="1"/>
  <c r="F474" i="1"/>
  <c r="Z473" i="1"/>
  <c r="U473" i="1"/>
  <c r="V473" i="1" s="1"/>
  <c r="I473" i="1"/>
  <c r="H473" i="1"/>
  <c r="F473" i="1"/>
  <c r="J473" i="1" s="1"/>
  <c r="Z472" i="1"/>
  <c r="I472" i="1"/>
  <c r="H472" i="1"/>
  <c r="F472" i="1"/>
  <c r="Z471" i="1"/>
  <c r="U471" i="1"/>
  <c r="V471" i="1" s="1"/>
  <c r="I471" i="1"/>
  <c r="H471" i="1"/>
  <c r="F471" i="1"/>
  <c r="Z470" i="1"/>
  <c r="U470" i="1"/>
  <c r="V470" i="1" s="1"/>
  <c r="I470" i="1"/>
  <c r="H470" i="1"/>
  <c r="F470" i="1"/>
  <c r="Z469" i="1"/>
  <c r="U469" i="1"/>
  <c r="V469" i="1" s="1"/>
  <c r="J469" i="1"/>
  <c r="L469" i="1" s="1"/>
  <c r="M469" i="1" s="1"/>
  <c r="N469" i="1" s="1"/>
  <c r="W469" i="1" s="1"/>
  <c r="X469" i="1" s="1"/>
  <c r="I469" i="1"/>
  <c r="H469" i="1"/>
  <c r="F469" i="1"/>
  <c r="Z468" i="1"/>
  <c r="U468" i="1"/>
  <c r="V468" i="1" s="1"/>
  <c r="I468" i="1"/>
  <c r="H468" i="1"/>
  <c r="F468" i="1"/>
  <c r="J468" i="1" s="1"/>
  <c r="L468" i="1" s="1"/>
  <c r="M468" i="1" s="1"/>
  <c r="N468" i="1" s="1"/>
  <c r="W468" i="1" s="1"/>
  <c r="X468" i="1" s="1"/>
  <c r="Z467" i="1"/>
  <c r="I467" i="1"/>
  <c r="H467" i="1"/>
  <c r="F467" i="1"/>
  <c r="J467" i="1" s="1"/>
  <c r="L467" i="1" s="1"/>
  <c r="M467" i="1" s="1"/>
  <c r="N467" i="1" s="1"/>
  <c r="W467" i="1" s="1"/>
  <c r="X467" i="1" s="1"/>
  <c r="Z466" i="1"/>
  <c r="W466" i="1"/>
  <c r="X466" i="1" s="1"/>
  <c r="V466" i="1"/>
  <c r="Y466" i="1" s="1"/>
  <c r="U466" i="1"/>
  <c r="I466" i="1"/>
  <c r="H466" i="1"/>
  <c r="F466" i="1"/>
  <c r="Z465" i="1"/>
  <c r="X465" i="1"/>
  <c r="Y465" i="1" s="1"/>
  <c r="P465" i="1" s="1"/>
  <c r="U465" i="1"/>
  <c r="V465" i="1" s="1"/>
  <c r="W465" i="1"/>
  <c r="J465" i="1"/>
  <c r="L465" i="1" s="1"/>
  <c r="M465" i="1" s="1"/>
  <c r="N465" i="1" s="1"/>
  <c r="I465" i="1"/>
  <c r="H465" i="1"/>
  <c r="F465" i="1"/>
  <c r="Z464" i="1"/>
  <c r="U464" i="1"/>
  <c r="V464" i="1" s="1"/>
  <c r="L464" i="1"/>
  <c r="J464" i="1"/>
  <c r="I464" i="1"/>
  <c r="H464" i="1"/>
  <c r="F464" i="1"/>
  <c r="M463" i="1"/>
  <c r="N463" i="1" s="1"/>
  <c r="L463" i="1"/>
  <c r="I463" i="1"/>
  <c r="H463" i="1"/>
  <c r="F463" i="1"/>
  <c r="J463" i="1" s="1"/>
  <c r="Z462" i="1"/>
  <c r="U462" i="1"/>
  <c r="V462" i="1" s="1"/>
  <c r="I462" i="1"/>
  <c r="H462" i="1"/>
  <c r="J462" i="1"/>
  <c r="F462" i="1"/>
  <c r="Z461" i="1"/>
  <c r="U461" i="1"/>
  <c r="V461" i="1" s="1"/>
  <c r="I461" i="1"/>
  <c r="H461" i="1"/>
  <c r="F461" i="1"/>
  <c r="Z460" i="1"/>
  <c r="U460" i="1"/>
  <c r="V460" i="1" s="1"/>
  <c r="J460" i="1"/>
  <c r="L460" i="1" s="1"/>
  <c r="M460" i="1" s="1"/>
  <c r="N460" i="1" s="1"/>
  <c r="W460" i="1" s="1"/>
  <c r="X460" i="1" s="1"/>
  <c r="I460" i="1"/>
  <c r="H460" i="1"/>
  <c r="F460" i="1"/>
  <c r="Z459" i="1"/>
  <c r="U459" i="1"/>
  <c r="V459" i="1" s="1"/>
  <c r="J459" i="1"/>
  <c r="I459" i="1"/>
  <c r="H459" i="1"/>
  <c r="F459" i="1"/>
  <c r="Z458" i="1"/>
  <c r="U458" i="1"/>
  <c r="V458" i="1" s="1"/>
  <c r="I458" i="1"/>
  <c r="H458" i="1"/>
  <c r="F458" i="1"/>
  <c r="J458" i="1" s="1"/>
  <c r="Z457" i="1"/>
  <c r="U457" i="1"/>
  <c r="V457" i="1" s="1"/>
  <c r="I457" i="1"/>
  <c r="H457" i="1"/>
  <c r="F457" i="1"/>
  <c r="Z456" i="1"/>
  <c r="U456" i="1"/>
  <c r="V456" i="1" s="1"/>
  <c r="I456" i="1"/>
  <c r="J456" i="1" s="1"/>
  <c r="L456" i="1" s="1"/>
  <c r="M456" i="1" s="1"/>
  <c r="N456" i="1" s="1"/>
  <c r="W456" i="1" s="1"/>
  <c r="X456" i="1" s="1"/>
  <c r="Y456" i="1" s="1"/>
  <c r="P456" i="1" s="1"/>
  <c r="H456" i="1"/>
  <c r="F456" i="1"/>
  <c r="Z455" i="1"/>
  <c r="U455" i="1"/>
  <c r="V455" i="1" s="1"/>
  <c r="J455" i="1"/>
  <c r="L455" i="1" s="1"/>
  <c r="I455" i="1"/>
  <c r="H455" i="1"/>
  <c r="F455" i="1"/>
  <c r="Z454" i="1"/>
  <c r="U454" i="1"/>
  <c r="V454" i="1" s="1"/>
  <c r="L454" i="1"/>
  <c r="J454" i="1"/>
  <c r="I454" i="1"/>
  <c r="H454" i="1"/>
  <c r="F454" i="1"/>
  <c r="M454" i="1"/>
  <c r="N454" i="1" s="1"/>
  <c r="Z453" i="1"/>
  <c r="V453" i="1"/>
  <c r="U453" i="1"/>
  <c r="I453" i="1"/>
  <c r="H453" i="1"/>
  <c r="F453" i="1"/>
  <c r="Z452" i="1"/>
  <c r="X452" i="1"/>
  <c r="Y452" i="1" s="1"/>
  <c r="P452" i="1" s="1"/>
  <c r="U452" i="1"/>
  <c r="V452" i="1" s="1"/>
  <c r="I452" i="1"/>
  <c r="J452" i="1" s="1"/>
  <c r="L452" i="1" s="1"/>
  <c r="M452" i="1" s="1"/>
  <c r="N452" i="1" s="1"/>
  <c r="W452" i="1" s="1"/>
  <c r="H452" i="1"/>
  <c r="F452" i="1"/>
  <c r="Z451" i="1"/>
  <c r="U451" i="1"/>
  <c r="V451" i="1" s="1"/>
  <c r="J451" i="1"/>
  <c r="I451" i="1"/>
  <c r="H451" i="1"/>
  <c r="F451" i="1"/>
  <c r="Z450" i="1"/>
  <c r="V450" i="1"/>
  <c r="U450" i="1"/>
  <c r="I450" i="1"/>
  <c r="H450" i="1"/>
  <c r="F450" i="1"/>
  <c r="J450" i="1" s="1"/>
  <c r="Z449" i="1"/>
  <c r="U449" i="1"/>
  <c r="V449" i="1" s="1"/>
  <c r="Y449" i="1" s="1"/>
  <c r="P449" i="1" s="1"/>
  <c r="I449" i="1"/>
  <c r="J449" i="1" s="1"/>
  <c r="L449" i="1" s="1"/>
  <c r="M449" i="1" s="1"/>
  <c r="N449" i="1" s="1"/>
  <c r="W449" i="1" s="1"/>
  <c r="X449" i="1" s="1"/>
  <c r="H449" i="1"/>
  <c r="F449" i="1"/>
  <c r="Z448" i="1"/>
  <c r="U448" i="1"/>
  <c r="V448" i="1" s="1"/>
  <c r="I448" i="1"/>
  <c r="H448" i="1"/>
  <c r="F448" i="1"/>
  <c r="J448" i="1" s="1"/>
  <c r="Z447" i="1"/>
  <c r="V447" i="1"/>
  <c r="U447" i="1"/>
  <c r="I447" i="1"/>
  <c r="H447" i="1"/>
  <c r="F447" i="1"/>
  <c r="Z446" i="1"/>
  <c r="U446" i="1"/>
  <c r="V446" i="1" s="1"/>
  <c r="W446" i="1"/>
  <c r="X446" i="1" s="1"/>
  <c r="Y446" i="1" s="1"/>
  <c r="P446" i="1" s="1"/>
  <c r="M446" i="1"/>
  <c r="N446" i="1" s="1"/>
  <c r="J446" i="1"/>
  <c r="L446" i="1" s="1"/>
  <c r="I446" i="1"/>
  <c r="H446" i="1"/>
  <c r="F446" i="1"/>
  <c r="I445" i="1"/>
  <c r="H445" i="1"/>
  <c r="J445" i="1" s="1"/>
  <c r="L445" i="1" s="1"/>
  <c r="F445" i="1"/>
  <c r="Z444" i="1"/>
  <c r="V444" i="1"/>
  <c r="U444" i="1"/>
  <c r="I444" i="1"/>
  <c r="H444" i="1"/>
  <c r="F444" i="1"/>
  <c r="Z443" i="1"/>
  <c r="U443" i="1"/>
  <c r="V443" i="1" s="1"/>
  <c r="J443" i="1"/>
  <c r="I443" i="1"/>
  <c r="H443" i="1"/>
  <c r="F443" i="1"/>
  <c r="Z442" i="1"/>
  <c r="U442" i="1"/>
  <c r="V442" i="1" s="1"/>
  <c r="I442" i="1"/>
  <c r="H442" i="1"/>
  <c r="F442" i="1"/>
  <c r="J442" i="1" s="1"/>
  <c r="L442" i="1" s="1"/>
  <c r="M442" i="1" s="1"/>
  <c r="N442" i="1" s="1"/>
  <c r="W442" i="1" s="1"/>
  <c r="X442" i="1" s="1"/>
  <c r="Y442" i="1" s="1"/>
  <c r="P442" i="1" s="1"/>
  <c r="Z441" i="1"/>
  <c r="U441" i="1"/>
  <c r="V441" i="1" s="1"/>
  <c r="I441" i="1"/>
  <c r="H441" i="1"/>
  <c r="F441" i="1"/>
  <c r="Z440" i="1"/>
  <c r="U440" i="1"/>
  <c r="V440" i="1" s="1"/>
  <c r="W440" i="1"/>
  <c r="X440" i="1" s="1"/>
  <c r="Y440" i="1" s="1"/>
  <c r="P440" i="1" s="1"/>
  <c r="I440" i="1"/>
  <c r="H440" i="1"/>
  <c r="J440" i="1"/>
  <c r="L440" i="1" s="1"/>
  <c r="M440" i="1" s="1"/>
  <c r="N440" i="1" s="1"/>
  <c r="F440" i="1"/>
  <c r="Z439" i="1"/>
  <c r="U439" i="1"/>
  <c r="V439" i="1" s="1"/>
  <c r="L439" i="1"/>
  <c r="J439" i="1"/>
  <c r="I439" i="1"/>
  <c r="H439" i="1"/>
  <c r="F439" i="1"/>
  <c r="Z438" i="1"/>
  <c r="U438" i="1"/>
  <c r="V438" i="1" s="1"/>
  <c r="I438" i="1"/>
  <c r="H438" i="1"/>
  <c r="F438" i="1"/>
  <c r="Z437" i="1"/>
  <c r="U437" i="1"/>
  <c r="V437" i="1" s="1"/>
  <c r="I437" i="1"/>
  <c r="H437" i="1"/>
  <c r="F437" i="1"/>
  <c r="Z436" i="1"/>
  <c r="U436" i="1"/>
  <c r="V436" i="1" s="1"/>
  <c r="M436" i="1"/>
  <c r="N436" i="1" s="1"/>
  <c r="I436" i="1"/>
  <c r="H436" i="1"/>
  <c r="J436" i="1" s="1"/>
  <c r="L436" i="1" s="1"/>
  <c r="F436" i="1"/>
  <c r="V435" i="1"/>
  <c r="U435" i="1"/>
  <c r="Z435" i="1"/>
  <c r="N435" i="1"/>
  <c r="W435" i="1" s="1"/>
  <c r="X435" i="1" s="1"/>
  <c r="M435" i="1"/>
  <c r="I435" i="1"/>
  <c r="H435" i="1"/>
  <c r="F435" i="1"/>
  <c r="J435" i="1" s="1"/>
  <c r="L435" i="1" s="1"/>
  <c r="Z434" i="1"/>
  <c r="V434" i="1"/>
  <c r="U434" i="1"/>
  <c r="N434" i="1"/>
  <c r="W434" i="1" s="1"/>
  <c r="X434" i="1" s="1"/>
  <c r="J434" i="1"/>
  <c r="L434" i="1" s="1"/>
  <c r="M434" i="1" s="1"/>
  <c r="I434" i="1"/>
  <c r="H434" i="1"/>
  <c r="F434" i="1"/>
  <c r="W433" i="1"/>
  <c r="X433" i="1" s="1"/>
  <c r="U433" i="1"/>
  <c r="V433" i="1" s="1"/>
  <c r="Y433" i="1" s="1"/>
  <c r="Z433" i="1"/>
  <c r="I433" i="1"/>
  <c r="H433" i="1"/>
  <c r="F433" i="1"/>
  <c r="J433" i="1" s="1"/>
  <c r="I432" i="1"/>
  <c r="H432" i="1"/>
  <c r="F432" i="1"/>
  <c r="Z431" i="1"/>
  <c r="U431" i="1"/>
  <c r="V431" i="1" s="1"/>
  <c r="I431" i="1"/>
  <c r="H431" i="1"/>
  <c r="F431" i="1"/>
  <c r="Z430" i="1"/>
  <c r="U430" i="1"/>
  <c r="V430" i="1" s="1"/>
  <c r="I430" i="1"/>
  <c r="H430" i="1"/>
  <c r="F430" i="1"/>
  <c r="Z429" i="1"/>
  <c r="I429" i="1"/>
  <c r="H429" i="1"/>
  <c r="F429" i="1"/>
  <c r="Z428" i="1"/>
  <c r="U428" i="1"/>
  <c r="V428" i="1" s="1"/>
  <c r="L428" i="1"/>
  <c r="M428" i="1" s="1"/>
  <c r="N428" i="1" s="1"/>
  <c r="W428" i="1" s="1"/>
  <c r="X428" i="1" s="1"/>
  <c r="Y428" i="1" s="1"/>
  <c r="P428" i="1" s="1"/>
  <c r="J428" i="1"/>
  <c r="I428" i="1"/>
  <c r="H428" i="1"/>
  <c r="F428" i="1"/>
  <c r="Z427" i="1"/>
  <c r="V427" i="1"/>
  <c r="U427" i="1"/>
  <c r="J427" i="1"/>
  <c r="L427" i="1" s="1"/>
  <c r="M427" i="1" s="1"/>
  <c r="N427" i="1" s="1"/>
  <c r="W427" i="1" s="1"/>
  <c r="X427" i="1" s="1"/>
  <c r="I427" i="1"/>
  <c r="H427" i="1"/>
  <c r="F427" i="1"/>
  <c r="I426" i="1"/>
  <c r="H426" i="1"/>
  <c r="F426" i="1"/>
  <c r="Z425" i="1"/>
  <c r="U425" i="1"/>
  <c r="V425" i="1" s="1"/>
  <c r="I425" i="1"/>
  <c r="H425" i="1"/>
  <c r="F425" i="1"/>
  <c r="Z424" i="1"/>
  <c r="L424" i="1"/>
  <c r="J424" i="1"/>
  <c r="I424" i="1"/>
  <c r="H424" i="1"/>
  <c r="F424" i="1"/>
  <c r="I423" i="1"/>
  <c r="H423" i="1"/>
  <c r="F423" i="1"/>
  <c r="J423" i="1" s="1"/>
  <c r="L423" i="1" s="1"/>
  <c r="M423" i="1"/>
  <c r="N423" i="1" s="1"/>
  <c r="Z422" i="1"/>
  <c r="U422" i="1"/>
  <c r="V422" i="1" s="1"/>
  <c r="I422" i="1"/>
  <c r="H422" i="1"/>
  <c r="J422" i="1" s="1"/>
  <c r="L422" i="1" s="1"/>
  <c r="F422" i="1"/>
  <c r="Z421" i="1"/>
  <c r="J421" i="1"/>
  <c r="L421" i="1" s="1"/>
  <c r="I421" i="1"/>
  <c r="H421" i="1"/>
  <c r="F421" i="1"/>
  <c r="M421" i="1"/>
  <c r="N421" i="1" s="1"/>
  <c r="U420" i="1"/>
  <c r="V420" i="1" s="1"/>
  <c r="I420" i="1"/>
  <c r="H420" i="1"/>
  <c r="F420" i="1"/>
  <c r="J420" i="1" s="1"/>
  <c r="Z419" i="1"/>
  <c r="U419" i="1"/>
  <c r="V419" i="1" s="1"/>
  <c r="I419" i="1"/>
  <c r="H419" i="1"/>
  <c r="F419" i="1"/>
  <c r="Z418" i="1"/>
  <c r="L418" i="1"/>
  <c r="J418" i="1"/>
  <c r="I418" i="1"/>
  <c r="H418" i="1"/>
  <c r="F418" i="1"/>
  <c r="I417" i="1"/>
  <c r="H417" i="1"/>
  <c r="F417" i="1"/>
  <c r="J417" i="1" s="1"/>
  <c r="L417" i="1" s="1"/>
  <c r="M417" i="1"/>
  <c r="N417" i="1" s="1"/>
  <c r="Z416" i="1"/>
  <c r="U416" i="1"/>
  <c r="V416" i="1" s="1"/>
  <c r="I416" i="1"/>
  <c r="H416" i="1"/>
  <c r="F416" i="1"/>
  <c r="Z415" i="1"/>
  <c r="J415" i="1"/>
  <c r="L415" i="1" s="1"/>
  <c r="I415" i="1"/>
  <c r="H415" i="1"/>
  <c r="F415" i="1"/>
  <c r="U414" i="1"/>
  <c r="V414" i="1" s="1"/>
  <c r="I414" i="1"/>
  <c r="H414" i="1"/>
  <c r="F414" i="1"/>
  <c r="J414" i="1" s="1"/>
  <c r="L414" i="1" s="1"/>
  <c r="Z413" i="1"/>
  <c r="U413" i="1"/>
  <c r="V413" i="1" s="1"/>
  <c r="I413" i="1"/>
  <c r="H413" i="1"/>
  <c r="F413" i="1"/>
  <c r="Z412" i="1"/>
  <c r="J412" i="1"/>
  <c r="L412" i="1" s="1"/>
  <c r="I412" i="1"/>
  <c r="H412" i="1"/>
  <c r="F412" i="1"/>
  <c r="N411" i="1"/>
  <c r="I411" i="1"/>
  <c r="H411" i="1"/>
  <c r="F411" i="1"/>
  <c r="J411" i="1" s="1"/>
  <c r="L411" i="1" s="1"/>
  <c r="M411" i="1"/>
  <c r="Z410" i="1"/>
  <c r="U410" i="1"/>
  <c r="V410" i="1" s="1"/>
  <c r="I410" i="1"/>
  <c r="H410" i="1"/>
  <c r="F410" i="1"/>
  <c r="Z409" i="1"/>
  <c r="L409" i="1"/>
  <c r="J409" i="1"/>
  <c r="I409" i="1"/>
  <c r="H409" i="1"/>
  <c r="F409" i="1"/>
  <c r="M409" i="1"/>
  <c r="N409" i="1" s="1"/>
  <c r="I408" i="1"/>
  <c r="H408" i="1"/>
  <c r="F408" i="1"/>
  <c r="Z407" i="1"/>
  <c r="V407" i="1"/>
  <c r="U407" i="1"/>
  <c r="I407" i="1"/>
  <c r="H407" i="1"/>
  <c r="J407" i="1"/>
  <c r="L407" i="1" s="1"/>
  <c r="F407" i="1"/>
  <c r="L406" i="1"/>
  <c r="J406" i="1"/>
  <c r="I406" i="1"/>
  <c r="H406" i="1"/>
  <c r="F406" i="1"/>
  <c r="I405" i="1"/>
  <c r="H405" i="1"/>
  <c r="F405" i="1"/>
  <c r="Z404" i="1"/>
  <c r="V404" i="1"/>
  <c r="U404" i="1"/>
  <c r="I404" i="1"/>
  <c r="H404" i="1"/>
  <c r="F404" i="1"/>
  <c r="Z403" i="1"/>
  <c r="I403" i="1"/>
  <c r="H403" i="1"/>
  <c r="J403" i="1"/>
  <c r="L403" i="1" s="1"/>
  <c r="F403" i="1"/>
  <c r="V402" i="1"/>
  <c r="U402" i="1"/>
  <c r="I402" i="1"/>
  <c r="H402" i="1"/>
  <c r="F402" i="1"/>
  <c r="J402" i="1" s="1"/>
  <c r="I401" i="1"/>
  <c r="H401" i="1"/>
  <c r="F401" i="1"/>
  <c r="J400" i="1"/>
  <c r="I400" i="1"/>
  <c r="H400" i="1"/>
  <c r="F400" i="1"/>
  <c r="I399" i="1"/>
  <c r="H399" i="1"/>
  <c r="F399" i="1"/>
  <c r="Z398" i="1"/>
  <c r="I398" i="1"/>
  <c r="H398" i="1"/>
  <c r="F398" i="1"/>
  <c r="Z397" i="1"/>
  <c r="I397" i="1"/>
  <c r="H397" i="1"/>
  <c r="F397" i="1"/>
  <c r="Z396" i="1"/>
  <c r="U396" i="1"/>
  <c r="V396" i="1" s="1"/>
  <c r="I396" i="1"/>
  <c r="H396" i="1"/>
  <c r="F396" i="1"/>
  <c r="I395" i="1"/>
  <c r="H395" i="1"/>
  <c r="J395" i="1"/>
  <c r="L395" i="1" s="1"/>
  <c r="F395" i="1"/>
  <c r="U394" i="1"/>
  <c r="V394" i="1" s="1"/>
  <c r="M394" i="1"/>
  <c r="N394" i="1" s="1"/>
  <c r="W394" i="1" s="1"/>
  <c r="X394" i="1" s="1"/>
  <c r="I394" i="1"/>
  <c r="H394" i="1"/>
  <c r="J394" i="1"/>
  <c r="L394" i="1" s="1"/>
  <c r="F394" i="1"/>
  <c r="Z393" i="1"/>
  <c r="V393" i="1"/>
  <c r="U393" i="1"/>
  <c r="I393" i="1"/>
  <c r="H393" i="1"/>
  <c r="F393" i="1"/>
  <c r="J393" i="1" s="1"/>
  <c r="L393" i="1" s="1"/>
  <c r="M393" i="1" s="1"/>
  <c r="N393" i="1" s="1"/>
  <c r="W393" i="1" s="1"/>
  <c r="X393" i="1" s="1"/>
  <c r="L392" i="1"/>
  <c r="M392" i="1" s="1"/>
  <c r="N392" i="1" s="1"/>
  <c r="J392" i="1"/>
  <c r="I392" i="1"/>
  <c r="H392" i="1"/>
  <c r="F392" i="1"/>
  <c r="Z391" i="1"/>
  <c r="V391" i="1"/>
  <c r="U391" i="1"/>
  <c r="I391" i="1"/>
  <c r="H391" i="1"/>
  <c r="F391" i="1"/>
  <c r="Z390" i="1"/>
  <c r="I390" i="1"/>
  <c r="H390" i="1"/>
  <c r="F390" i="1"/>
  <c r="Z389" i="1"/>
  <c r="I389" i="1"/>
  <c r="H389" i="1"/>
  <c r="F389" i="1"/>
  <c r="Z388" i="1"/>
  <c r="Y388" i="1"/>
  <c r="X388" i="1"/>
  <c r="W388" i="1"/>
  <c r="U388" i="1"/>
  <c r="V388" i="1" s="1"/>
  <c r="I388" i="1"/>
  <c r="H388" i="1"/>
  <c r="F388" i="1"/>
  <c r="Z387" i="1"/>
  <c r="U387" i="1"/>
  <c r="V387" i="1" s="1"/>
  <c r="I387" i="1"/>
  <c r="H387" i="1"/>
  <c r="F387" i="1"/>
  <c r="Z386" i="1"/>
  <c r="I386" i="1"/>
  <c r="J386" i="1" s="1"/>
  <c r="L386" i="1" s="1"/>
  <c r="M386" i="1" s="1"/>
  <c r="N386" i="1" s="1"/>
  <c r="W386" i="1" s="1"/>
  <c r="X386" i="1" s="1"/>
  <c r="H386" i="1"/>
  <c r="F386" i="1"/>
  <c r="J385" i="1"/>
  <c r="L385" i="1" s="1"/>
  <c r="I385" i="1"/>
  <c r="H385" i="1"/>
  <c r="F385" i="1"/>
  <c r="U384" i="1"/>
  <c r="V384" i="1" s="1"/>
  <c r="I384" i="1"/>
  <c r="H384" i="1"/>
  <c r="F384" i="1"/>
  <c r="M383" i="1"/>
  <c r="N383" i="1" s="1"/>
  <c r="L383" i="1"/>
  <c r="J383" i="1"/>
  <c r="I383" i="1"/>
  <c r="H383" i="1"/>
  <c r="F383" i="1"/>
  <c r="Z382" i="1"/>
  <c r="V382" i="1"/>
  <c r="U382" i="1"/>
  <c r="M382" i="1"/>
  <c r="N382" i="1" s="1"/>
  <c r="W382" i="1" s="1"/>
  <c r="X382" i="1" s="1"/>
  <c r="I382" i="1"/>
  <c r="H382" i="1"/>
  <c r="F382" i="1"/>
  <c r="J382" i="1" s="1"/>
  <c r="L382" i="1" s="1"/>
  <c r="Z381" i="1"/>
  <c r="V381" i="1"/>
  <c r="U381" i="1"/>
  <c r="I381" i="1"/>
  <c r="H381" i="1"/>
  <c r="F381" i="1"/>
  <c r="Z380" i="1"/>
  <c r="I380" i="1"/>
  <c r="H380" i="1"/>
  <c r="J380" i="1"/>
  <c r="F380" i="1"/>
  <c r="Z379" i="1"/>
  <c r="U379" i="1"/>
  <c r="V379" i="1" s="1"/>
  <c r="I379" i="1"/>
  <c r="H379" i="1"/>
  <c r="F379" i="1"/>
  <c r="Z378" i="1"/>
  <c r="U378" i="1"/>
  <c r="V378" i="1" s="1"/>
  <c r="I378" i="1"/>
  <c r="H378" i="1"/>
  <c r="F378" i="1"/>
  <c r="Z377" i="1"/>
  <c r="I377" i="1"/>
  <c r="J377" i="1" s="1"/>
  <c r="H377" i="1"/>
  <c r="F377" i="1"/>
  <c r="Z376" i="1"/>
  <c r="U376" i="1"/>
  <c r="V376" i="1" s="1"/>
  <c r="J376" i="1"/>
  <c r="L376" i="1" s="1"/>
  <c r="I376" i="1"/>
  <c r="H376" i="1"/>
  <c r="F376" i="1"/>
  <c r="I375" i="1"/>
  <c r="H375" i="1"/>
  <c r="F375" i="1"/>
  <c r="M374" i="1"/>
  <c r="N374" i="1" s="1"/>
  <c r="L374" i="1"/>
  <c r="J374" i="1"/>
  <c r="I374" i="1"/>
  <c r="H374" i="1"/>
  <c r="F374" i="1"/>
  <c r="Z373" i="1"/>
  <c r="V373" i="1"/>
  <c r="U373" i="1"/>
  <c r="I373" i="1"/>
  <c r="H373" i="1"/>
  <c r="F373" i="1"/>
  <c r="J373" i="1" s="1"/>
  <c r="Z372" i="1"/>
  <c r="U372" i="1"/>
  <c r="V372" i="1" s="1"/>
  <c r="I372" i="1"/>
  <c r="H372" i="1"/>
  <c r="F372" i="1"/>
  <c r="Z371" i="1"/>
  <c r="I371" i="1"/>
  <c r="H371" i="1"/>
  <c r="F371" i="1"/>
  <c r="Z370" i="1"/>
  <c r="U370" i="1"/>
  <c r="V370" i="1" s="1"/>
  <c r="I370" i="1"/>
  <c r="H370" i="1"/>
  <c r="F370" i="1"/>
  <c r="Z369" i="1"/>
  <c r="U369" i="1"/>
  <c r="V369" i="1" s="1"/>
  <c r="I369" i="1"/>
  <c r="H369" i="1"/>
  <c r="F369" i="1"/>
  <c r="Z368" i="1"/>
  <c r="J368" i="1"/>
  <c r="L368" i="1" s="1"/>
  <c r="M368" i="1" s="1"/>
  <c r="N368" i="1" s="1"/>
  <c r="W368" i="1" s="1"/>
  <c r="X368" i="1" s="1"/>
  <c r="I368" i="1"/>
  <c r="H368" i="1"/>
  <c r="F368" i="1"/>
  <c r="Z367" i="1"/>
  <c r="I367" i="1"/>
  <c r="J367" i="1" s="1"/>
  <c r="L367" i="1" s="1"/>
  <c r="H367" i="1"/>
  <c r="F367" i="1"/>
  <c r="U366" i="1"/>
  <c r="V366" i="1" s="1"/>
  <c r="I366" i="1"/>
  <c r="H366" i="1"/>
  <c r="F366" i="1"/>
  <c r="Z365" i="1"/>
  <c r="L365" i="1"/>
  <c r="J365" i="1"/>
  <c r="I365" i="1"/>
  <c r="H365" i="1"/>
  <c r="F365" i="1"/>
  <c r="M365" i="1"/>
  <c r="N365" i="1" s="1"/>
  <c r="Z364" i="1"/>
  <c r="U364" i="1"/>
  <c r="V364" i="1" s="1"/>
  <c r="I364" i="1"/>
  <c r="H364" i="1"/>
  <c r="F364" i="1"/>
  <c r="Z363" i="1"/>
  <c r="V363" i="1"/>
  <c r="U363" i="1"/>
  <c r="I363" i="1"/>
  <c r="H363" i="1"/>
  <c r="F363" i="1"/>
  <c r="Z362" i="1"/>
  <c r="I362" i="1"/>
  <c r="H362" i="1"/>
  <c r="F362" i="1"/>
  <c r="Z361" i="1"/>
  <c r="U361" i="1"/>
  <c r="V361" i="1" s="1"/>
  <c r="N361" i="1"/>
  <c r="W361" i="1" s="1"/>
  <c r="X361" i="1" s="1"/>
  <c r="Y361" i="1" s="1"/>
  <c r="P361" i="1" s="1"/>
  <c r="I361" i="1"/>
  <c r="H361" i="1"/>
  <c r="F361" i="1"/>
  <c r="J361" i="1" s="1"/>
  <c r="L361" i="1" s="1"/>
  <c r="M361" i="1" s="1"/>
  <c r="Z360" i="1"/>
  <c r="U360" i="1"/>
  <c r="V360" i="1" s="1"/>
  <c r="I360" i="1"/>
  <c r="H360" i="1"/>
  <c r="F360" i="1"/>
  <c r="Z359" i="1"/>
  <c r="W359" i="1"/>
  <c r="X359" i="1" s="1"/>
  <c r="J359" i="1"/>
  <c r="L359" i="1" s="1"/>
  <c r="M359" i="1" s="1"/>
  <c r="N359" i="1" s="1"/>
  <c r="I359" i="1"/>
  <c r="H359" i="1"/>
  <c r="F359" i="1"/>
  <c r="I358" i="1"/>
  <c r="J358" i="1" s="1"/>
  <c r="L358" i="1" s="1"/>
  <c r="H358" i="1"/>
  <c r="F358" i="1"/>
  <c r="I357" i="1"/>
  <c r="H357" i="1"/>
  <c r="F357" i="1"/>
  <c r="L356" i="1"/>
  <c r="J356" i="1"/>
  <c r="I356" i="1"/>
  <c r="H356" i="1"/>
  <c r="F356" i="1"/>
  <c r="M356" i="1"/>
  <c r="N356" i="1" s="1"/>
  <c r="Z355" i="1"/>
  <c r="W355" i="1"/>
  <c r="X355" i="1" s="1"/>
  <c r="U355" i="1"/>
  <c r="V355" i="1" s="1"/>
  <c r="Y355" i="1" s="1"/>
  <c r="I355" i="1"/>
  <c r="H355" i="1"/>
  <c r="F355" i="1"/>
  <c r="Z354" i="1"/>
  <c r="W354" i="1"/>
  <c r="X354" i="1" s="1"/>
  <c r="V354" i="1"/>
  <c r="U354" i="1"/>
  <c r="N354" i="1"/>
  <c r="M354" i="1"/>
  <c r="I354" i="1"/>
  <c r="H354" i="1"/>
  <c r="F354" i="1"/>
  <c r="J354" i="1" s="1"/>
  <c r="L354" i="1" s="1"/>
  <c r="Z353" i="1"/>
  <c r="N353" i="1"/>
  <c r="W353" i="1" s="1"/>
  <c r="X353" i="1" s="1"/>
  <c r="I353" i="1"/>
  <c r="H353" i="1"/>
  <c r="J353" i="1"/>
  <c r="L353" i="1" s="1"/>
  <c r="F353" i="1"/>
  <c r="M353" i="1"/>
  <c r="Z352" i="1"/>
  <c r="U352" i="1"/>
  <c r="V352" i="1" s="1"/>
  <c r="I352" i="1"/>
  <c r="H352" i="1"/>
  <c r="F352" i="1"/>
  <c r="J352" i="1" s="1"/>
  <c r="Z351" i="1"/>
  <c r="W351" i="1"/>
  <c r="X351" i="1" s="1"/>
  <c r="U351" i="1"/>
  <c r="V351" i="1" s="1"/>
  <c r="Y351" i="1" s="1"/>
  <c r="I351" i="1"/>
  <c r="H351" i="1"/>
  <c r="F351" i="1"/>
  <c r="Z350" i="1"/>
  <c r="I350" i="1"/>
  <c r="J350" i="1" s="1"/>
  <c r="H350" i="1"/>
  <c r="F350" i="1"/>
  <c r="U349" i="1"/>
  <c r="V349" i="1" s="1"/>
  <c r="I349" i="1"/>
  <c r="J349" i="1" s="1"/>
  <c r="L349" i="1" s="1"/>
  <c r="H349" i="1"/>
  <c r="F349" i="1"/>
  <c r="I348" i="1"/>
  <c r="H348" i="1"/>
  <c r="F348" i="1"/>
  <c r="J347" i="1"/>
  <c r="L347" i="1" s="1"/>
  <c r="I347" i="1"/>
  <c r="H347" i="1"/>
  <c r="F347" i="1"/>
  <c r="Z346" i="1"/>
  <c r="V346" i="1"/>
  <c r="U346" i="1"/>
  <c r="I346" i="1"/>
  <c r="H346" i="1"/>
  <c r="F346" i="1"/>
  <c r="J346" i="1" s="1"/>
  <c r="Z345" i="1"/>
  <c r="W345" i="1"/>
  <c r="X345" i="1" s="1"/>
  <c r="U345" i="1"/>
  <c r="V345" i="1" s="1"/>
  <c r="Y345" i="1" s="1"/>
  <c r="I345" i="1"/>
  <c r="H345" i="1"/>
  <c r="F345" i="1"/>
  <c r="Z344" i="1"/>
  <c r="I344" i="1"/>
  <c r="H344" i="1"/>
  <c r="J344" i="1"/>
  <c r="L344" i="1" s="1"/>
  <c r="F344" i="1"/>
  <c r="Z343" i="1"/>
  <c r="U343" i="1"/>
  <c r="V343" i="1" s="1"/>
  <c r="I343" i="1"/>
  <c r="H343" i="1"/>
  <c r="F343" i="1"/>
  <c r="Z342" i="1"/>
  <c r="U342" i="1"/>
  <c r="V342" i="1" s="1"/>
  <c r="I342" i="1"/>
  <c r="H342" i="1"/>
  <c r="F342" i="1"/>
  <c r="Z341" i="1"/>
  <c r="M341" i="1"/>
  <c r="N341" i="1" s="1"/>
  <c r="W341" i="1" s="1"/>
  <c r="X341" i="1" s="1"/>
  <c r="J341" i="1"/>
  <c r="L341" i="1" s="1"/>
  <c r="I341" i="1"/>
  <c r="H341" i="1"/>
  <c r="F341" i="1"/>
  <c r="Z340" i="1"/>
  <c r="I340" i="1"/>
  <c r="J340" i="1" s="1"/>
  <c r="H340" i="1"/>
  <c r="F340" i="1"/>
  <c r="U339" i="1"/>
  <c r="V339" i="1" s="1"/>
  <c r="I339" i="1"/>
  <c r="H339" i="1"/>
  <c r="F339" i="1"/>
  <c r="Z338" i="1"/>
  <c r="L338" i="1"/>
  <c r="J338" i="1"/>
  <c r="I338" i="1"/>
  <c r="H338" i="1"/>
  <c r="F338" i="1"/>
  <c r="M338" i="1"/>
  <c r="N338" i="1" s="1"/>
  <c r="Z337" i="1"/>
  <c r="U337" i="1"/>
  <c r="V337" i="1" s="1"/>
  <c r="Y337" i="1" s="1"/>
  <c r="P337" i="1" s="1"/>
  <c r="I337" i="1"/>
  <c r="H337" i="1"/>
  <c r="F337" i="1"/>
  <c r="J337" i="1" s="1"/>
  <c r="L337" i="1" s="1"/>
  <c r="M337" i="1"/>
  <c r="N337" i="1" s="1"/>
  <c r="W337" i="1" s="1"/>
  <c r="X337" i="1" s="1"/>
  <c r="Z336" i="1"/>
  <c r="V336" i="1"/>
  <c r="U336" i="1"/>
  <c r="I336" i="1"/>
  <c r="H336" i="1"/>
  <c r="F336" i="1"/>
  <c r="Z335" i="1"/>
  <c r="I335" i="1"/>
  <c r="H335" i="1"/>
  <c r="F335" i="1"/>
  <c r="Z334" i="1"/>
  <c r="I334" i="1"/>
  <c r="H334" i="1"/>
  <c r="F334" i="1"/>
  <c r="J334" i="1" s="1"/>
  <c r="Z333" i="1"/>
  <c r="U333" i="1"/>
  <c r="V333" i="1" s="1"/>
  <c r="I333" i="1"/>
  <c r="H333" i="1"/>
  <c r="F333" i="1"/>
  <c r="Z332" i="1"/>
  <c r="I332" i="1"/>
  <c r="J332" i="1" s="1"/>
  <c r="L332" i="1" s="1"/>
  <c r="M332" i="1" s="1"/>
  <c r="N332" i="1" s="1"/>
  <c r="W332" i="1" s="1"/>
  <c r="X332" i="1" s="1"/>
  <c r="H332" i="1"/>
  <c r="F332" i="1"/>
  <c r="Z331" i="1"/>
  <c r="U331" i="1"/>
  <c r="V331" i="1" s="1"/>
  <c r="L331" i="1"/>
  <c r="J331" i="1"/>
  <c r="I331" i="1"/>
  <c r="H331" i="1"/>
  <c r="F331" i="1"/>
  <c r="M331" i="1"/>
  <c r="N331" i="1" s="1"/>
  <c r="W331" i="1" s="1"/>
  <c r="X331" i="1" s="1"/>
  <c r="Y331" i="1" s="1"/>
  <c r="P331" i="1" s="1"/>
  <c r="U330" i="1"/>
  <c r="V330" i="1" s="1"/>
  <c r="L330" i="1"/>
  <c r="I330" i="1"/>
  <c r="H330" i="1"/>
  <c r="F330" i="1"/>
  <c r="J330" i="1" s="1"/>
  <c r="M330" i="1"/>
  <c r="N330" i="1" s="1"/>
  <c r="Z329" i="1"/>
  <c r="I329" i="1"/>
  <c r="H329" i="1"/>
  <c r="F329" i="1"/>
  <c r="Z328" i="1"/>
  <c r="U328" i="1"/>
  <c r="V328" i="1" s="1"/>
  <c r="I328" i="1"/>
  <c r="H328" i="1"/>
  <c r="J328" i="1" s="1"/>
  <c r="L328" i="1" s="1"/>
  <c r="F328" i="1"/>
  <c r="Z327" i="1"/>
  <c r="U327" i="1"/>
  <c r="V327" i="1" s="1"/>
  <c r="L327" i="1"/>
  <c r="I327" i="1"/>
  <c r="H327" i="1"/>
  <c r="F327" i="1"/>
  <c r="J327" i="1" s="1"/>
  <c r="M327" i="1"/>
  <c r="N327" i="1" s="1"/>
  <c r="Z326" i="1"/>
  <c r="I326" i="1"/>
  <c r="H326" i="1"/>
  <c r="F326" i="1"/>
  <c r="X325" i="1"/>
  <c r="W325" i="1"/>
  <c r="U325" i="1"/>
  <c r="V325" i="1" s="1"/>
  <c r="Z325" i="1"/>
  <c r="J325" i="1"/>
  <c r="L325" i="1" s="1"/>
  <c r="I325" i="1"/>
  <c r="H325" i="1"/>
  <c r="F325" i="1"/>
  <c r="Z324" i="1"/>
  <c r="U324" i="1"/>
  <c r="V324" i="1" s="1"/>
  <c r="L324" i="1"/>
  <c r="M324" i="1" s="1"/>
  <c r="N324" i="1" s="1"/>
  <c r="I324" i="1"/>
  <c r="H324" i="1"/>
  <c r="F324" i="1"/>
  <c r="J324" i="1" s="1"/>
  <c r="Z323" i="1"/>
  <c r="I323" i="1"/>
  <c r="H323" i="1"/>
  <c r="F323" i="1"/>
  <c r="Z322" i="1"/>
  <c r="U322" i="1"/>
  <c r="V322" i="1" s="1"/>
  <c r="I322" i="1"/>
  <c r="J322" i="1" s="1"/>
  <c r="L322" i="1" s="1"/>
  <c r="H322" i="1"/>
  <c r="F322" i="1"/>
  <c r="Z321" i="1"/>
  <c r="I321" i="1"/>
  <c r="H321" i="1"/>
  <c r="F321" i="1"/>
  <c r="I320" i="1"/>
  <c r="H320" i="1"/>
  <c r="J320" i="1"/>
  <c r="L320" i="1" s="1"/>
  <c r="M320" i="1" s="1"/>
  <c r="N320" i="1" s="1"/>
  <c r="W320" i="1" s="1"/>
  <c r="X320" i="1" s="1"/>
  <c r="F320" i="1"/>
  <c r="I319" i="1"/>
  <c r="H319" i="1"/>
  <c r="F319" i="1"/>
  <c r="Z318" i="1"/>
  <c r="I318" i="1"/>
  <c r="H318" i="1"/>
  <c r="F318" i="1"/>
  <c r="J318" i="1" s="1"/>
  <c r="L318" i="1" s="1"/>
  <c r="M318" i="1" s="1"/>
  <c r="N318" i="1" s="1"/>
  <c r="Z317" i="1"/>
  <c r="V317" i="1"/>
  <c r="U317" i="1"/>
  <c r="I317" i="1"/>
  <c r="H317" i="1"/>
  <c r="J317" i="1"/>
  <c r="F317" i="1"/>
  <c r="Z316" i="1"/>
  <c r="I316" i="1"/>
  <c r="J316" i="1" s="1"/>
  <c r="H316" i="1"/>
  <c r="F316" i="1"/>
  <c r="Z315" i="1"/>
  <c r="I315" i="1"/>
  <c r="H315" i="1"/>
  <c r="F315" i="1"/>
  <c r="Z314" i="1"/>
  <c r="U314" i="1"/>
  <c r="V314" i="1" s="1"/>
  <c r="I314" i="1"/>
  <c r="H314" i="1"/>
  <c r="F314" i="1"/>
  <c r="Z313" i="1"/>
  <c r="I313" i="1"/>
  <c r="H313" i="1"/>
  <c r="F313" i="1"/>
  <c r="J313" i="1" s="1"/>
  <c r="U312" i="1"/>
  <c r="V312" i="1" s="1"/>
  <c r="L312" i="1"/>
  <c r="I312" i="1"/>
  <c r="H312" i="1"/>
  <c r="F312" i="1"/>
  <c r="J312" i="1" s="1"/>
  <c r="M312" i="1"/>
  <c r="N312" i="1" s="1"/>
  <c r="Z311" i="1"/>
  <c r="J311" i="1"/>
  <c r="I311" i="1"/>
  <c r="H311" i="1"/>
  <c r="F311" i="1"/>
  <c r="U310" i="1"/>
  <c r="V310" i="1" s="1"/>
  <c r="I310" i="1"/>
  <c r="H310" i="1"/>
  <c r="J310" i="1" s="1"/>
  <c r="L310" i="1" s="1"/>
  <c r="F310" i="1"/>
  <c r="Z309" i="1"/>
  <c r="U309" i="1"/>
  <c r="V309" i="1" s="1"/>
  <c r="I309" i="1"/>
  <c r="H309" i="1"/>
  <c r="F309" i="1"/>
  <c r="J309" i="1" s="1"/>
  <c r="Z308" i="1"/>
  <c r="L308" i="1"/>
  <c r="M308" i="1" s="1"/>
  <c r="N308" i="1" s="1"/>
  <c r="W308" i="1" s="1"/>
  <c r="X308" i="1" s="1"/>
  <c r="I308" i="1"/>
  <c r="H308" i="1"/>
  <c r="J308" i="1"/>
  <c r="F308" i="1"/>
  <c r="V307" i="1"/>
  <c r="U307" i="1"/>
  <c r="Z307" i="1"/>
  <c r="I307" i="1"/>
  <c r="H307" i="1"/>
  <c r="F307" i="1"/>
  <c r="J307" i="1" s="1"/>
  <c r="U306" i="1"/>
  <c r="V306" i="1" s="1"/>
  <c r="I306" i="1"/>
  <c r="H306" i="1"/>
  <c r="F306" i="1"/>
  <c r="I305" i="1"/>
  <c r="H305" i="1"/>
  <c r="J305" i="1"/>
  <c r="F305" i="1"/>
  <c r="Z304" i="1"/>
  <c r="V304" i="1"/>
  <c r="U304" i="1"/>
  <c r="I304" i="1"/>
  <c r="H304" i="1"/>
  <c r="F304" i="1"/>
  <c r="J304" i="1" s="1"/>
  <c r="Z303" i="1"/>
  <c r="U303" i="1"/>
  <c r="V303" i="1" s="1"/>
  <c r="I303" i="1"/>
  <c r="H303" i="1"/>
  <c r="F303" i="1"/>
  <c r="Z302" i="1"/>
  <c r="I302" i="1"/>
  <c r="H302" i="1"/>
  <c r="J302" i="1"/>
  <c r="F302" i="1"/>
  <c r="Z301" i="1"/>
  <c r="I301" i="1"/>
  <c r="H301" i="1"/>
  <c r="F301" i="1"/>
  <c r="Z300" i="1"/>
  <c r="I300" i="1"/>
  <c r="H300" i="1"/>
  <c r="F300" i="1"/>
  <c r="Z299" i="1"/>
  <c r="I299" i="1"/>
  <c r="J299" i="1" s="1"/>
  <c r="L299" i="1" s="1"/>
  <c r="H299" i="1"/>
  <c r="F299" i="1"/>
  <c r="J298" i="1"/>
  <c r="I298" i="1"/>
  <c r="H298" i="1"/>
  <c r="F298" i="1"/>
  <c r="I297" i="1"/>
  <c r="H297" i="1"/>
  <c r="F297" i="1"/>
  <c r="L296" i="1"/>
  <c r="M296" i="1" s="1"/>
  <c r="N296" i="1" s="1"/>
  <c r="I296" i="1"/>
  <c r="H296" i="1"/>
  <c r="J296" i="1"/>
  <c r="F296" i="1"/>
  <c r="Z295" i="1"/>
  <c r="U295" i="1"/>
  <c r="V295" i="1" s="1"/>
  <c r="I295" i="1"/>
  <c r="H295" i="1"/>
  <c r="F295" i="1"/>
  <c r="J295" i="1" s="1"/>
  <c r="L295" i="1" s="1"/>
  <c r="M295" i="1" s="1"/>
  <c r="N295" i="1" s="1"/>
  <c r="W295" i="1" s="1"/>
  <c r="X295" i="1" s="1"/>
  <c r="Z294" i="1"/>
  <c r="U294" i="1"/>
  <c r="V294" i="1" s="1"/>
  <c r="I294" i="1"/>
  <c r="H294" i="1"/>
  <c r="F294" i="1"/>
  <c r="Z293" i="1"/>
  <c r="X293" i="1"/>
  <c r="M293" i="1"/>
  <c r="N293" i="1" s="1"/>
  <c r="W293" i="1" s="1"/>
  <c r="I293" i="1"/>
  <c r="H293" i="1"/>
  <c r="J293" i="1"/>
  <c r="L293" i="1" s="1"/>
  <c r="F293" i="1"/>
  <c r="X292" i="1"/>
  <c r="W292" i="1"/>
  <c r="Z292" i="1"/>
  <c r="I292" i="1"/>
  <c r="H292" i="1"/>
  <c r="F292" i="1"/>
  <c r="Z291" i="1"/>
  <c r="I291" i="1"/>
  <c r="H291" i="1"/>
  <c r="F291" i="1"/>
  <c r="Z290" i="1"/>
  <c r="J290" i="1"/>
  <c r="L290" i="1" s="1"/>
  <c r="I290" i="1"/>
  <c r="H290" i="1"/>
  <c r="F290" i="1"/>
  <c r="M290" i="1"/>
  <c r="N290" i="1" s="1"/>
  <c r="Z289" i="1"/>
  <c r="U289" i="1"/>
  <c r="V289" i="1" s="1"/>
  <c r="J289" i="1"/>
  <c r="I289" i="1"/>
  <c r="H289" i="1"/>
  <c r="F289" i="1"/>
  <c r="Z288" i="1"/>
  <c r="U288" i="1"/>
  <c r="V288" i="1" s="1"/>
  <c r="I288" i="1"/>
  <c r="H288" i="1"/>
  <c r="F288" i="1"/>
  <c r="I287" i="1"/>
  <c r="H287" i="1"/>
  <c r="J287" i="1"/>
  <c r="F287" i="1"/>
  <c r="Z286" i="1"/>
  <c r="V286" i="1"/>
  <c r="U286" i="1"/>
  <c r="I286" i="1"/>
  <c r="H286" i="1"/>
  <c r="F286" i="1"/>
  <c r="Z285" i="1"/>
  <c r="U285" i="1"/>
  <c r="V285" i="1" s="1"/>
  <c r="I285" i="1"/>
  <c r="H285" i="1"/>
  <c r="F285" i="1"/>
  <c r="Z284" i="1"/>
  <c r="I284" i="1"/>
  <c r="H284" i="1"/>
  <c r="F284" i="1"/>
  <c r="Z283" i="1"/>
  <c r="I283" i="1"/>
  <c r="H283" i="1"/>
  <c r="F283" i="1"/>
  <c r="Z282" i="1"/>
  <c r="I282" i="1"/>
  <c r="H282" i="1"/>
  <c r="F282" i="1"/>
  <c r="Z281" i="1"/>
  <c r="J281" i="1"/>
  <c r="L281" i="1" s="1"/>
  <c r="I281" i="1"/>
  <c r="H281" i="1"/>
  <c r="F281" i="1"/>
  <c r="M281" i="1"/>
  <c r="N281" i="1" s="1"/>
  <c r="J280" i="1"/>
  <c r="I280" i="1"/>
  <c r="H280" i="1"/>
  <c r="F280" i="1"/>
  <c r="I279" i="1"/>
  <c r="H279" i="1"/>
  <c r="F279" i="1"/>
  <c r="J279" i="1" s="1"/>
  <c r="L279" i="1" s="1"/>
  <c r="I278" i="1"/>
  <c r="H278" i="1"/>
  <c r="J278" i="1"/>
  <c r="L278" i="1" s="1"/>
  <c r="F278" i="1"/>
  <c r="M278" i="1"/>
  <c r="N278" i="1" s="1"/>
  <c r="Z277" i="1"/>
  <c r="X277" i="1"/>
  <c r="W277" i="1"/>
  <c r="V277" i="1"/>
  <c r="U277" i="1"/>
  <c r="L277" i="1"/>
  <c r="M277" i="1" s="1"/>
  <c r="N277" i="1" s="1"/>
  <c r="I277" i="1"/>
  <c r="H277" i="1"/>
  <c r="F277" i="1"/>
  <c r="J277" i="1" s="1"/>
  <c r="Z276" i="1"/>
  <c r="V276" i="1"/>
  <c r="U276" i="1"/>
  <c r="I276" i="1"/>
  <c r="H276" i="1"/>
  <c r="F276" i="1"/>
  <c r="Z275" i="1"/>
  <c r="I275" i="1"/>
  <c r="H275" i="1"/>
  <c r="F275" i="1"/>
  <c r="J274" i="1"/>
  <c r="L274" i="1" s="1"/>
  <c r="I274" i="1"/>
  <c r="H274" i="1"/>
  <c r="F274" i="1"/>
  <c r="M274" i="1"/>
  <c r="N274" i="1" s="1"/>
  <c r="I273" i="1"/>
  <c r="H273" i="1"/>
  <c r="F273" i="1"/>
  <c r="Z272" i="1"/>
  <c r="X272" i="1"/>
  <c r="W272" i="1"/>
  <c r="V272" i="1"/>
  <c r="U272" i="1"/>
  <c r="I272" i="1"/>
  <c r="H272" i="1"/>
  <c r="J272" i="1"/>
  <c r="L272" i="1" s="1"/>
  <c r="M272" i="1" s="1"/>
  <c r="N272" i="1" s="1"/>
  <c r="F272" i="1"/>
  <c r="W271" i="1"/>
  <c r="X271" i="1" s="1"/>
  <c r="U271" i="1"/>
  <c r="V271" i="1" s="1"/>
  <c r="Y271" i="1" s="1"/>
  <c r="J271" i="1"/>
  <c r="I271" i="1"/>
  <c r="H271" i="1"/>
  <c r="F271" i="1"/>
  <c r="I270" i="1"/>
  <c r="H270" i="1"/>
  <c r="F270" i="1"/>
  <c r="Z269" i="1"/>
  <c r="U269" i="1"/>
  <c r="V269" i="1" s="1"/>
  <c r="I269" i="1"/>
  <c r="H269" i="1"/>
  <c r="J269" i="1"/>
  <c r="F269" i="1"/>
  <c r="U268" i="1"/>
  <c r="V268" i="1" s="1"/>
  <c r="J268" i="1"/>
  <c r="L268" i="1" s="1"/>
  <c r="I268" i="1"/>
  <c r="H268" i="1"/>
  <c r="F268" i="1"/>
  <c r="Z267" i="1"/>
  <c r="I267" i="1"/>
  <c r="H267" i="1"/>
  <c r="F267" i="1"/>
  <c r="Z266" i="1"/>
  <c r="V266" i="1"/>
  <c r="U266" i="1"/>
  <c r="I266" i="1"/>
  <c r="H266" i="1"/>
  <c r="F266" i="1"/>
  <c r="I265" i="1"/>
  <c r="H265" i="1"/>
  <c r="J265" i="1"/>
  <c r="F265" i="1"/>
  <c r="Z264" i="1"/>
  <c r="V264" i="1"/>
  <c r="U264" i="1"/>
  <c r="L264" i="1"/>
  <c r="I264" i="1"/>
  <c r="H264" i="1"/>
  <c r="F264" i="1"/>
  <c r="J264" i="1" s="1"/>
  <c r="M264" i="1"/>
  <c r="N264" i="1" s="1"/>
  <c r="W264" i="1" s="1"/>
  <c r="X264" i="1" s="1"/>
  <c r="Z263" i="1"/>
  <c r="I263" i="1"/>
  <c r="H263" i="1"/>
  <c r="F263" i="1"/>
  <c r="Z262" i="1"/>
  <c r="I262" i="1"/>
  <c r="H262" i="1"/>
  <c r="J262" i="1"/>
  <c r="L262" i="1" s="1"/>
  <c r="F262" i="1"/>
  <c r="Z261" i="1"/>
  <c r="U261" i="1"/>
  <c r="V261" i="1" s="1"/>
  <c r="I261" i="1"/>
  <c r="H261" i="1"/>
  <c r="F261" i="1"/>
  <c r="Z260" i="1"/>
  <c r="U260" i="1"/>
  <c r="V260" i="1" s="1"/>
  <c r="I260" i="1"/>
  <c r="H260" i="1"/>
  <c r="F260" i="1"/>
  <c r="J259" i="1"/>
  <c r="L259" i="1" s="1"/>
  <c r="I259" i="1"/>
  <c r="H259" i="1"/>
  <c r="F259" i="1"/>
  <c r="I258" i="1"/>
  <c r="H258" i="1"/>
  <c r="F258" i="1"/>
  <c r="Z257" i="1"/>
  <c r="I257" i="1"/>
  <c r="H257" i="1"/>
  <c r="F257" i="1"/>
  <c r="Z256" i="1"/>
  <c r="V256" i="1"/>
  <c r="U256" i="1"/>
  <c r="M256" i="1"/>
  <c r="N256" i="1" s="1"/>
  <c r="W256" i="1" s="1"/>
  <c r="X256" i="1" s="1"/>
  <c r="Y256" i="1" s="1"/>
  <c r="P256" i="1" s="1"/>
  <c r="L256" i="1"/>
  <c r="I256" i="1"/>
  <c r="H256" i="1"/>
  <c r="J256" i="1"/>
  <c r="F256" i="1"/>
  <c r="U255" i="1"/>
  <c r="V255" i="1" s="1"/>
  <c r="I255" i="1"/>
  <c r="H255" i="1"/>
  <c r="F255" i="1"/>
  <c r="Z254" i="1"/>
  <c r="I254" i="1"/>
  <c r="H254" i="1"/>
  <c r="F254" i="1"/>
  <c r="I253" i="1"/>
  <c r="J253" i="1" s="1"/>
  <c r="H253" i="1"/>
  <c r="F253" i="1"/>
  <c r="Z252" i="1"/>
  <c r="I252" i="1"/>
  <c r="H252" i="1"/>
  <c r="F252" i="1"/>
  <c r="Z251" i="1"/>
  <c r="V251" i="1"/>
  <c r="U251" i="1"/>
  <c r="I251" i="1"/>
  <c r="H251" i="1"/>
  <c r="F251" i="1"/>
  <c r="I250" i="1"/>
  <c r="H250" i="1"/>
  <c r="J250" i="1"/>
  <c r="L250" i="1" s="1"/>
  <c r="F250" i="1"/>
  <c r="Z249" i="1"/>
  <c r="U249" i="1"/>
  <c r="V249" i="1" s="1"/>
  <c r="I249" i="1"/>
  <c r="H249" i="1"/>
  <c r="F249" i="1"/>
  <c r="I248" i="1"/>
  <c r="H248" i="1"/>
  <c r="F248" i="1"/>
  <c r="J247" i="1"/>
  <c r="I247" i="1"/>
  <c r="H247" i="1"/>
  <c r="F247" i="1"/>
  <c r="I246" i="1"/>
  <c r="H246" i="1"/>
  <c r="F246" i="1"/>
  <c r="I245" i="1"/>
  <c r="H245" i="1"/>
  <c r="F245" i="1"/>
  <c r="Z244" i="1"/>
  <c r="J244" i="1"/>
  <c r="L244" i="1" s="1"/>
  <c r="M244" i="1" s="1"/>
  <c r="N244" i="1" s="1"/>
  <c r="I244" i="1"/>
  <c r="H244" i="1"/>
  <c r="F244" i="1"/>
  <c r="Z243" i="1"/>
  <c r="I243" i="1"/>
  <c r="H243" i="1"/>
  <c r="F243" i="1"/>
  <c r="Z242" i="1"/>
  <c r="V242" i="1"/>
  <c r="U242" i="1"/>
  <c r="I242" i="1"/>
  <c r="H242" i="1"/>
  <c r="F242" i="1"/>
  <c r="I241" i="1"/>
  <c r="H241" i="1"/>
  <c r="J241" i="1"/>
  <c r="L241" i="1" s="1"/>
  <c r="F241" i="1"/>
  <c r="M241" i="1"/>
  <c r="N241" i="1" s="1"/>
  <c r="W241" i="1" s="1"/>
  <c r="X241" i="1" s="1"/>
  <c r="Z240" i="1"/>
  <c r="U240" i="1"/>
  <c r="V240" i="1" s="1"/>
  <c r="I240" i="1"/>
  <c r="H240" i="1"/>
  <c r="F240" i="1"/>
  <c r="I239" i="1"/>
  <c r="H239" i="1"/>
  <c r="F239" i="1"/>
  <c r="Z238" i="1"/>
  <c r="L238" i="1"/>
  <c r="J238" i="1"/>
  <c r="I238" i="1"/>
  <c r="H238" i="1"/>
  <c r="F238" i="1"/>
  <c r="M238" i="1"/>
  <c r="N238" i="1" s="1"/>
  <c r="W238" i="1" s="1"/>
  <c r="X238" i="1" s="1"/>
  <c r="U237" i="1"/>
  <c r="V237" i="1" s="1"/>
  <c r="I237" i="1"/>
  <c r="H237" i="1"/>
  <c r="F237" i="1"/>
  <c r="I236" i="1"/>
  <c r="H236" i="1"/>
  <c r="F236" i="1"/>
  <c r="I235" i="1"/>
  <c r="J235" i="1" s="1"/>
  <c r="L235" i="1" s="1"/>
  <c r="M235" i="1" s="1"/>
  <c r="N235" i="1" s="1"/>
  <c r="H235" i="1"/>
  <c r="F235" i="1"/>
  <c r="I234" i="1"/>
  <c r="H234" i="1"/>
  <c r="F234" i="1"/>
  <c r="Z233" i="1"/>
  <c r="X233" i="1"/>
  <c r="W233" i="1"/>
  <c r="V233" i="1"/>
  <c r="U233" i="1"/>
  <c r="I233" i="1"/>
  <c r="H233" i="1"/>
  <c r="J233" i="1"/>
  <c r="F233" i="1"/>
  <c r="I232" i="1"/>
  <c r="H232" i="1"/>
  <c r="F232" i="1"/>
  <c r="Z231" i="1"/>
  <c r="U231" i="1"/>
  <c r="V231" i="1" s="1"/>
  <c r="I231" i="1"/>
  <c r="H231" i="1"/>
  <c r="F231" i="1"/>
  <c r="J231" i="1" s="1"/>
  <c r="L231" i="1" s="1"/>
  <c r="M231" i="1" s="1"/>
  <c r="N231" i="1" s="1"/>
  <c r="W231" i="1" s="1"/>
  <c r="X231" i="1" s="1"/>
  <c r="I230" i="1"/>
  <c r="H230" i="1"/>
  <c r="F230" i="1"/>
  <c r="Z229" i="1"/>
  <c r="L229" i="1"/>
  <c r="M229" i="1" s="1"/>
  <c r="N229" i="1" s="1"/>
  <c r="W229" i="1" s="1"/>
  <c r="X229" i="1" s="1"/>
  <c r="J229" i="1"/>
  <c r="I229" i="1"/>
  <c r="H229" i="1"/>
  <c r="F229" i="1"/>
  <c r="I228" i="1"/>
  <c r="H228" i="1"/>
  <c r="F228" i="1"/>
  <c r="Z227" i="1"/>
  <c r="I227" i="1"/>
  <c r="H227" i="1"/>
  <c r="F227" i="1"/>
  <c r="Z226" i="1"/>
  <c r="J226" i="1"/>
  <c r="L226" i="1" s="1"/>
  <c r="M226" i="1" s="1"/>
  <c r="N226" i="1" s="1"/>
  <c r="I226" i="1"/>
  <c r="H226" i="1"/>
  <c r="F226" i="1"/>
  <c r="Z225" i="1"/>
  <c r="I225" i="1"/>
  <c r="H225" i="1"/>
  <c r="F225" i="1"/>
  <c r="Z224" i="1"/>
  <c r="V224" i="1"/>
  <c r="U224" i="1"/>
  <c r="I224" i="1"/>
  <c r="H224" i="1"/>
  <c r="F224" i="1"/>
  <c r="I223" i="1"/>
  <c r="H223" i="1"/>
  <c r="J223" i="1"/>
  <c r="L223" i="1" s="1"/>
  <c r="F223" i="1"/>
  <c r="Z222" i="1"/>
  <c r="U222" i="1"/>
  <c r="V222" i="1" s="1"/>
  <c r="I222" i="1"/>
  <c r="H222" i="1"/>
  <c r="F222" i="1"/>
  <c r="I221" i="1"/>
  <c r="H221" i="1"/>
  <c r="F221" i="1"/>
  <c r="Z220" i="1"/>
  <c r="L220" i="1"/>
  <c r="M220" i="1" s="1"/>
  <c r="N220" i="1" s="1"/>
  <c r="W220" i="1" s="1"/>
  <c r="X220" i="1" s="1"/>
  <c r="J220" i="1"/>
  <c r="I220" i="1"/>
  <c r="H220" i="1"/>
  <c r="F220" i="1"/>
  <c r="I219" i="1"/>
  <c r="H219" i="1"/>
  <c r="F219" i="1"/>
  <c r="Z218" i="1"/>
  <c r="I218" i="1"/>
  <c r="H218" i="1"/>
  <c r="F218" i="1"/>
  <c r="I217" i="1"/>
  <c r="J217" i="1" s="1"/>
  <c r="L217" i="1" s="1"/>
  <c r="M217" i="1" s="1"/>
  <c r="N217" i="1" s="1"/>
  <c r="H217" i="1"/>
  <c r="F217" i="1"/>
  <c r="I216" i="1"/>
  <c r="H216" i="1"/>
  <c r="F216" i="1"/>
  <c r="Z215" i="1"/>
  <c r="V215" i="1"/>
  <c r="U215" i="1"/>
  <c r="I215" i="1"/>
  <c r="H215" i="1"/>
  <c r="F215" i="1"/>
  <c r="I214" i="1"/>
  <c r="H214" i="1"/>
  <c r="F214" i="1"/>
  <c r="Z213" i="1"/>
  <c r="U213" i="1"/>
  <c r="V213" i="1" s="1"/>
  <c r="I213" i="1"/>
  <c r="H213" i="1"/>
  <c r="F213" i="1"/>
  <c r="I212" i="1"/>
  <c r="H212" i="1"/>
  <c r="F212" i="1"/>
  <c r="Z211" i="1"/>
  <c r="J211" i="1"/>
  <c r="L211" i="1" s="1"/>
  <c r="I211" i="1"/>
  <c r="H211" i="1"/>
  <c r="F211" i="1"/>
  <c r="M211" i="1"/>
  <c r="N211" i="1" s="1"/>
  <c r="W211" i="1" s="1"/>
  <c r="X211" i="1" s="1"/>
  <c r="U210" i="1"/>
  <c r="V210" i="1" s="1"/>
  <c r="I210" i="1"/>
  <c r="H210" i="1"/>
  <c r="F210" i="1"/>
  <c r="I209" i="1"/>
  <c r="H209" i="1"/>
  <c r="F209" i="1"/>
  <c r="Z208" i="1"/>
  <c r="J208" i="1"/>
  <c r="L208" i="1" s="1"/>
  <c r="M208" i="1" s="1"/>
  <c r="N208" i="1" s="1"/>
  <c r="I208" i="1"/>
  <c r="H208" i="1"/>
  <c r="F208" i="1"/>
  <c r="Z207" i="1"/>
  <c r="I207" i="1"/>
  <c r="H207" i="1"/>
  <c r="F207" i="1"/>
  <c r="Z206" i="1"/>
  <c r="V206" i="1"/>
  <c r="U206" i="1"/>
  <c r="I206" i="1"/>
  <c r="H206" i="1"/>
  <c r="F206" i="1"/>
  <c r="J205" i="1"/>
  <c r="L205" i="1" s="1"/>
  <c r="I205" i="1"/>
  <c r="H205" i="1"/>
  <c r="F205" i="1"/>
  <c r="M205" i="1"/>
  <c r="N205" i="1" s="1"/>
  <c r="Z204" i="1"/>
  <c r="I204" i="1"/>
  <c r="H204" i="1"/>
  <c r="F204" i="1"/>
  <c r="Z203" i="1"/>
  <c r="J203" i="1"/>
  <c r="L203" i="1" s="1"/>
  <c r="I203" i="1"/>
  <c r="H203" i="1"/>
  <c r="F203" i="1"/>
  <c r="I202" i="1"/>
  <c r="H202" i="1"/>
  <c r="F202" i="1"/>
  <c r="J202" i="1" s="1"/>
  <c r="Z201" i="1"/>
  <c r="U201" i="1"/>
  <c r="V201" i="1" s="1"/>
  <c r="I201" i="1"/>
  <c r="H201" i="1"/>
  <c r="F201" i="1"/>
  <c r="J201" i="1" s="1"/>
  <c r="I200" i="1"/>
  <c r="H200" i="1"/>
  <c r="J200" i="1"/>
  <c r="F200" i="1"/>
  <c r="Z199" i="1"/>
  <c r="U199" i="1"/>
  <c r="V199" i="1" s="1"/>
  <c r="I199" i="1"/>
  <c r="H199" i="1"/>
  <c r="F199" i="1"/>
  <c r="V198" i="1"/>
  <c r="Z198" i="1"/>
  <c r="U198" i="1"/>
  <c r="I198" i="1"/>
  <c r="H198" i="1"/>
  <c r="F198" i="1"/>
  <c r="Z197" i="1"/>
  <c r="V197" i="1"/>
  <c r="U197" i="1"/>
  <c r="I197" i="1"/>
  <c r="H197" i="1"/>
  <c r="J197" i="1" s="1"/>
  <c r="L197" i="1" s="1"/>
  <c r="M197" i="1" s="1"/>
  <c r="N197" i="1" s="1"/>
  <c r="F197" i="1"/>
  <c r="I196" i="1"/>
  <c r="H196" i="1"/>
  <c r="J196" i="1" s="1"/>
  <c r="L196" i="1" s="1"/>
  <c r="F196" i="1"/>
  <c r="I195" i="1"/>
  <c r="H195" i="1"/>
  <c r="F195" i="1"/>
  <c r="Z194" i="1"/>
  <c r="I194" i="1"/>
  <c r="J194" i="1" s="1"/>
  <c r="L194" i="1" s="1"/>
  <c r="H194" i="1"/>
  <c r="F194" i="1"/>
  <c r="I193" i="1"/>
  <c r="H193" i="1"/>
  <c r="F193" i="1"/>
  <c r="J193" i="1" s="1"/>
  <c r="L193" i="1" s="1"/>
  <c r="M193" i="1" s="1"/>
  <c r="N193" i="1" s="1"/>
  <c r="Z192" i="1"/>
  <c r="U192" i="1"/>
  <c r="V192" i="1" s="1"/>
  <c r="Y192" i="1" s="1"/>
  <c r="P192" i="1" s="1"/>
  <c r="M192" i="1"/>
  <c r="N192" i="1" s="1"/>
  <c r="W192" i="1" s="1"/>
  <c r="X192" i="1" s="1"/>
  <c r="L192" i="1"/>
  <c r="I192" i="1"/>
  <c r="H192" i="1"/>
  <c r="F192" i="1"/>
  <c r="J192" i="1" s="1"/>
  <c r="I191" i="1"/>
  <c r="H191" i="1"/>
  <c r="J191" i="1"/>
  <c r="F191" i="1"/>
  <c r="U190" i="1"/>
  <c r="V190" i="1" s="1"/>
  <c r="Z190" i="1"/>
  <c r="I190" i="1"/>
  <c r="H190" i="1"/>
  <c r="F190" i="1"/>
  <c r="Z189" i="1"/>
  <c r="U189" i="1"/>
  <c r="V189" i="1" s="1"/>
  <c r="I189" i="1"/>
  <c r="H189" i="1"/>
  <c r="F189" i="1"/>
  <c r="J189" i="1" s="1"/>
  <c r="L189" i="1" s="1"/>
  <c r="Z188" i="1"/>
  <c r="V188" i="1"/>
  <c r="U188" i="1"/>
  <c r="I188" i="1"/>
  <c r="H188" i="1"/>
  <c r="F188" i="1"/>
  <c r="Z187" i="1"/>
  <c r="I187" i="1"/>
  <c r="H187" i="1"/>
  <c r="J187" i="1" s="1"/>
  <c r="L187" i="1" s="1"/>
  <c r="F187" i="1"/>
  <c r="I186" i="1"/>
  <c r="H186" i="1"/>
  <c r="F186" i="1"/>
  <c r="I185" i="1"/>
  <c r="J185" i="1" s="1"/>
  <c r="L185" i="1" s="1"/>
  <c r="H185" i="1"/>
  <c r="F185" i="1"/>
  <c r="I184" i="1"/>
  <c r="H184" i="1"/>
  <c r="F184" i="1"/>
  <c r="J184" i="1" s="1"/>
  <c r="L184" i="1" s="1"/>
  <c r="Z183" i="1"/>
  <c r="U183" i="1"/>
  <c r="V183" i="1" s="1"/>
  <c r="Y183" i="1" s="1"/>
  <c r="P183" i="1" s="1"/>
  <c r="L183" i="1"/>
  <c r="I183" i="1"/>
  <c r="H183" i="1"/>
  <c r="F183" i="1"/>
  <c r="J183" i="1" s="1"/>
  <c r="M183" i="1"/>
  <c r="N183" i="1" s="1"/>
  <c r="W183" i="1" s="1"/>
  <c r="X183" i="1" s="1"/>
  <c r="M182" i="1"/>
  <c r="N182" i="1" s="1"/>
  <c r="W182" i="1" s="1"/>
  <c r="X182" i="1" s="1"/>
  <c r="I182" i="1"/>
  <c r="H182" i="1"/>
  <c r="J182" i="1"/>
  <c r="L182" i="1" s="1"/>
  <c r="F182" i="1"/>
  <c r="U181" i="1"/>
  <c r="V181" i="1" s="1"/>
  <c r="Z181" i="1"/>
  <c r="I181" i="1"/>
  <c r="H181" i="1"/>
  <c r="F181" i="1"/>
  <c r="Z180" i="1"/>
  <c r="U180" i="1"/>
  <c r="V180" i="1" s="1"/>
  <c r="I180" i="1"/>
  <c r="H180" i="1"/>
  <c r="F180" i="1"/>
  <c r="J180" i="1" s="1"/>
  <c r="Z179" i="1"/>
  <c r="V179" i="1"/>
  <c r="U179" i="1"/>
  <c r="I179" i="1"/>
  <c r="H179" i="1"/>
  <c r="F179" i="1"/>
  <c r="Z178" i="1"/>
  <c r="I178" i="1"/>
  <c r="J178" i="1" s="1"/>
  <c r="L178" i="1" s="1"/>
  <c r="H178" i="1"/>
  <c r="F178" i="1"/>
  <c r="I177" i="1"/>
  <c r="H177" i="1"/>
  <c r="F177" i="1"/>
  <c r="Z176" i="1"/>
  <c r="I176" i="1"/>
  <c r="J176" i="1" s="1"/>
  <c r="L176" i="1" s="1"/>
  <c r="H176" i="1"/>
  <c r="F176" i="1"/>
  <c r="M175" i="1"/>
  <c r="N175" i="1" s="1"/>
  <c r="L175" i="1"/>
  <c r="I175" i="1"/>
  <c r="H175" i="1"/>
  <c r="F175" i="1"/>
  <c r="J175" i="1" s="1"/>
  <c r="Z174" i="1"/>
  <c r="U174" i="1"/>
  <c r="V174" i="1" s="1"/>
  <c r="I174" i="1"/>
  <c r="H174" i="1"/>
  <c r="F174" i="1"/>
  <c r="J174" i="1" s="1"/>
  <c r="M173" i="1"/>
  <c r="N173" i="1" s="1"/>
  <c r="W173" i="1" s="1"/>
  <c r="X173" i="1" s="1"/>
  <c r="I173" i="1"/>
  <c r="H173" i="1"/>
  <c r="J173" i="1"/>
  <c r="L173" i="1" s="1"/>
  <c r="F173" i="1"/>
  <c r="U172" i="1"/>
  <c r="V172" i="1" s="1"/>
  <c r="Z172" i="1"/>
  <c r="I172" i="1"/>
  <c r="H172" i="1"/>
  <c r="J172" i="1"/>
  <c r="L172" i="1" s="1"/>
  <c r="M172" i="1" s="1"/>
  <c r="N172" i="1" s="1"/>
  <c r="W172" i="1" s="1"/>
  <c r="X172" i="1" s="1"/>
  <c r="F172" i="1"/>
  <c r="V171" i="1"/>
  <c r="U171" i="1"/>
  <c r="Z171" i="1"/>
  <c r="I171" i="1"/>
  <c r="H171" i="1"/>
  <c r="F171" i="1"/>
  <c r="Z170" i="1"/>
  <c r="U170" i="1"/>
  <c r="V170" i="1" s="1"/>
  <c r="I170" i="1"/>
  <c r="H170" i="1"/>
  <c r="F170" i="1"/>
  <c r="Z169" i="1"/>
  <c r="I169" i="1"/>
  <c r="J169" i="1" s="1"/>
  <c r="L169" i="1" s="1"/>
  <c r="H169" i="1"/>
  <c r="F169" i="1"/>
  <c r="Z168" i="1"/>
  <c r="I168" i="1"/>
  <c r="H168" i="1"/>
  <c r="F168" i="1"/>
  <c r="Z167" i="1"/>
  <c r="J167" i="1"/>
  <c r="L167" i="1" s="1"/>
  <c r="I167" i="1"/>
  <c r="H167" i="1"/>
  <c r="F167" i="1"/>
  <c r="V166" i="1"/>
  <c r="U166" i="1"/>
  <c r="M166" i="1"/>
  <c r="N166" i="1" s="1"/>
  <c r="I166" i="1"/>
  <c r="H166" i="1"/>
  <c r="F166" i="1"/>
  <c r="J166" i="1" s="1"/>
  <c r="L166" i="1" s="1"/>
  <c r="X165" i="1"/>
  <c r="W165" i="1"/>
  <c r="Z165" i="1"/>
  <c r="I165" i="1"/>
  <c r="H165" i="1"/>
  <c r="F165" i="1"/>
  <c r="Z164" i="1"/>
  <c r="J164" i="1"/>
  <c r="I164" i="1"/>
  <c r="H164" i="1"/>
  <c r="F164" i="1"/>
  <c r="U163" i="1"/>
  <c r="V163" i="1" s="1"/>
  <c r="I163" i="1"/>
  <c r="H163" i="1"/>
  <c r="F163" i="1"/>
  <c r="J163" i="1" s="1"/>
  <c r="Z162" i="1"/>
  <c r="I162" i="1"/>
  <c r="H162" i="1"/>
  <c r="F162" i="1"/>
  <c r="Z161" i="1"/>
  <c r="J161" i="1"/>
  <c r="L161" i="1" s="1"/>
  <c r="I161" i="1"/>
  <c r="H161" i="1"/>
  <c r="F161" i="1"/>
  <c r="U160" i="1"/>
  <c r="V160" i="1" s="1"/>
  <c r="I160" i="1"/>
  <c r="H160" i="1"/>
  <c r="F160" i="1"/>
  <c r="Z159" i="1"/>
  <c r="I159" i="1"/>
  <c r="H159" i="1"/>
  <c r="F159" i="1"/>
  <c r="Z158" i="1"/>
  <c r="J158" i="1"/>
  <c r="L158" i="1" s="1"/>
  <c r="I158" i="1"/>
  <c r="H158" i="1"/>
  <c r="F158" i="1"/>
  <c r="U157" i="1"/>
  <c r="V157" i="1" s="1"/>
  <c r="I157" i="1"/>
  <c r="H157" i="1"/>
  <c r="F157" i="1"/>
  <c r="Z156" i="1"/>
  <c r="I156" i="1"/>
  <c r="H156" i="1"/>
  <c r="F156" i="1"/>
  <c r="I155" i="1"/>
  <c r="H155" i="1"/>
  <c r="J155" i="1" s="1"/>
  <c r="F155" i="1"/>
  <c r="I154" i="1"/>
  <c r="H154" i="1"/>
  <c r="F154" i="1"/>
  <c r="J154" i="1" s="1"/>
  <c r="L154" i="1" s="1"/>
  <c r="Z153" i="1"/>
  <c r="I153" i="1"/>
  <c r="H153" i="1"/>
  <c r="J153" i="1" s="1"/>
  <c r="L153" i="1" s="1"/>
  <c r="M153" i="1" s="1"/>
  <c r="N153" i="1" s="1"/>
  <c r="W153" i="1" s="1"/>
  <c r="X153" i="1" s="1"/>
  <c r="F153" i="1"/>
  <c r="Z152" i="1"/>
  <c r="J152" i="1"/>
  <c r="L152" i="1" s="1"/>
  <c r="I152" i="1"/>
  <c r="H152" i="1"/>
  <c r="F152" i="1"/>
  <c r="M152" i="1"/>
  <c r="N152" i="1" s="1"/>
  <c r="I151" i="1"/>
  <c r="H151" i="1"/>
  <c r="F151" i="1"/>
  <c r="J151" i="1" s="1"/>
  <c r="Z150" i="1"/>
  <c r="I150" i="1"/>
  <c r="H150" i="1"/>
  <c r="J150" i="1" s="1"/>
  <c r="L150" i="1" s="1"/>
  <c r="M150" i="1" s="1"/>
  <c r="N150" i="1" s="1"/>
  <c r="W150" i="1" s="1"/>
  <c r="X150" i="1" s="1"/>
  <c r="F150" i="1"/>
  <c r="I149" i="1"/>
  <c r="J149" i="1" s="1"/>
  <c r="L149" i="1" s="1"/>
  <c r="H149" i="1"/>
  <c r="F149" i="1"/>
  <c r="U148" i="1"/>
  <c r="V148" i="1" s="1"/>
  <c r="I148" i="1"/>
  <c r="H148" i="1"/>
  <c r="F148" i="1"/>
  <c r="Z147" i="1"/>
  <c r="I147" i="1"/>
  <c r="H147" i="1"/>
  <c r="F147" i="1"/>
  <c r="I146" i="1"/>
  <c r="H146" i="1"/>
  <c r="J146" i="1" s="1"/>
  <c r="L146" i="1" s="1"/>
  <c r="F146" i="1"/>
  <c r="I145" i="1"/>
  <c r="H145" i="1"/>
  <c r="F145" i="1"/>
  <c r="J145" i="1" s="1"/>
  <c r="L145" i="1" s="1"/>
  <c r="M145" i="1"/>
  <c r="N145" i="1" s="1"/>
  <c r="Z144" i="1"/>
  <c r="I144" i="1"/>
  <c r="H144" i="1"/>
  <c r="J144" i="1" s="1"/>
  <c r="L144" i="1" s="1"/>
  <c r="M144" i="1" s="1"/>
  <c r="N144" i="1" s="1"/>
  <c r="W144" i="1" s="1"/>
  <c r="X144" i="1" s="1"/>
  <c r="F144" i="1"/>
  <c r="Z143" i="1"/>
  <c r="J143" i="1"/>
  <c r="I143" i="1"/>
  <c r="H143" i="1"/>
  <c r="F143" i="1"/>
  <c r="M142" i="1"/>
  <c r="N142" i="1" s="1"/>
  <c r="I142" i="1"/>
  <c r="H142" i="1"/>
  <c r="F142" i="1"/>
  <c r="J142" i="1" s="1"/>
  <c r="L142" i="1" s="1"/>
  <c r="I141" i="1"/>
  <c r="H141" i="1"/>
  <c r="J141" i="1" s="1"/>
  <c r="F141" i="1"/>
  <c r="J140" i="1"/>
  <c r="I140" i="1"/>
  <c r="H140" i="1"/>
  <c r="F140" i="1"/>
  <c r="U139" i="1"/>
  <c r="V139" i="1" s="1"/>
  <c r="I139" i="1"/>
  <c r="H139" i="1"/>
  <c r="F139" i="1"/>
  <c r="J139" i="1" s="1"/>
  <c r="W138" i="1"/>
  <c r="X138" i="1" s="1"/>
  <c r="I138" i="1"/>
  <c r="H138" i="1"/>
  <c r="J138" i="1" s="1"/>
  <c r="L138" i="1" s="1"/>
  <c r="F138" i="1"/>
  <c r="Z137" i="1"/>
  <c r="U137" i="1"/>
  <c r="V137" i="1" s="1"/>
  <c r="J137" i="1"/>
  <c r="L137" i="1" s="1"/>
  <c r="M137" i="1" s="1"/>
  <c r="N137" i="1" s="1"/>
  <c r="W137" i="1" s="1"/>
  <c r="X137" i="1" s="1"/>
  <c r="Y137" i="1" s="1"/>
  <c r="P137" i="1" s="1"/>
  <c r="I137" i="1"/>
  <c r="H137" i="1"/>
  <c r="F137" i="1"/>
  <c r="Z136" i="1"/>
  <c r="U136" i="1"/>
  <c r="V136" i="1" s="1"/>
  <c r="I136" i="1"/>
  <c r="H136" i="1"/>
  <c r="F136" i="1"/>
  <c r="I135" i="1"/>
  <c r="H135" i="1"/>
  <c r="F135" i="1"/>
  <c r="Z134" i="1"/>
  <c r="I134" i="1"/>
  <c r="H134" i="1"/>
  <c r="J134" i="1" s="1"/>
  <c r="L134" i="1" s="1"/>
  <c r="F134" i="1"/>
  <c r="V133" i="1"/>
  <c r="U133" i="1"/>
  <c r="Z133" i="1"/>
  <c r="I133" i="1"/>
  <c r="H133" i="1"/>
  <c r="F133" i="1"/>
  <c r="I132" i="1"/>
  <c r="H132" i="1"/>
  <c r="J132" i="1" s="1"/>
  <c r="F132" i="1"/>
  <c r="I131" i="1"/>
  <c r="J131" i="1" s="1"/>
  <c r="L131" i="1" s="1"/>
  <c r="M131" i="1" s="1"/>
  <c r="N131" i="1" s="1"/>
  <c r="W131" i="1" s="1"/>
  <c r="X131" i="1" s="1"/>
  <c r="H131" i="1"/>
  <c r="F131" i="1"/>
  <c r="Z130" i="1"/>
  <c r="U130" i="1"/>
  <c r="V130" i="1" s="1"/>
  <c r="I130" i="1"/>
  <c r="H130" i="1"/>
  <c r="F130" i="1"/>
  <c r="I129" i="1"/>
  <c r="H129" i="1"/>
  <c r="F129" i="1"/>
  <c r="I128" i="1"/>
  <c r="J128" i="1" s="1"/>
  <c r="L128" i="1" s="1"/>
  <c r="M128" i="1" s="1"/>
  <c r="N128" i="1" s="1"/>
  <c r="H128" i="1"/>
  <c r="F128" i="1"/>
  <c r="Z127" i="1"/>
  <c r="U127" i="1"/>
  <c r="V127" i="1" s="1"/>
  <c r="I127" i="1"/>
  <c r="H127" i="1"/>
  <c r="F127" i="1"/>
  <c r="I126" i="1"/>
  <c r="H126" i="1"/>
  <c r="F126" i="1"/>
  <c r="J125" i="1"/>
  <c r="L125" i="1" s="1"/>
  <c r="M125" i="1" s="1"/>
  <c r="N125" i="1" s="1"/>
  <c r="I125" i="1"/>
  <c r="H125" i="1"/>
  <c r="F125" i="1"/>
  <c r="Z124" i="1"/>
  <c r="U124" i="1"/>
  <c r="V124" i="1" s="1"/>
  <c r="I124" i="1"/>
  <c r="H124" i="1"/>
  <c r="F124" i="1"/>
  <c r="I123" i="1"/>
  <c r="H123" i="1"/>
  <c r="F123" i="1"/>
  <c r="I122" i="1"/>
  <c r="J122" i="1" s="1"/>
  <c r="L122" i="1" s="1"/>
  <c r="M122" i="1" s="1"/>
  <c r="N122" i="1" s="1"/>
  <c r="H122" i="1"/>
  <c r="F122" i="1"/>
  <c r="Z121" i="1"/>
  <c r="U121" i="1"/>
  <c r="V121" i="1" s="1"/>
  <c r="I121" i="1"/>
  <c r="H121" i="1"/>
  <c r="F121" i="1"/>
  <c r="I120" i="1"/>
  <c r="H120" i="1"/>
  <c r="F120" i="1"/>
  <c r="I119" i="1"/>
  <c r="J119" i="1" s="1"/>
  <c r="L119" i="1" s="1"/>
  <c r="M119" i="1" s="1"/>
  <c r="N119" i="1" s="1"/>
  <c r="H119" i="1"/>
  <c r="F119" i="1"/>
  <c r="Z118" i="1"/>
  <c r="U118" i="1"/>
  <c r="V118" i="1" s="1"/>
  <c r="I118" i="1"/>
  <c r="H118" i="1"/>
  <c r="F118" i="1"/>
  <c r="L117" i="1"/>
  <c r="M117" i="1" s="1"/>
  <c r="N117" i="1" s="1"/>
  <c r="W117" i="1" s="1"/>
  <c r="X117" i="1" s="1"/>
  <c r="J117" i="1"/>
  <c r="I117" i="1"/>
  <c r="H117" i="1"/>
  <c r="F117" i="1"/>
  <c r="U116" i="1"/>
  <c r="V116" i="1" s="1"/>
  <c r="Z116" i="1"/>
  <c r="I116" i="1"/>
  <c r="H116" i="1"/>
  <c r="F116" i="1"/>
  <c r="Z115" i="1"/>
  <c r="V115" i="1"/>
  <c r="U115" i="1"/>
  <c r="I115" i="1"/>
  <c r="H115" i="1"/>
  <c r="F115" i="1"/>
  <c r="V114" i="1"/>
  <c r="U114" i="1"/>
  <c r="I114" i="1"/>
  <c r="H114" i="1"/>
  <c r="F114" i="1"/>
  <c r="Z113" i="1"/>
  <c r="U113" i="1"/>
  <c r="V113" i="1" s="1"/>
  <c r="I113" i="1"/>
  <c r="H113" i="1"/>
  <c r="F113" i="1"/>
  <c r="Z112" i="1"/>
  <c r="U112" i="1"/>
  <c r="V112" i="1" s="1"/>
  <c r="I112" i="1"/>
  <c r="H112" i="1"/>
  <c r="F112" i="1"/>
  <c r="Z111" i="1"/>
  <c r="J111" i="1"/>
  <c r="L111" i="1" s="1"/>
  <c r="M111" i="1" s="1"/>
  <c r="N111" i="1" s="1"/>
  <c r="I111" i="1"/>
  <c r="H111" i="1"/>
  <c r="F111" i="1"/>
  <c r="Z110" i="1"/>
  <c r="U110" i="1"/>
  <c r="V110" i="1" s="1"/>
  <c r="L110" i="1"/>
  <c r="I110" i="1"/>
  <c r="J110" i="1" s="1"/>
  <c r="H110" i="1"/>
  <c r="F110" i="1"/>
  <c r="M110" i="1"/>
  <c r="N110" i="1" s="1"/>
  <c r="U109" i="1"/>
  <c r="V109" i="1" s="1"/>
  <c r="I109" i="1"/>
  <c r="H109" i="1"/>
  <c r="F109" i="1"/>
  <c r="Z108" i="1"/>
  <c r="L108" i="1"/>
  <c r="J108" i="1"/>
  <c r="I108" i="1"/>
  <c r="H108" i="1"/>
  <c r="F108" i="1"/>
  <c r="M108" i="1"/>
  <c r="N108" i="1" s="1"/>
  <c r="V107" i="1"/>
  <c r="U107" i="1"/>
  <c r="Z107" i="1"/>
  <c r="I107" i="1"/>
  <c r="H107" i="1"/>
  <c r="F107" i="1"/>
  <c r="J107" i="1" s="1"/>
  <c r="L107" i="1" s="1"/>
  <c r="M107" i="1"/>
  <c r="N107" i="1" s="1"/>
  <c r="W107" i="1" s="1"/>
  <c r="X107" i="1" s="1"/>
  <c r="Z106" i="1"/>
  <c r="V106" i="1"/>
  <c r="U106" i="1"/>
  <c r="I106" i="1"/>
  <c r="H106" i="1"/>
  <c r="F106" i="1"/>
  <c r="V105" i="1"/>
  <c r="U105" i="1"/>
  <c r="I105" i="1"/>
  <c r="H105" i="1"/>
  <c r="F105" i="1"/>
  <c r="Z104" i="1"/>
  <c r="I104" i="1"/>
  <c r="H104" i="1"/>
  <c r="F104" i="1"/>
  <c r="Z103" i="1"/>
  <c r="U103" i="1"/>
  <c r="V103" i="1" s="1"/>
  <c r="I103" i="1"/>
  <c r="H103" i="1"/>
  <c r="F103" i="1"/>
  <c r="Z102" i="1"/>
  <c r="W102" i="1"/>
  <c r="X102" i="1" s="1"/>
  <c r="J102" i="1"/>
  <c r="L102" i="1" s="1"/>
  <c r="M102" i="1" s="1"/>
  <c r="N102" i="1" s="1"/>
  <c r="I102" i="1"/>
  <c r="H102" i="1"/>
  <c r="F102" i="1"/>
  <c r="L101" i="1"/>
  <c r="J101" i="1"/>
  <c r="I101" i="1"/>
  <c r="H101" i="1"/>
  <c r="F101" i="1"/>
  <c r="M101" i="1"/>
  <c r="N101" i="1" s="1"/>
  <c r="I100" i="1"/>
  <c r="H100" i="1"/>
  <c r="F100" i="1"/>
  <c r="L99" i="1"/>
  <c r="J99" i="1"/>
  <c r="I99" i="1"/>
  <c r="H99" i="1"/>
  <c r="F99" i="1"/>
  <c r="M99" i="1"/>
  <c r="N99" i="1" s="1"/>
  <c r="U98" i="1"/>
  <c r="V98" i="1" s="1"/>
  <c r="Y98" i="1" s="1"/>
  <c r="P98" i="1" s="1"/>
  <c r="Z98" i="1"/>
  <c r="I98" i="1"/>
  <c r="H98" i="1"/>
  <c r="F98" i="1"/>
  <c r="J98" i="1" s="1"/>
  <c r="L98" i="1" s="1"/>
  <c r="M98" i="1"/>
  <c r="N98" i="1" s="1"/>
  <c r="W98" i="1" s="1"/>
  <c r="X98" i="1" s="1"/>
  <c r="Z97" i="1"/>
  <c r="V97" i="1"/>
  <c r="U97" i="1"/>
  <c r="I97" i="1"/>
  <c r="H97" i="1"/>
  <c r="F97" i="1"/>
  <c r="J97" i="1" s="1"/>
  <c r="L97" i="1" s="1"/>
  <c r="M97" i="1" s="1"/>
  <c r="N97" i="1" s="1"/>
  <c r="W97" i="1" s="1"/>
  <c r="X97" i="1" s="1"/>
  <c r="V96" i="1"/>
  <c r="U96" i="1"/>
  <c r="I96" i="1"/>
  <c r="H96" i="1"/>
  <c r="J96" i="1"/>
  <c r="F96" i="1"/>
  <c r="Z95" i="1"/>
  <c r="U95" i="1"/>
  <c r="V95" i="1" s="1"/>
  <c r="I95" i="1"/>
  <c r="H95" i="1"/>
  <c r="J95" i="1"/>
  <c r="L95" i="1" s="1"/>
  <c r="M95" i="1" s="1"/>
  <c r="N95" i="1" s="1"/>
  <c r="W95" i="1" s="1"/>
  <c r="X95" i="1" s="1"/>
  <c r="F95" i="1"/>
  <c r="Z94" i="1"/>
  <c r="U94" i="1"/>
  <c r="V94" i="1" s="1"/>
  <c r="I94" i="1"/>
  <c r="H94" i="1"/>
  <c r="F94" i="1"/>
  <c r="Z93" i="1"/>
  <c r="W93" i="1"/>
  <c r="X93" i="1" s="1"/>
  <c r="I93" i="1"/>
  <c r="J93" i="1" s="1"/>
  <c r="L93" i="1" s="1"/>
  <c r="M93" i="1" s="1"/>
  <c r="N93" i="1" s="1"/>
  <c r="H93" i="1"/>
  <c r="F93" i="1"/>
  <c r="I92" i="1"/>
  <c r="J92" i="1" s="1"/>
  <c r="L92" i="1" s="1"/>
  <c r="H92" i="1"/>
  <c r="F92" i="1"/>
  <c r="U91" i="1"/>
  <c r="V91" i="1" s="1"/>
  <c r="I91" i="1"/>
  <c r="H91" i="1"/>
  <c r="F91" i="1"/>
  <c r="J90" i="1"/>
  <c r="L90" i="1" s="1"/>
  <c r="M90" i="1" s="1"/>
  <c r="N90" i="1" s="1"/>
  <c r="I90" i="1"/>
  <c r="H90" i="1"/>
  <c r="F90" i="1"/>
  <c r="U89" i="1"/>
  <c r="V89" i="1" s="1"/>
  <c r="Z89" i="1"/>
  <c r="I89" i="1"/>
  <c r="H89" i="1"/>
  <c r="F89" i="1"/>
  <c r="Z88" i="1"/>
  <c r="V88" i="1"/>
  <c r="U88" i="1"/>
  <c r="I88" i="1"/>
  <c r="H88" i="1"/>
  <c r="F88" i="1"/>
  <c r="U87" i="1"/>
  <c r="V87" i="1" s="1"/>
  <c r="I87" i="1"/>
  <c r="H87" i="1"/>
  <c r="F87" i="1"/>
  <c r="Z86" i="1"/>
  <c r="U86" i="1"/>
  <c r="V86" i="1" s="1"/>
  <c r="I86" i="1"/>
  <c r="H86" i="1"/>
  <c r="F86" i="1"/>
  <c r="Z85" i="1"/>
  <c r="U85" i="1"/>
  <c r="V85" i="1" s="1"/>
  <c r="I85" i="1"/>
  <c r="H85" i="1"/>
  <c r="F85" i="1"/>
  <c r="Z84" i="1"/>
  <c r="I84" i="1"/>
  <c r="J84" i="1" s="1"/>
  <c r="L84" i="1" s="1"/>
  <c r="M84" i="1" s="1"/>
  <c r="N84" i="1" s="1"/>
  <c r="H84" i="1"/>
  <c r="F84" i="1"/>
  <c r="I83" i="1"/>
  <c r="H83" i="1"/>
  <c r="F83" i="1"/>
  <c r="U82" i="1"/>
  <c r="V82" i="1" s="1"/>
  <c r="I82" i="1"/>
  <c r="H82" i="1"/>
  <c r="F82" i="1"/>
  <c r="Z81" i="1"/>
  <c r="L81" i="1"/>
  <c r="M81" i="1" s="1"/>
  <c r="N81" i="1" s="1"/>
  <c r="J81" i="1"/>
  <c r="I81" i="1"/>
  <c r="H81" i="1"/>
  <c r="F81" i="1"/>
  <c r="I80" i="1"/>
  <c r="H80" i="1"/>
  <c r="F80" i="1"/>
  <c r="Z79" i="1"/>
  <c r="V79" i="1"/>
  <c r="U79" i="1"/>
  <c r="I79" i="1"/>
  <c r="H79" i="1"/>
  <c r="F79" i="1"/>
  <c r="I78" i="1"/>
  <c r="H78" i="1"/>
  <c r="J78" i="1"/>
  <c r="L78" i="1" s="1"/>
  <c r="F78" i="1"/>
  <c r="M78" i="1"/>
  <c r="N78" i="1" s="1"/>
  <c r="W78" i="1" s="1"/>
  <c r="X78" i="1" s="1"/>
  <c r="Z77" i="1"/>
  <c r="U77" i="1"/>
  <c r="V77" i="1" s="1"/>
  <c r="I77" i="1"/>
  <c r="H77" i="1"/>
  <c r="F77" i="1"/>
  <c r="Z76" i="1"/>
  <c r="W76" i="1"/>
  <c r="X76" i="1" s="1"/>
  <c r="U76" i="1"/>
  <c r="V76" i="1" s="1"/>
  <c r="Y76" i="1" s="1"/>
  <c r="I76" i="1"/>
  <c r="H76" i="1"/>
  <c r="F76" i="1"/>
  <c r="Z75" i="1"/>
  <c r="W75" i="1"/>
  <c r="X75" i="1" s="1"/>
  <c r="J75" i="1"/>
  <c r="I75" i="1"/>
  <c r="H75" i="1"/>
  <c r="F75" i="1"/>
  <c r="Z74" i="1"/>
  <c r="X74" i="1"/>
  <c r="W74" i="1"/>
  <c r="U74" i="1"/>
  <c r="V74" i="1" s="1"/>
  <c r="Y74" i="1" s="1"/>
  <c r="P74" i="1" s="1"/>
  <c r="L74" i="1"/>
  <c r="I74" i="1"/>
  <c r="J74" i="1" s="1"/>
  <c r="H74" i="1"/>
  <c r="F74" i="1"/>
  <c r="M74" i="1"/>
  <c r="N74" i="1" s="1"/>
  <c r="U73" i="1"/>
  <c r="V73" i="1" s="1"/>
  <c r="I73" i="1"/>
  <c r="H73" i="1"/>
  <c r="F73" i="1"/>
  <c r="Z72" i="1"/>
  <c r="I72" i="1"/>
  <c r="H72" i="1"/>
  <c r="J72" i="1" s="1"/>
  <c r="L72" i="1" s="1"/>
  <c r="M72" i="1" s="1"/>
  <c r="N72" i="1" s="1"/>
  <c r="F72" i="1"/>
  <c r="W71" i="1"/>
  <c r="X71" i="1" s="1"/>
  <c r="U71" i="1"/>
  <c r="V71" i="1" s="1"/>
  <c r="Z71" i="1"/>
  <c r="M71" i="1"/>
  <c r="N71" i="1" s="1"/>
  <c r="I71" i="1"/>
  <c r="H71" i="1"/>
  <c r="F71" i="1"/>
  <c r="J71" i="1" s="1"/>
  <c r="L71" i="1" s="1"/>
  <c r="Z70" i="1"/>
  <c r="W70" i="1"/>
  <c r="X70" i="1" s="1"/>
  <c r="V70" i="1"/>
  <c r="U70" i="1"/>
  <c r="I70" i="1"/>
  <c r="H70" i="1"/>
  <c r="J70" i="1"/>
  <c r="L70" i="1" s="1"/>
  <c r="M70" i="1" s="1"/>
  <c r="N70" i="1" s="1"/>
  <c r="F70" i="1"/>
  <c r="Z69" i="1"/>
  <c r="U69" i="1"/>
  <c r="V69" i="1" s="1"/>
  <c r="J69" i="1"/>
  <c r="L69" i="1" s="1"/>
  <c r="I69" i="1"/>
  <c r="H69" i="1"/>
  <c r="F69" i="1"/>
  <c r="Z68" i="1"/>
  <c r="U68" i="1"/>
  <c r="V68" i="1" s="1"/>
  <c r="I68" i="1"/>
  <c r="H68" i="1"/>
  <c r="F68" i="1"/>
  <c r="J68" i="1" s="1"/>
  <c r="L68" i="1" s="1"/>
  <c r="M68" i="1" s="1"/>
  <c r="N68" i="1" s="1"/>
  <c r="Z67" i="1"/>
  <c r="V67" i="1"/>
  <c r="U67" i="1"/>
  <c r="I67" i="1"/>
  <c r="H67" i="1"/>
  <c r="J67" i="1"/>
  <c r="L67" i="1" s="1"/>
  <c r="M67" i="1" s="1"/>
  <c r="N67" i="1" s="1"/>
  <c r="W67" i="1" s="1"/>
  <c r="X67" i="1" s="1"/>
  <c r="Y67" i="1" s="1"/>
  <c r="P67" i="1" s="1"/>
  <c r="F67" i="1"/>
  <c r="V66" i="1"/>
  <c r="U66" i="1"/>
  <c r="Z66" i="1"/>
  <c r="I66" i="1"/>
  <c r="H66" i="1"/>
  <c r="F66" i="1"/>
  <c r="Z65" i="1"/>
  <c r="M65" i="1"/>
  <c r="N65" i="1" s="1"/>
  <c r="I65" i="1"/>
  <c r="H65" i="1"/>
  <c r="F65" i="1"/>
  <c r="J65" i="1" s="1"/>
  <c r="L65" i="1" s="1"/>
  <c r="Z64" i="1"/>
  <c r="V64" i="1"/>
  <c r="U64" i="1"/>
  <c r="M64" i="1"/>
  <c r="N64" i="1" s="1"/>
  <c r="W64" i="1" s="1"/>
  <c r="X64" i="1" s="1"/>
  <c r="I64" i="1"/>
  <c r="H64" i="1"/>
  <c r="J64" i="1"/>
  <c r="L64" i="1" s="1"/>
  <c r="F64" i="1"/>
  <c r="V63" i="1"/>
  <c r="U63" i="1"/>
  <c r="Z63" i="1"/>
  <c r="J63" i="1"/>
  <c r="L63" i="1" s="1"/>
  <c r="I63" i="1"/>
  <c r="H63" i="1"/>
  <c r="F63" i="1"/>
  <c r="Z62" i="1"/>
  <c r="U62" i="1"/>
  <c r="V62" i="1" s="1"/>
  <c r="M62" i="1"/>
  <c r="N62" i="1" s="1"/>
  <c r="I62" i="1"/>
  <c r="H62" i="1"/>
  <c r="F62" i="1"/>
  <c r="J62" i="1" s="1"/>
  <c r="L62" i="1" s="1"/>
  <c r="Z61" i="1"/>
  <c r="X61" i="1"/>
  <c r="W61" i="1"/>
  <c r="V61" i="1"/>
  <c r="U61" i="1"/>
  <c r="I61" i="1"/>
  <c r="H61" i="1"/>
  <c r="F61" i="1"/>
  <c r="J61" i="1" s="1"/>
  <c r="L61" i="1" s="1"/>
  <c r="M61" i="1" s="1"/>
  <c r="N61" i="1" s="1"/>
  <c r="Z60" i="1"/>
  <c r="I60" i="1"/>
  <c r="H60" i="1"/>
  <c r="F60" i="1"/>
  <c r="J60" i="1" s="1"/>
  <c r="L60" i="1" s="1"/>
  <c r="L59" i="1"/>
  <c r="J59" i="1"/>
  <c r="I59" i="1"/>
  <c r="H59" i="1"/>
  <c r="F59" i="1"/>
  <c r="Z58" i="1"/>
  <c r="V58" i="1"/>
  <c r="U58" i="1"/>
  <c r="I58" i="1"/>
  <c r="H58" i="1"/>
  <c r="F58" i="1"/>
  <c r="J58" i="1" s="1"/>
  <c r="L58" i="1" s="1"/>
  <c r="M58" i="1" s="1"/>
  <c r="N58" i="1" s="1"/>
  <c r="W58" i="1" s="1"/>
  <c r="X58" i="1" s="1"/>
  <c r="J57" i="1"/>
  <c r="L57" i="1" s="1"/>
  <c r="I57" i="1"/>
  <c r="H57" i="1"/>
  <c r="F57" i="1"/>
  <c r="Z56" i="1"/>
  <c r="I56" i="1"/>
  <c r="H56" i="1"/>
  <c r="F56" i="1"/>
  <c r="J56" i="1" s="1"/>
  <c r="L56" i="1" s="1"/>
  <c r="M56" i="1"/>
  <c r="N56" i="1" s="1"/>
  <c r="Z55" i="1"/>
  <c r="V55" i="1"/>
  <c r="U55" i="1"/>
  <c r="J55" i="1"/>
  <c r="L55" i="1" s="1"/>
  <c r="M55" i="1" s="1"/>
  <c r="N55" i="1" s="1"/>
  <c r="W55" i="1" s="1"/>
  <c r="X55" i="1" s="1"/>
  <c r="Y55" i="1" s="1"/>
  <c r="P55" i="1" s="1"/>
  <c r="I55" i="1"/>
  <c r="H55" i="1"/>
  <c r="F55" i="1"/>
  <c r="I54" i="1"/>
  <c r="H54" i="1"/>
  <c r="F54" i="1"/>
  <c r="J54" i="1" s="1"/>
  <c r="L54" i="1" s="1"/>
  <c r="Z53" i="1"/>
  <c r="Y53" i="1"/>
  <c r="U53" i="1"/>
  <c r="V53" i="1" s="1"/>
  <c r="W53" i="1"/>
  <c r="X53" i="1" s="1"/>
  <c r="L53" i="1"/>
  <c r="M53" i="1" s="1"/>
  <c r="N53" i="1" s="1"/>
  <c r="I53" i="1"/>
  <c r="H53" i="1"/>
  <c r="F53" i="1"/>
  <c r="J53" i="1" s="1"/>
  <c r="Z52" i="1"/>
  <c r="V52" i="1"/>
  <c r="U52" i="1"/>
  <c r="I52" i="1"/>
  <c r="H52" i="1"/>
  <c r="F52" i="1"/>
  <c r="J52" i="1" s="1"/>
  <c r="L52" i="1" s="1"/>
  <c r="M52" i="1" s="1"/>
  <c r="N52" i="1" s="1"/>
  <c r="W52" i="1" s="1"/>
  <c r="X52" i="1" s="1"/>
  <c r="X51" i="1"/>
  <c r="W51" i="1"/>
  <c r="Z51" i="1"/>
  <c r="I51" i="1"/>
  <c r="H51" i="1"/>
  <c r="F51" i="1"/>
  <c r="J51" i="1" s="1"/>
  <c r="L51" i="1" s="1"/>
  <c r="L50" i="1"/>
  <c r="J50" i="1"/>
  <c r="I50" i="1"/>
  <c r="H50" i="1"/>
  <c r="F50" i="1"/>
  <c r="Z49" i="1"/>
  <c r="V49" i="1"/>
  <c r="U49" i="1"/>
  <c r="I49" i="1"/>
  <c r="H49" i="1"/>
  <c r="F49" i="1"/>
  <c r="J49" i="1" s="1"/>
  <c r="L49" i="1" s="1"/>
  <c r="M49" i="1" s="1"/>
  <c r="N49" i="1" s="1"/>
  <c r="W49" i="1" s="1"/>
  <c r="X49" i="1" s="1"/>
  <c r="J48" i="1"/>
  <c r="L48" i="1" s="1"/>
  <c r="I48" i="1"/>
  <c r="H48" i="1"/>
  <c r="F48" i="1"/>
  <c r="Z47" i="1"/>
  <c r="I47" i="1"/>
  <c r="H47" i="1"/>
  <c r="F47" i="1"/>
  <c r="J47" i="1" s="1"/>
  <c r="L47" i="1" s="1"/>
  <c r="M47" i="1"/>
  <c r="N47" i="1" s="1"/>
  <c r="Z46" i="1"/>
  <c r="V46" i="1"/>
  <c r="U46" i="1"/>
  <c r="J46" i="1"/>
  <c r="L46" i="1" s="1"/>
  <c r="M46" i="1" s="1"/>
  <c r="N46" i="1" s="1"/>
  <c r="W46" i="1" s="1"/>
  <c r="X46" i="1" s="1"/>
  <c r="Y46" i="1" s="1"/>
  <c r="P46" i="1" s="1"/>
  <c r="I46" i="1"/>
  <c r="H46" i="1"/>
  <c r="F46" i="1"/>
  <c r="I45" i="1"/>
  <c r="H45" i="1"/>
  <c r="F45" i="1"/>
  <c r="J45" i="1" s="1"/>
  <c r="L45" i="1" s="1"/>
  <c r="Z44" i="1"/>
  <c r="U44" i="1"/>
  <c r="V44" i="1" s="1"/>
  <c r="L44" i="1"/>
  <c r="M44" i="1" s="1"/>
  <c r="N44" i="1" s="1"/>
  <c r="I44" i="1"/>
  <c r="H44" i="1"/>
  <c r="F44" i="1"/>
  <c r="J44" i="1" s="1"/>
  <c r="Z43" i="1"/>
  <c r="V43" i="1"/>
  <c r="U43" i="1"/>
  <c r="I43" i="1"/>
  <c r="H43" i="1"/>
  <c r="F43" i="1"/>
  <c r="J43" i="1" s="1"/>
  <c r="L43" i="1" s="1"/>
  <c r="M43" i="1" s="1"/>
  <c r="N43" i="1" s="1"/>
  <c r="W43" i="1" s="1"/>
  <c r="X43" i="1" s="1"/>
  <c r="V42" i="1"/>
  <c r="U42" i="1"/>
  <c r="Z42" i="1"/>
  <c r="I42" i="1"/>
  <c r="H42" i="1"/>
  <c r="F42" i="1"/>
  <c r="I41" i="1"/>
  <c r="H41" i="1"/>
  <c r="F41" i="1"/>
  <c r="J41" i="1" s="1"/>
  <c r="L41" i="1" s="1"/>
  <c r="M41" i="1"/>
  <c r="N41" i="1" s="1"/>
  <c r="Z40" i="1"/>
  <c r="V40" i="1"/>
  <c r="U40" i="1"/>
  <c r="I40" i="1"/>
  <c r="H40" i="1"/>
  <c r="F40" i="1"/>
  <c r="X39" i="1"/>
  <c r="W39" i="1"/>
  <c r="Z39" i="1"/>
  <c r="I39" i="1"/>
  <c r="H39" i="1"/>
  <c r="F39" i="1"/>
  <c r="J39" i="1" s="1"/>
  <c r="L39" i="1" s="1"/>
  <c r="M39" i="1"/>
  <c r="N39" i="1" s="1"/>
  <c r="U38" i="1"/>
  <c r="V38" i="1" s="1"/>
  <c r="L38" i="1"/>
  <c r="M38" i="1" s="1"/>
  <c r="N38" i="1" s="1"/>
  <c r="I38" i="1"/>
  <c r="H38" i="1"/>
  <c r="F38" i="1"/>
  <c r="J38" i="1" s="1"/>
  <c r="V37" i="1"/>
  <c r="U37" i="1"/>
  <c r="N37" i="1"/>
  <c r="W37" i="1" s="1"/>
  <c r="X37" i="1" s="1"/>
  <c r="I37" i="1"/>
  <c r="H37" i="1"/>
  <c r="F37" i="1"/>
  <c r="J37" i="1" s="1"/>
  <c r="L37" i="1" s="1"/>
  <c r="M37" i="1" s="1"/>
  <c r="V36" i="1"/>
  <c r="U36" i="1"/>
  <c r="Z36" i="1"/>
  <c r="I36" i="1"/>
  <c r="H36" i="1"/>
  <c r="F36" i="1"/>
  <c r="I35" i="1"/>
  <c r="H35" i="1"/>
  <c r="F35" i="1"/>
  <c r="J35" i="1" s="1"/>
  <c r="L35" i="1" s="1"/>
  <c r="M35" i="1" s="1"/>
  <c r="N35" i="1" s="1"/>
  <c r="Z34" i="1"/>
  <c r="V34" i="1"/>
  <c r="U34" i="1"/>
  <c r="I34" i="1"/>
  <c r="H34" i="1"/>
  <c r="F34" i="1"/>
  <c r="Z33" i="1"/>
  <c r="I33" i="1"/>
  <c r="H33" i="1"/>
  <c r="F33" i="1"/>
  <c r="U32" i="1"/>
  <c r="V32" i="1" s="1"/>
  <c r="L32" i="1"/>
  <c r="I32" i="1"/>
  <c r="H32" i="1"/>
  <c r="F32" i="1"/>
  <c r="J32" i="1" s="1"/>
  <c r="V31" i="1"/>
  <c r="U31" i="1"/>
  <c r="N31" i="1"/>
  <c r="W31" i="1" s="1"/>
  <c r="X31" i="1" s="1"/>
  <c r="I31" i="1"/>
  <c r="H31" i="1"/>
  <c r="F31" i="1"/>
  <c r="J31" i="1" s="1"/>
  <c r="L31" i="1" s="1"/>
  <c r="M31" i="1" s="1"/>
  <c r="V30" i="1"/>
  <c r="U30" i="1"/>
  <c r="Z30" i="1"/>
  <c r="I30" i="1"/>
  <c r="H30" i="1"/>
  <c r="F30" i="1"/>
  <c r="J30" i="1" s="1"/>
  <c r="L30" i="1" s="1"/>
  <c r="Z29" i="1"/>
  <c r="I29" i="1"/>
  <c r="H29" i="1"/>
  <c r="J29" i="1" s="1"/>
  <c r="L29" i="1" s="1"/>
  <c r="F29" i="1"/>
  <c r="Z28" i="1"/>
  <c r="U28" i="1"/>
  <c r="V28" i="1" s="1"/>
  <c r="I28" i="1"/>
  <c r="H28" i="1"/>
  <c r="F28" i="1"/>
  <c r="J28" i="1" s="1"/>
  <c r="L28" i="1" s="1"/>
  <c r="M28" i="1" s="1"/>
  <c r="N28" i="1" s="1"/>
  <c r="V27" i="1"/>
  <c r="U27" i="1"/>
  <c r="Z27" i="1"/>
  <c r="I27" i="1"/>
  <c r="H27" i="1"/>
  <c r="F27" i="1"/>
  <c r="Z26" i="1"/>
  <c r="J26" i="1"/>
  <c r="L26" i="1" s="1"/>
  <c r="I26" i="1"/>
  <c r="H26" i="1"/>
  <c r="F26" i="1"/>
  <c r="M26" i="1"/>
  <c r="N26" i="1" s="1"/>
  <c r="W26" i="1" s="1"/>
  <c r="X26" i="1" s="1"/>
  <c r="Z25" i="1"/>
  <c r="U25" i="1"/>
  <c r="V25" i="1" s="1"/>
  <c r="I25" i="1"/>
  <c r="H25" i="1"/>
  <c r="F25" i="1"/>
  <c r="J25" i="1" s="1"/>
  <c r="L25" i="1" s="1"/>
  <c r="M25" i="1" s="1"/>
  <c r="N25" i="1" s="1"/>
  <c r="V24" i="1"/>
  <c r="U24" i="1"/>
  <c r="Z24" i="1"/>
  <c r="I24" i="1"/>
  <c r="H24" i="1"/>
  <c r="F24" i="1"/>
  <c r="J24" i="1" s="1"/>
  <c r="L24" i="1" s="1"/>
  <c r="M24" i="1" s="1"/>
  <c r="N24" i="1" s="1"/>
  <c r="W24" i="1" s="1"/>
  <c r="X24" i="1" s="1"/>
  <c r="Z23" i="1"/>
  <c r="I23" i="1"/>
  <c r="H23" i="1"/>
  <c r="J23" i="1" s="1"/>
  <c r="L23" i="1" s="1"/>
  <c r="F23" i="1"/>
  <c r="Z22" i="1"/>
  <c r="U22" i="1"/>
  <c r="V22" i="1" s="1"/>
  <c r="I22" i="1"/>
  <c r="H22" i="1"/>
  <c r="F22" i="1"/>
  <c r="J22" i="1" s="1"/>
  <c r="L22" i="1" s="1"/>
  <c r="M22" i="1" s="1"/>
  <c r="N22" i="1" s="1"/>
  <c r="V21" i="1"/>
  <c r="U21" i="1"/>
  <c r="Z21" i="1"/>
  <c r="I21" i="1"/>
  <c r="H21" i="1"/>
  <c r="F21" i="1"/>
  <c r="Z20" i="1"/>
  <c r="I20" i="1"/>
  <c r="H20" i="1"/>
  <c r="J20" i="1" s="1"/>
  <c r="L20" i="1" s="1"/>
  <c r="F20" i="1"/>
  <c r="Z19" i="1"/>
  <c r="U19" i="1"/>
  <c r="V19" i="1" s="1"/>
  <c r="I19" i="1"/>
  <c r="H19" i="1"/>
  <c r="F19" i="1"/>
  <c r="J19" i="1" s="1"/>
  <c r="L19" i="1" s="1"/>
  <c r="M19" i="1" s="1"/>
  <c r="N19" i="1" s="1"/>
  <c r="V18" i="1"/>
  <c r="U18" i="1"/>
  <c r="Z18" i="1"/>
  <c r="I18" i="1"/>
  <c r="H18" i="1"/>
  <c r="F18" i="1"/>
  <c r="Z17" i="1"/>
  <c r="I17" i="1"/>
  <c r="H17" i="1"/>
  <c r="J17" i="1" s="1"/>
  <c r="L17" i="1" s="1"/>
  <c r="F17" i="1"/>
  <c r="Z16" i="1"/>
  <c r="U16" i="1"/>
  <c r="V16" i="1" s="1"/>
  <c r="L16" i="1"/>
  <c r="M16" i="1" s="1"/>
  <c r="N16" i="1" s="1"/>
  <c r="I16" i="1"/>
  <c r="H16" i="1"/>
  <c r="F16" i="1"/>
  <c r="J16" i="1" s="1"/>
  <c r="Z15" i="1"/>
  <c r="I15" i="1"/>
  <c r="H15" i="1"/>
  <c r="F15" i="1"/>
  <c r="Z14" i="1"/>
  <c r="I14" i="1"/>
  <c r="H14" i="1"/>
  <c r="J14" i="1" s="1"/>
  <c r="L14" i="1" s="1"/>
  <c r="F14" i="1"/>
  <c r="Z13" i="1"/>
  <c r="L13" i="1"/>
  <c r="I13" i="1"/>
  <c r="H13" i="1"/>
  <c r="F13" i="1"/>
  <c r="J13" i="1" s="1"/>
  <c r="M13" i="1"/>
  <c r="N13" i="1" s="1"/>
  <c r="Z12" i="1"/>
  <c r="I12" i="1"/>
  <c r="H12" i="1"/>
  <c r="F12" i="1"/>
  <c r="Z11" i="1"/>
  <c r="J11" i="1"/>
  <c r="L11" i="1" s="1"/>
  <c r="I11" i="1"/>
  <c r="H11" i="1"/>
  <c r="F11" i="1"/>
  <c r="M11" i="1"/>
  <c r="N11" i="1" s="1"/>
  <c r="W11" i="1" s="1"/>
  <c r="X11" i="1" s="1"/>
  <c r="Z10" i="1"/>
  <c r="U10" i="1"/>
  <c r="V10" i="1" s="1"/>
  <c r="L10" i="1"/>
  <c r="I10" i="1"/>
  <c r="H10" i="1"/>
  <c r="F10" i="1"/>
  <c r="J10" i="1" s="1"/>
  <c r="M10" i="1"/>
  <c r="N10" i="1" s="1"/>
  <c r="Z9" i="1"/>
  <c r="I9" i="1"/>
  <c r="H9" i="1"/>
  <c r="F9" i="1"/>
  <c r="J9" i="1" s="1"/>
  <c r="L9" i="1" s="1"/>
  <c r="M9" i="1" s="1"/>
  <c r="N9" i="1" s="1"/>
  <c r="W9" i="1" s="1"/>
  <c r="X9" i="1" s="1"/>
  <c r="Z8" i="1"/>
  <c r="I8" i="1"/>
  <c r="H8" i="1"/>
  <c r="J8" i="1" s="1"/>
  <c r="L8" i="1" s="1"/>
  <c r="F8" i="1"/>
  <c r="L7" i="1"/>
  <c r="L5" i="1"/>
  <c r="W41" i="1" l="1"/>
  <c r="X41" i="1" s="1"/>
  <c r="U41" i="1"/>
  <c r="V41" i="1" s="1"/>
  <c r="Z41" i="1"/>
  <c r="Y31" i="1"/>
  <c r="P31" i="1" s="1"/>
  <c r="J33" i="1"/>
  <c r="L33" i="1" s="1"/>
  <c r="J34" i="1"/>
  <c r="L34" i="1" s="1"/>
  <c r="M34" i="1" s="1"/>
  <c r="N34" i="1" s="1"/>
  <c r="W34" i="1" s="1"/>
  <c r="X34" i="1" s="1"/>
  <c r="Y37" i="1"/>
  <c r="P37" i="1" s="1"/>
  <c r="J83" i="1"/>
  <c r="L83" i="1" s="1"/>
  <c r="Z92" i="1"/>
  <c r="U92" i="1"/>
  <c r="V92" i="1" s="1"/>
  <c r="W13" i="1"/>
  <c r="X13" i="1" s="1"/>
  <c r="J66" i="1"/>
  <c r="L66" i="1" s="1"/>
  <c r="M66" i="1" s="1"/>
  <c r="N66" i="1" s="1"/>
  <c r="W66" i="1" s="1"/>
  <c r="X66" i="1" s="1"/>
  <c r="Y66" i="1" s="1"/>
  <c r="P66" i="1" s="1"/>
  <c r="M69" i="1"/>
  <c r="N69" i="1" s="1"/>
  <c r="W69" i="1" s="1"/>
  <c r="X69" i="1" s="1"/>
  <c r="Y69" i="1" s="1"/>
  <c r="P69" i="1" s="1"/>
  <c r="M8" i="1"/>
  <c r="N8" i="1" s="1"/>
  <c r="W8" i="1" s="1"/>
  <c r="X8" i="1" s="1"/>
  <c r="W16" i="1"/>
  <c r="X16" i="1" s="1"/>
  <c r="Y16" i="1" s="1"/>
  <c r="P16" i="1" s="1"/>
  <c r="U13" i="1"/>
  <c r="V13" i="1" s="1"/>
  <c r="W19" i="1"/>
  <c r="X19" i="1" s="1"/>
  <c r="Y19" i="1" s="1"/>
  <c r="P19" i="1" s="1"/>
  <c r="J36" i="1"/>
  <c r="L36" i="1" s="1"/>
  <c r="W83" i="1"/>
  <c r="X83" i="1" s="1"/>
  <c r="U83" i="1"/>
  <c r="V83" i="1" s="1"/>
  <c r="Z83" i="1"/>
  <c r="W25" i="1"/>
  <c r="X25" i="1" s="1"/>
  <c r="Y25" i="1" s="1"/>
  <c r="P25" i="1" s="1"/>
  <c r="J12" i="1"/>
  <c r="L12" i="1" s="1"/>
  <c r="M12" i="1" s="1"/>
  <c r="N12" i="1" s="1"/>
  <c r="W12" i="1" s="1"/>
  <c r="X12" i="1" s="1"/>
  <c r="M14" i="1"/>
  <c r="N14" i="1" s="1"/>
  <c r="W14" i="1" s="1"/>
  <c r="X14" i="1" s="1"/>
  <c r="M17" i="1"/>
  <c r="N17" i="1" s="1"/>
  <c r="W17" i="1" s="1"/>
  <c r="X17" i="1" s="1"/>
  <c r="Y24" i="1"/>
  <c r="P24" i="1" s="1"/>
  <c r="W28" i="1"/>
  <c r="X28" i="1" s="1"/>
  <c r="Y28" i="1" s="1"/>
  <c r="P28" i="1" s="1"/>
  <c r="J40" i="1"/>
  <c r="L40" i="1" s="1"/>
  <c r="M40" i="1" s="1"/>
  <c r="N40" i="1" s="1"/>
  <c r="W40" i="1" s="1"/>
  <c r="X40" i="1" s="1"/>
  <c r="Y40" i="1" s="1"/>
  <c r="P40" i="1" s="1"/>
  <c r="Z45" i="1"/>
  <c r="U45" i="1"/>
  <c r="V45" i="1" s="1"/>
  <c r="Z48" i="1"/>
  <c r="U48" i="1"/>
  <c r="V48" i="1" s="1"/>
  <c r="Z54" i="1"/>
  <c r="U54" i="1"/>
  <c r="V54" i="1" s="1"/>
  <c r="Z57" i="1"/>
  <c r="U57" i="1"/>
  <c r="V57" i="1" s="1"/>
  <c r="Y18" i="1"/>
  <c r="P18" i="1" s="1"/>
  <c r="Y97" i="1"/>
  <c r="P97" i="1" s="1"/>
  <c r="J18" i="1"/>
  <c r="L18" i="1" s="1"/>
  <c r="M18" i="1" s="1"/>
  <c r="N18" i="1" s="1"/>
  <c r="W18" i="1" s="1"/>
  <c r="X18" i="1" s="1"/>
  <c r="M20" i="1"/>
  <c r="N20" i="1" s="1"/>
  <c r="W20" i="1" s="1"/>
  <c r="X20" i="1" s="1"/>
  <c r="Y43" i="1"/>
  <c r="P43" i="1" s="1"/>
  <c r="Y49" i="1"/>
  <c r="P49" i="1" s="1"/>
  <c r="W50" i="1"/>
  <c r="X50" i="1" s="1"/>
  <c r="U50" i="1"/>
  <c r="V50" i="1" s="1"/>
  <c r="Z50" i="1"/>
  <c r="Y52" i="1"/>
  <c r="P52" i="1" s="1"/>
  <c r="Y58" i="1"/>
  <c r="P58" i="1" s="1"/>
  <c r="U59" i="1"/>
  <c r="V59" i="1" s="1"/>
  <c r="Z59" i="1"/>
  <c r="Y61" i="1"/>
  <c r="P61" i="1" s="1"/>
  <c r="Y95" i="1"/>
  <c r="P95" i="1" s="1"/>
  <c r="J15" i="1"/>
  <c r="L15" i="1" s="1"/>
  <c r="M15" i="1" s="1"/>
  <c r="N15" i="1" s="1"/>
  <c r="W15" i="1" s="1"/>
  <c r="X15" i="1" s="1"/>
  <c r="J21" i="1"/>
  <c r="L21" i="1" s="1"/>
  <c r="M21" i="1" s="1"/>
  <c r="N21" i="1" s="1"/>
  <c r="W21" i="1" s="1"/>
  <c r="X21" i="1" s="1"/>
  <c r="Y21" i="1" s="1"/>
  <c r="P21" i="1" s="1"/>
  <c r="M23" i="1"/>
  <c r="N23" i="1" s="1"/>
  <c r="W23" i="1" s="1"/>
  <c r="X23" i="1" s="1"/>
  <c r="J42" i="1"/>
  <c r="L42" i="1" s="1"/>
  <c r="M51" i="1"/>
  <c r="N51" i="1" s="1"/>
  <c r="P53" i="1"/>
  <c r="M60" i="1"/>
  <c r="N60" i="1" s="1"/>
  <c r="W60" i="1" s="1"/>
  <c r="X60" i="1" s="1"/>
  <c r="J27" i="1"/>
  <c r="L27" i="1" s="1"/>
  <c r="M27" i="1" s="1"/>
  <c r="N27" i="1" s="1"/>
  <c r="W27" i="1" s="1"/>
  <c r="X27" i="1" s="1"/>
  <c r="Y27" i="1" s="1"/>
  <c r="P27" i="1" s="1"/>
  <c r="M29" i="1"/>
  <c r="N29" i="1" s="1"/>
  <c r="W29" i="1" s="1"/>
  <c r="X29" i="1" s="1"/>
  <c r="M30" i="1"/>
  <c r="N30" i="1" s="1"/>
  <c r="W30" i="1" s="1"/>
  <c r="X30" i="1" s="1"/>
  <c r="Y30" i="1" s="1"/>
  <c r="P30" i="1" s="1"/>
  <c r="Y34" i="1"/>
  <c r="P34" i="1" s="1"/>
  <c r="M50" i="1"/>
  <c r="N50" i="1" s="1"/>
  <c r="M59" i="1"/>
  <c r="N59" i="1" s="1"/>
  <c r="W59" i="1" s="1"/>
  <c r="X59" i="1" s="1"/>
  <c r="Y64" i="1"/>
  <c r="P64" i="1" s="1"/>
  <c r="Y71" i="1"/>
  <c r="P71" i="1" s="1"/>
  <c r="Z80" i="1"/>
  <c r="U80" i="1"/>
  <c r="V80" i="1" s="1"/>
  <c r="W101" i="1"/>
  <c r="X101" i="1" s="1"/>
  <c r="Z101" i="1"/>
  <c r="U101" i="1"/>
  <c r="V101" i="1" s="1"/>
  <c r="Y101" i="1" s="1"/>
  <c r="P101" i="1" s="1"/>
  <c r="W22" i="1"/>
  <c r="X22" i="1" s="1"/>
  <c r="Y22" i="1" s="1"/>
  <c r="P22" i="1" s="1"/>
  <c r="W35" i="1"/>
  <c r="X35" i="1" s="1"/>
  <c r="U35" i="1"/>
  <c r="V35" i="1" s="1"/>
  <c r="Y35" i="1" s="1"/>
  <c r="P35" i="1" s="1"/>
  <c r="Z35" i="1"/>
  <c r="W10" i="1"/>
  <c r="X10" i="1" s="1"/>
  <c r="Y10" i="1" s="1"/>
  <c r="P10" i="1" s="1"/>
  <c r="M32" i="1"/>
  <c r="N32" i="1" s="1"/>
  <c r="W32" i="1" s="1"/>
  <c r="X32" i="1" s="1"/>
  <c r="Y32" i="1" s="1"/>
  <c r="P32" i="1" s="1"/>
  <c r="M33" i="1"/>
  <c r="N33" i="1" s="1"/>
  <c r="W33" i="1" s="1"/>
  <c r="X33" i="1" s="1"/>
  <c r="Y36" i="1"/>
  <c r="P36" i="1" s="1"/>
  <c r="Z31" i="1"/>
  <c r="Z37" i="1"/>
  <c r="W65" i="1"/>
  <c r="X65" i="1" s="1"/>
  <c r="L75" i="1"/>
  <c r="M75" i="1" s="1"/>
  <c r="N75" i="1" s="1"/>
  <c r="M83" i="1"/>
  <c r="N83" i="1" s="1"/>
  <c r="W84" i="1"/>
  <c r="X84" i="1" s="1"/>
  <c r="J89" i="1"/>
  <c r="L89" i="1" s="1"/>
  <c r="M89" i="1" s="1"/>
  <c r="N89" i="1" s="1"/>
  <c r="W89" i="1" s="1"/>
  <c r="X89" i="1" s="1"/>
  <c r="Y89" i="1" s="1"/>
  <c r="P89" i="1" s="1"/>
  <c r="M92" i="1"/>
  <c r="N92" i="1" s="1"/>
  <c r="W92" i="1" s="1"/>
  <c r="X92" i="1" s="1"/>
  <c r="W110" i="1"/>
  <c r="X110" i="1" s="1"/>
  <c r="Y110" i="1" s="1"/>
  <c r="P110" i="1" s="1"/>
  <c r="J116" i="1"/>
  <c r="L116" i="1" s="1"/>
  <c r="M116" i="1" s="1"/>
  <c r="N116" i="1" s="1"/>
  <c r="W116" i="1" s="1"/>
  <c r="X116" i="1" s="1"/>
  <c r="Y116" i="1" s="1"/>
  <c r="P116" i="1" s="1"/>
  <c r="M127" i="1"/>
  <c r="N127" i="1" s="1"/>
  <c r="W127" i="1" s="1"/>
  <c r="X127" i="1" s="1"/>
  <c r="M138" i="1"/>
  <c r="N138" i="1" s="1"/>
  <c r="U142" i="1"/>
  <c r="V142" i="1" s="1"/>
  <c r="L201" i="1"/>
  <c r="U51" i="1"/>
  <c r="V51" i="1" s="1"/>
  <c r="Y51" i="1" s="1"/>
  <c r="P51" i="1" s="1"/>
  <c r="U60" i="1"/>
  <c r="V60" i="1" s="1"/>
  <c r="Y60" i="1" s="1"/>
  <c r="P60" i="1" s="1"/>
  <c r="W62" i="1"/>
  <c r="X62" i="1" s="1"/>
  <c r="U65" i="1"/>
  <c r="V65" i="1" s="1"/>
  <c r="Y65" i="1" s="1"/>
  <c r="P65" i="1" s="1"/>
  <c r="Z73" i="1"/>
  <c r="J104" i="1"/>
  <c r="L104" i="1" s="1"/>
  <c r="M104" i="1" s="1"/>
  <c r="N104" i="1" s="1"/>
  <c r="W104" i="1" s="1"/>
  <c r="X104" i="1" s="1"/>
  <c r="J105" i="1"/>
  <c r="L105" i="1" s="1"/>
  <c r="J106" i="1"/>
  <c r="L106" i="1" s="1"/>
  <c r="M106" i="1" s="1"/>
  <c r="N106" i="1" s="1"/>
  <c r="W106" i="1" s="1"/>
  <c r="X106" i="1" s="1"/>
  <c r="Y107" i="1"/>
  <c r="P107" i="1" s="1"/>
  <c r="U108" i="1"/>
  <c r="V108" i="1" s="1"/>
  <c r="W108" i="1"/>
  <c r="X108" i="1" s="1"/>
  <c r="Z109" i="1"/>
  <c r="J118" i="1"/>
  <c r="L118" i="1" s="1"/>
  <c r="M118" i="1" s="1"/>
  <c r="N118" i="1" s="1"/>
  <c r="W118" i="1" s="1"/>
  <c r="X118" i="1" s="1"/>
  <c r="Y118" i="1" s="1"/>
  <c r="P118" i="1" s="1"/>
  <c r="U123" i="1"/>
  <c r="V123" i="1" s="1"/>
  <c r="Z123" i="1"/>
  <c r="J127" i="1"/>
  <c r="L127" i="1" s="1"/>
  <c r="U146" i="1"/>
  <c r="V146" i="1" s="1"/>
  <c r="Z146" i="1"/>
  <c r="W152" i="1"/>
  <c r="X152" i="1" s="1"/>
  <c r="U176" i="1"/>
  <c r="V176" i="1" s="1"/>
  <c r="M184" i="1"/>
  <c r="N184" i="1" s="1"/>
  <c r="L637" i="1"/>
  <c r="M637" i="1" s="1"/>
  <c r="N637" i="1" s="1"/>
  <c r="L636" i="1"/>
  <c r="L400" i="1"/>
  <c r="L305" i="1"/>
  <c r="L289" i="1"/>
  <c r="L287" i="1"/>
  <c r="L334" i="1"/>
  <c r="M334" i="1" s="1"/>
  <c r="N334" i="1" s="1"/>
  <c r="W334" i="1" s="1"/>
  <c r="X334" i="1" s="1"/>
  <c r="L280" i="1"/>
  <c r="M280" i="1" s="1"/>
  <c r="N280" i="1" s="1"/>
  <c r="L298" i="1"/>
  <c r="L202" i="1"/>
  <c r="L247" i="1"/>
  <c r="U9" i="1"/>
  <c r="V9" i="1" s="1"/>
  <c r="Y9" i="1" s="1"/>
  <c r="P9" i="1" s="1"/>
  <c r="U12" i="1"/>
  <c r="V12" i="1" s="1"/>
  <c r="Y12" i="1" s="1"/>
  <c r="P12" i="1" s="1"/>
  <c r="U15" i="1"/>
  <c r="V15" i="1" s="1"/>
  <c r="Y15" i="1" s="1"/>
  <c r="P15" i="1" s="1"/>
  <c r="M36" i="1"/>
  <c r="N36" i="1" s="1"/>
  <c r="W36" i="1" s="1"/>
  <c r="X36" i="1" s="1"/>
  <c r="W38" i="1"/>
  <c r="X38" i="1" s="1"/>
  <c r="Y38" i="1" s="1"/>
  <c r="P38" i="1" s="1"/>
  <c r="M42" i="1"/>
  <c r="N42" i="1" s="1"/>
  <c r="W42" i="1" s="1"/>
  <c r="X42" i="1" s="1"/>
  <c r="Y42" i="1" s="1"/>
  <c r="P42" i="1" s="1"/>
  <c r="W44" i="1"/>
  <c r="X44" i="1" s="1"/>
  <c r="Y44" i="1" s="1"/>
  <c r="P44" i="1" s="1"/>
  <c r="Y62" i="1"/>
  <c r="P62" i="1" s="1"/>
  <c r="J77" i="1"/>
  <c r="L77" i="1" s="1"/>
  <c r="M77" i="1" s="1"/>
  <c r="N77" i="1" s="1"/>
  <c r="W77" i="1" s="1"/>
  <c r="X77" i="1" s="1"/>
  <c r="Y77" i="1" s="1"/>
  <c r="P77" i="1" s="1"/>
  <c r="W111" i="1"/>
  <c r="X111" i="1" s="1"/>
  <c r="U122" i="1"/>
  <c r="V122" i="1" s="1"/>
  <c r="W122" i="1"/>
  <c r="X122" i="1" s="1"/>
  <c r="Z122" i="1"/>
  <c r="U131" i="1"/>
  <c r="V131" i="1" s="1"/>
  <c r="Y131" i="1" s="1"/>
  <c r="P131" i="1" s="1"/>
  <c r="Z131" i="1"/>
  <c r="L140" i="1"/>
  <c r="M154" i="1"/>
  <c r="N154" i="1" s="1"/>
  <c r="L155" i="1"/>
  <c r="M164" i="1"/>
  <c r="N164" i="1" s="1"/>
  <c r="L174" i="1"/>
  <c r="U185" i="1"/>
  <c r="V185" i="1" s="1"/>
  <c r="Z185" i="1"/>
  <c r="W145" i="1"/>
  <c r="X145" i="1" s="1"/>
  <c r="Z145" i="1"/>
  <c r="U151" i="1"/>
  <c r="V151" i="1" s="1"/>
  <c r="W175" i="1"/>
  <c r="X175" i="1" s="1"/>
  <c r="Z175" i="1"/>
  <c r="U175" i="1"/>
  <c r="V175" i="1" s="1"/>
  <c r="Y175" i="1" s="1"/>
  <c r="P175" i="1" s="1"/>
  <c r="M63" i="1"/>
  <c r="N63" i="1" s="1"/>
  <c r="W63" i="1" s="1"/>
  <c r="X63" i="1" s="1"/>
  <c r="Y63" i="1" s="1"/>
  <c r="P63" i="1" s="1"/>
  <c r="J79" i="1"/>
  <c r="L79" i="1" s="1"/>
  <c r="M79" i="1" s="1"/>
  <c r="N79" i="1" s="1"/>
  <c r="W79" i="1" s="1"/>
  <c r="X79" i="1" s="1"/>
  <c r="Y79" i="1" s="1"/>
  <c r="P79" i="1" s="1"/>
  <c r="J85" i="1"/>
  <c r="L85" i="1" s="1"/>
  <c r="M85" i="1" s="1"/>
  <c r="N85" i="1" s="1"/>
  <c r="W85" i="1" s="1"/>
  <c r="X85" i="1" s="1"/>
  <c r="Y85" i="1" s="1"/>
  <c r="P85" i="1" s="1"/>
  <c r="L96" i="1"/>
  <c r="M96" i="1" s="1"/>
  <c r="N96" i="1" s="1"/>
  <c r="W96" i="1" s="1"/>
  <c r="X96" i="1" s="1"/>
  <c r="Y96" i="1" s="1"/>
  <c r="P96" i="1" s="1"/>
  <c r="U99" i="1"/>
  <c r="V99" i="1" s="1"/>
  <c r="Y99" i="1" s="1"/>
  <c r="P99" i="1" s="1"/>
  <c r="W99" i="1"/>
  <c r="X99" i="1" s="1"/>
  <c r="Z100" i="1"/>
  <c r="U120" i="1"/>
  <c r="V120" i="1" s="1"/>
  <c r="Z120" i="1"/>
  <c r="J124" i="1"/>
  <c r="L124" i="1" s="1"/>
  <c r="M124" i="1" s="1"/>
  <c r="N124" i="1" s="1"/>
  <c r="W124" i="1" s="1"/>
  <c r="X124" i="1" s="1"/>
  <c r="Y124" i="1" s="1"/>
  <c r="P124" i="1" s="1"/>
  <c r="U129" i="1"/>
  <c r="V129" i="1" s="1"/>
  <c r="Z129" i="1"/>
  <c r="M134" i="1"/>
  <c r="N134" i="1" s="1"/>
  <c r="W134" i="1" s="1"/>
  <c r="X134" i="1" s="1"/>
  <c r="U145" i="1"/>
  <c r="V145" i="1" s="1"/>
  <c r="U155" i="1"/>
  <c r="V155" i="1" s="1"/>
  <c r="Z155" i="1"/>
  <c r="L271" i="1"/>
  <c r="U8" i="1"/>
  <c r="V8" i="1" s="1"/>
  <c r="Y8" i="1" s="1"/>
  <c r="P8" i="1" s="1"/>
  <c r="U11" i="1"/>
  <c r="V11" i="1" s="1"/>
  <c r="Y11" i="1" s="1"/>
  <c r="P11" i="1" s="1"/>
  <c r="U14" i="1"/>
  <c r="V14" i="1" s="1"/>
  <c r="Y14" i="1" s="1"/>
  <c r="P14" i="1" s="1"/>
  <c r="U17" i="1"/>
  <c r="V17" i="1" s="1"/>
  <c r="Y17" i="1" s="1"/>
  <c r="P17" i="1" s="1"/>
  <c r="U20" i="1"/>
  <c r="V20" i="1" s="1"/>
  <c r="Y20" i="1" s="1"/>
  <c r="P20" i="1" s="1"/>
  <c r="U23" i="1"/>
  <c r="V23" i="1" s="1"/>
  <c r="Y23" i="1" s="1"/>
  <c r="P23" i="1" s="1"/>
  <c r="U26" i="1"/>
  <c r="V26" i="1" s="1"/>
  <c r="Y26" i="1" s="1"/>
  <c r="P26" i="1" s="1"/>
  <c r="U29" i="1"/>
  <c r="V29" i="1" s="1"/>
  <c r="Y29" i="1" s="1"/>
  <c r="P29" i="1" s="1"/>
  <c r="Z32" i="1"/>
  <c r="Z38" i="1"/>
  <c r="W47" i="1"/>
  <c r="X47" i="1" s="1"/>
  <c r="W56" i="1"/>
  <c r="X56" i="1" s="1"/>
  <c r="U81" i="1"/>
  <c r="V81" i="1" s="1"/>
  <c r="W81" i="1"/>
  <c r="X81" i="1" s="1"/>
  <c r="U100" i="1"/>
  <c r="V100" i="1" s="1"/>
  <c r="U104" i="1"/>
  <c r="V104" i="1" s="1"/>
  <c r="Y104" i="1" s="1"/>
  <c r="P104" i="1" s="1"/>
  <c r="U119" i="1"/>
  <c r="V119" i="1" s="1"/>
  <c r="W119" i="1"/>
  <c r="X119" i="1" s="1"/>
  <c r="Z119" i="1"/>
  <c r="Y127" i="1"/>
  <c r="P127" i="1" s="1"/>
  <c r="U128" i="1"/>
  <c r="V128" i="1" s="1"/>
  <c r="Y128" i="1" s="1"/>
  <c r="P128" i="1" s="1"/>
  <c r="W128" i="1"/>
  <c r="X128" i="1" s="1"/>
  <c r="Z128" i="1"/>
  <c r="W129" i="1"/>
  <c r="X129" i="1" s="1"/>
  <c r="L163" i="1"/>
  <c r="M163" i="1" s="1"/>
  <c r="N163" i="1" s="1"/>
  <c r="L253" i="1"/>
  <c r="M253" i="1" s="1"/>
  <c r="N253" i="1" s="1"/>
  <c r="U33" i="1"/>
  <c r="V33" i="1" s="1"/>
  <c r="Y33" i="1" s="1"/>
  <c r="P33" i="1" s="1"/>
  <c r="U39" i="1"/>
  <c r="V39" i="1" s="1"/>
  <c r="Y39" i="1" s="1"/>
  <c r="P39" i="1" s="1"/>
  <c r="M45" i="1"/>
  <c r="N45" i="1" s="1"/>
  <c r="W45" i="1" s="1"/>
  <c r="X45" i="1" s="1"/>
  <c r="U47" i="1"/>
  <c r="V47" i="1" s="1"/>
  <c r="Y47" i="1" s="1"/>
  <c r="P47" i="1" s="1"/>
  <c r="M54" i="1"/>
  <c r="N54" i="1" s="1"/>
  <c r="W54" i="1" s="1"/>
  <c r="X54" i="1" s="1"/>
  <c r="U56" i="1"/>
  <c r="V56" i="1" s="1"/>
  <c r="Y70" i="1"/>
  <c r="P70" i="1" s="1"/>
  <c r="J86" i="1"/>
  <c r="L86" i="1" s="1"/>
  <c r="M86" i="1" s="1"/>
  <c r="N86" i="1" s="1"/>
  <c r="W86" i="1" s="1"/>
  <c r="X86" i="1" s="1"/>
  <c r="Y86" i="1" s="1"/>
  <c r="P86" i="1" s="1"/>
  <c r="Z99" i="1"/>
  <c r="M114" i="1"/>
  <c r="N114" i="1" s="1"/>
  <c r="W114" i="1" s="1"/>
  <c r="X114" i="1" s="1"/>
  <c r="Y114" i="1" s="1"/>
  <c r="P114" i="1" s="1"/>
  <c r="Y115" i="1"/>
  <c r="P115" i="1" s="1"/>
  <c r="L143" i="1"/>
  <c r="M143" i="1" s="1"/>
  <c r="N143" i="1" s="1"/>
  <c r="W143" i="1" s="1"/>
  <c r="X143" i="1" s="1"/>
  <c r="J159" i="1"/>
  <c r="L159" i="1" s="1"/>
  <c r="M159" i="1" s="1"/>
  <c r="N159" i="1" s="1"/>
  <c r="W159" i="1" s="1"/>
  <c r="X159" i="1" s="1"/>
  <c r="L164" i="1"/>
  <c r="W184" i="1"/>
  <c r="X184" i="1" s="1"/>
  <c r="Z184" i="1"/>
  <c r="U184" i="1"/>
  <c r="V184" i="1" s="1"/>
  <c r="Y184" i="1" s="1"/>
  <c r="P184" i="1" s="1"/>
  <c r="M140" i="1"/>
  <c r="N140" i="1" s="1"/>
  <c r="W140" i="1" s="1"/>
  <c r="X140" i="1" s="1"/>
  <c r="W154" i="1"/>
  <c r="X154" i="1" s="1"/>
  <c r="Z154" i="1"/>
  <c r="Y166" i="1"/>
  <c r="P166" i="1" s="1"/>
  <c r="M247" i="1"/>
  <c r="N247" i="1" s="1"/>
  <c r="W247" i="1" s="1"/>
  <c r="X247" i="1" s="1"/>
  <c r="U72" i="1"/>
  <c r="V72" i="1" s="1"/>
  <c r="W72" i="1"/>
  <c r="X72" i="1" s="1"/>
  <c r="J80" i="1"/>
  <c r="L80" i="1" s="1"/>
  <c r="M80" i="1" s="1"/>
  <c r="N80" i="1" s="1"/>
  <c r="W80" i="1" s="1"/>
  <c r="X80" i="1" s="1"/>
  <c r="Z82" i="1"/>
  <c r="J87" i="1"/>
  <c r="L87" i="1" s="1"/>
  <c r="M87" i="1" s="1"/>
  <c r="N87" i="1" s="1"/>
  <c r="W87" i="1" s="1"/>
  <c r="X87" i="1" s="1"/>
  <c r="Y87" i="1" s="1"/>
  <c r="P87" i="1" s="1"/>
  <c r="J88" i="1"/>
  <c r="L88" i="1" s="1"/>
  <c r="M88" i="1" s="1"/>
  <c r="N88" i="1" s="1"/>
  <c r="W88" i="1" s="1"/>
  <c r="X88" i="1" s="1"/>
  <c r="Y88" i="1" s="1"/>
  <c r="P88" i="1" s="1"/>
  <c r="U90" i="1"/>
  <c r="V90" i="1" s="1"/>
  <c r="Y90" i="1" s="1"/>
  <c r="P90" i="1" s="1"/>
  <c r="W90" i="1"/>
  <c r="X90" i="1" s="1"/>
  <c r="Z91" i="1"/>
  <c r="J113" i="1"/>
  <c r="L113" i="1" s="1"/>
  <c r="M113" i="1" s="1"/>
  <c r="N113" i="1" s="1"/>
  <c r="W113" i="1" s="1"/>
  <c r="X113" i="1" s="1"/>
  <c r="Y113" i="1" s="1"/>
  <c r="P113" i="1" s="1"/>
  <c r="J114" i="1"/>
  <c r="L114" i="1" s="1"/>
  <c r="J115" i="1"/>
  <c r="L115" i="1" s="1"/>
  <c r="M115" i="1" s="1"/>
  <c r="N115" i="1" s="1"/>
  <c r="W115" i="1" s="1"/>
  <c r="X115" i="1" s="1"/>
  <c r="U117" i="1"/>
  <c r="V117" i="1" s="1"/>
  <c r="Y117" i="1" s="1"/>
  <c r="P117" i="1" s="1"/>
  <c r="Z117" i="1"/>
  <c r="J121" i="1"/>
  <c r="L121" i="1" s="1"/>
  <c r="M121" i="1" s="1"/>
  <c r="N121" i="1" s="1"/>
  <c r="W121" i="1" s="1"/>
  <c r="X121" i="1" s="1"/>
  <c r="Y121" i="1" s="1"/>
  <c r="P121" i="1" s="1"/>
  <c r="U126" i="1"/>
  <c r="V126" i="1" s="1"/>
  <c r="Z126" i="1"/>
  <c r="J130" i="1"/>
  <c r="L130" i="1" s="1"/>
  <c r="M130" i="1" s="1"/>
  <c r="N130" i="1" s="1"/>
  <c r="W130" i="1" s="1"/>
  <c r="X130" i="1" s="1"/>
  <c r="Y130" i="1" s="1"/>
  <c r="P130" i="1" s="1"/>
  <c r="U154" i="1"/>
  <c r="V154" i="1" s="1"/>
  <c r="Y154" i="1" s="1"/>
  <c r="P154" i="1" s="1"/>
  <c r="M174" i="1"/>
  <c r="N174" i="1" s="1"/>
  <c r="W174" i="1" s="1"/>
  <c r="X174" i="1" s="1"/>
  <c r="Y174" i="1" s="1"/>
  <c r="P174" i="1" s="1"/>
  <c r="L180" i="1"/>
  <c r="M202" i="1"/>
  <c r="N202" i="1" s="1"/>
  <c r="U125" i="1"/>
  <c r="V125" i="1" s="1"/>
  <c r="W125" i="1"/>
  <c r="X125" i="1" s="1"/>
  <c r="Z125" i="1"/>
  <c r="L151" i="1"/>
  <c r="M151" i="1" s="1"/>
  <c r="N151" i="1" s="1"/>
  <c r="U177" i="1"/>
  <c r="V177" i="1" s="1"/>
  <c r="Z177" i="1"/>
  <c r="M48" i="1"/>
  <c r="N48" i="1" s="1"/>
  <c r="W48" i="1" s="1"/>
  <c r="X48" i="1" s="1"/>
  <c r="M57" i="1"/>
  <c r="N57" i="1" s="1"/>
  <c r="W57" i="1" s="1"/>
  <c r="X57" i="1" s="1"/>
  <c r="W68" i="1"/>
  <c r="X68" i="1" s="1"/>
  <c r="Y68" i="1" s="1"/>
  <c r="P68" i="1" s="1"/>
  <c r="J76" i="1"/>
  <c r="L76" i="1" s="1"/>
  <c r="M76" i="1" s="1"/>
  <c r="N76" i="1" s="1"/>
  <c r="P76" i="1" s="1"/>
  <c r="U78" i="1"/>
  <c r="V78" i="1" s="1"/>
  <c r="Y78" i="1" s="1"/>
  <c r="P78" i="1" s="1"/>
  <c r="Z78" i="1"/>
  <c r="Z90" i="1"/>
  <c r="M105" i="1"/>
  <c r="N105" i="1" s="1"/>
  <c r="W105" i="1" s="1"/>
  <c r="X105" i="1" s="1"/>
  <c r="Y105" i="1" s="1"/>
  <c r="P105" i="1" s="1"/>
  <c r="Y106" i="1"/>
  <c r="P106" i="1" s="1"/>
  <c r="Z135" i="1"/>
  <c r="U135" i="1"/>
  <c r="V135" i="1" s="1"/>
  <c r="L139" i="1"/>
  <c r="M139" i="1" s="1"/>
  <c r="N139" i="1" s="1"/>
  <c r="W139" i="1" s="1"/>
  <c r="X139" i="1" s="1"/>
  <c r="Y139" i="1" s="1"/>
  <c r="P139" i="1" s="1"/>
  <c r="L141" i="1"/>
  <c r="M141" i="1" s="1"/>
  <c r="N141" i="1" s="1"/>
  <c r="W141" i="1" s="1"/>
  <c r="X141" i="1" s="1"/>
  <c r="U186" i="1"/>
  <c r="V186" i="1" s="1"/>
  <c r="Z186" i="1"/>
  <c r="M201" i="1"/>
  <c r="N201" i="1" s="1"/>
  <c r="W201" i="1" s="1"/>
  <c r="X201" i="1" s="1"/>
  <c r="Y201" i="1" s="1"/>
  <c r="P201" i="1" s="1"/>
  <c r="Z87" i="1"/>
  <c r="Z96" i="1"/>
  <c r="Z105" i="1"/>
  <c r="Z114" i="1"/>
  <c r="W136" i="1"/>
  <c r="X136" i="1" s="1"/>
  <c r="Y136" i="1" s="1"/>
  <c r="P136" i="1" s="1"/>
  <c r="J147" i="1"/>
  <c r="L147" i="1" s="1"/>
  <c r="M147" i="1" s="1"/>
  <c r="N147" i="1" s="1"/>
  <c r="W147" i="1" s="1"/>
  <c r="X147" i="1" s="1"/>
  <c r="J148" i="1"/>
  <c r="L148" i="1" s="1"/>
  <c r="M148" i="1" s="1"/>
  <c r="N148" i="1" s="1"/>
  <c r="J156" i="1"/>
  <c r="L156" i="1" s="1"/>
  <c r="M156" i="1" s="1"/>
  <c r="N156" i="1" s="1"/>
  <c r="W156" i="1" s="1"/>
  <c r="X156" i="1" s="1"/>
  <c r="J157" i="1"/>
  <c r="L157" i="1" s="1"/>
  <c r="M157" i="1" s="1"/>
  <c r="N157" i="1" s="1"/>
  <c r="M176" i="1"/>
  <c r="N176" i="1" s="1"/>
  <c r="W176" i="1" s="1"/>
  <c r="X176" i="1" s="1"/>
  <c r="J190" i="1"/>
  <c r="L190" i="1" s="1"/>
  <c r="M190" i="1" s="1"/>
  <c r="N190" i="1" s="1"/>
  <c r="W190" i="1" s="1"/>
  <c r="X190" i="1" s="1"/>
  <c r="Y190" i="1" s="1"/>
  <c r="P190" i="1" s="1"/>
  <c r="J206" i="1"/>
  <c r="L206" i="1" s="1"/>
  <c r="M206" i="1" s="1"/>
  <c r="N206" i="1" s="1"/>
  <c r="J222" i="1"/>
  <c r="L222" i="1" s="1"/>
  <c r="M222" i="1" s="1"/>
  <c r="N222" i="1" s="1"/>
  <c r="W222" i="1" s="1"/>
  <c r="X222" i="1" s="1"/>
  <c r="Y231" i="1"/>
  <c r="P231" i="1" s="1"/>
  <c r="Z237" i="1"/>
  <c r="J242" i="1"/>
  <c r="L242" i="1" s="1"/>
  <c r="J261" i="1"/>
  <c r="L261" i="1" s="1"/>
  <c r="M261" i="1" s="1"/>
  <c r="N261" i="1" s="1"/>
  <c r="W261" i="1" s="1"/>
  <c r="X261" i="1" s="1"/>
  <c r="Z279" i="1"/>
  <c r="Z132" i="1"/>
  <c r="U132" i="1"/>
  <c r="V132" i="1" s="1"/>
  <c r="M161" i="1"/>
  <c r="N161" i="1" s="1"/>
  <c r="W166" i="1"/>
  <c r="X166" i="1" s="1"/>
  <c r="Z166" i="1"/>
  <c r="U167" i="1"/>
  <c r="V167" i="1" s="1"/>
  <c r="W167" i="1"/>
  <c r="X167" i="1" s="1"/>
  <c r="U168" i="1"/>
  <c r="V168" i="1" s="1"/>
  <c r="U182" i="1"/>
  <c r="V182" i="1" s="1"/>
  <c r="Y182" i="1" s="1"/>
  <c r="P182" i="1" s="1"/>
  <c r="Z182" i="1"/>
  <c r="U187" i="1"/>
  <c r="V187" i="1" s="1"/>
  <c r="M196" i="1"/>
  <c r="N196" i="1" s="1"/>
  <c r="J214" i="1"/>
  <c r="L214" i="1" s="1"/>
  <c r="U236" i="1"/>
  <c r="V236" i="1" s="1"/>
  <c r="M262" i="1"/>
  <c r="N262" i="1" s="1"/>
  <c r="L265" i="1"/>
  <c r="M265" i="1" s="1"/>
  <c r="N265" i="1" s="1"/>
  <c r="W265" i="1" s="1"/>
  <c r="X265" i="1" s="1"/>
  <c r="U279" i="1"/>
  <c r="V279" i="1" s="1"/>
  <c r="L304" i="1"/>
  <c r="M304" i="1" s="1"/>
  <c r="N304" i="1" s="1"/>
  <c r="W304" i="1" s="1"/>
  <c r="X304" i="1" s="1"/>
  <c r="J135" i="1"/>
  <c r="L135" i="1" s="1"/>
  <c r="M135" i="1" s="1"/>
  <c r="N135" i="1" s="1"/>
  <c r="W135" i="1" s="1"/>
  <c r="X135" i="1" s="1"/>
  <c r="J136" i="1"/>
  <c r="L136" i="1" s="1"/>
  <c r="M136" i="1" s="1"/>
  <c r="N136" i="1" s="1"/>
  <c r="J160" i="1"/>
  <c r="L160" i="1" s="1"/>
  <c r="M160" i="1" s="1"/>
  <c r="N160" i="1" s="1"/>
  <c r="J179" i="1"/>
  <c r="L179" i="1" s="1"/>
  <c r="M179" i="1" s="1"/>
  <c r="N179" i="1" s="1"/>
  <c r="M180" i="1"/>
  <c r="N180" i="1" s="1"/>
  <c r="W180" i="1" s="1"/>
  <c r="X180" i="1" s="1"/>
  <c r="Y180" i="1" s="1"/>
  <c r="P180" i="1" s="1"/>
  <c r="L191" i="1"/>
  <c r="M191" i="1" s="1"/>
  <c r="N191" i="1" s="1"/>
  <c r="M194" i="1"/>
  <c r="N194" i="1" s="1"/>
  <c r="Z210" i="1"/>
  <c r="J215" i="1"/>
  <c r="L215" i="1" s="1"/>
  <c r="M215" i="1" s="1"/>
  <c r="N215" i="1" s="1"/>
  <c r="W215" i="1" s="1"/>
  <c r="X215" i="1" s="1"/>
  <c r="Y215" i="1" s="1"/>
  <c r="P215" i="1" s="1"/>
  <c r="M223" i="1"/>
  <c r="N223" i="1" s="1"/>
  <c r="W223" i="1" s="1"/>
  <c r="X223" i="1" s="1"/>
  <c r="Z236" i="1"/>
  <c r="U239" i="1"/>
  <c r="V239" i="1" s="1"/>
  <c r="Z239" i="1"/>
  <c r="J251" i="1"/>
  <c r="L251" i="1" s="1"/>
  <c r="M251" i="1" s="1"/>
  <c r="N251" i="1" s="1"/>
  <c r="W251" i="1" s="1"/>
  <c r="X251" i="1" s="1"/>
  <c r="Y251" i="1" s="1"/>
  <c r="P251" i="1" s="1"/>
  <c r="J257" i="1"/>
  <c r="L257" i="1" s="1"/>
  <c r="M257" i="1" s="1"/>
  <c r="N257" i="1" s="1"/>
  <c r="W257" i="1" s="1"/>
  <c r="X257" i="1" s="1"/>
  <c r="J266" i="1"/>
  <c r="L266" i="1" s="1"/>
  <c r="M266" i="1" s="1"/>
  <c r="N266" i="1" s="1"/>
  <c r="W266" i="1" s="1"/>
  <c r="X266" i="1" s="1"/>
  <c r="U209" i="1"/>
  <c r="V209" i="1" s="1"/>
  <c r="U234" i="1"/>
  <c r="V234" i="1" s="1"/>
  <c r="U235" i="1"/>
  <c r="V235" i="1" s="1"/>
  <c r="W235" i="1"/>
  <c r="X235" i="1" s="1"/>
  <c r="Z246" i="1"/>
  <c r="Z270" i="1"/>
  <c r="U270" i="1"/>
  <c r="V270" i="1" s="1"/>
  <c r="M287" i="1"/>
  <c r="N287" i="1" s="1"/>
  <c r="M169" i="1"/>
  <c r="N169" i="1" s="1"/>
  <c r="M198" i="1"/>
  <c r="N198" i="1" s="1"/>
  <c r="W198" i="1" s="1"/>
  <c r="X198" i="1" s="1"/>
  <c r="Y198" i="1" s="1"/>
  <c r="P198" i="1" s="1"/>
  <c r="U200" i="1"/>
  <c r="V200" i="1" s="1"/>
  <c r="Z200" i="1"/>
  <c r="W205" i="1"/>
  <c r="X205" i="1" s="1"/>
  <c r="U205" i="1"/>
  <c r="V205" i="1" s="1"/>
  <c r="Y205" i="1" s="1"/>
  <c r="P205" i="1" s="1"/>
  <c r="Z209" i="1"/>
  <c r="U212" i="1"/>
  <c r="V212" i="1" s="1"/>
  <c r="Z212" i="1"/>
  <c r="Z235" i="1"/>
  <c r="U245" i="1"/>
  <c r="V245" i="1" s="1"/>
  <c r="U246" i="1"/>
  <c r="V246" i="1" s="1"/>
  <c r="U248" i="1"/>
  <c r="V248" i="1" s="1"/>
  <c r="Z248" i="1"/>
  <c r="U278" i="1"/>
  <c r="V278" i="1" s="1"/>
  <c r="Y278" i="1" s="1"/>
  <c r="P278" i="1" s="1"/>
  <c r="W278" i="1"/>
  <c r="X278" i="1" s="1"/>
  <c r="Z278" i="1"/>
  <c r="Y295" i="1"/>
  <c r="P295" i="1" s="1"/>
  <c r="U134" i="1"/>
  <c r="V134" i="1" s="1"/>
  <c r="Y134" i="1" s="1"/>
  <c r="P134" i="1" s="1"/>
  <c r="Z138" i="1"/>
  <c r="U138" i="1"/>
  <c r="V138" i="1" s="1"/>
  <c r="Y138" i="1" s="1"/>
  <c r="P138" i="1" s="1"/>
  <c r="Z139" i="1"/>
  <c r="J162" i="1"/>
  <c r="L162" i="1" s="1"/>
  <c r="M162" i="1" s="1"/>
  <c r="N162" i="1" s="1"/>
  <c r="W162" i="1" s="1"/>
  <c r="X162" i="1" s="1"/>
  <c r="M167" i="1"/>
  <c r="N167" i="1" s="1"/>
  <c r="J181" i="1"/>
  <c r="L181" i="1" s="1"/>
  <c r="M181" i="1" s="1"/>
  <c r="N181" i="1" s="1"/>
  <c r="W181" i="1" s="1"/>
  <c r="X181" i="1" s="1"/>
  <c r="Y181" i="1" s="1"/>
  <c r="P181" i="1" s="1"/>
  <c r="J198" i="1"/>
  <c r="L198" i="1" s="1"/>
  <c r="W207" i="1"/>
  <c r="X207" i="1" s="1"/>
  <c r="U207" i="1"/>
  <c r="V207" i="1" s="1"/>
  <c r="U208" i="1"/>
  <c r="V208" i="1" s="1"/>
  <c r="W208" i="1"/>
  <c r="X208" i="1" s="1"/>
  <c r="Z219" i="1"/>
  <c r="J224" i="1"/>
  <c r="L224" i="1" s="1"/>
  <c r="M224" i="1" s="1"/>
  <c r="N224" i="1" s="1"/>
  <c r="W224" i="1" s="1"/>
  <c r="X224" i="1" s="1"/>
  <c r="Y224" i="1" s="1"/>
  <c r="P224" i="1" s="1"/>
  <c r="Z234" i="1"/>
  <c r="Z245" i="1"/>
  <c r="Z255" i="1"/>
  <c r="M271" i="1"/>
  <c r="N271" i="1" s="1"/>
  <c r="P271" i="1" s="1"/>
  <c r="L132" i="1"/>
  <c r="M132" i="1" s="1"/>
  <c r="N132" i="1" s="1"/>
  <c r="W132" i="1" s="1"/>
  <c r="X132" i="1" s="1"/>
  <c r="J133" i="1"/>
  <c r="L133" i="1" s="1"/>
  <c r="M133" i="1" s="1"/>
  <c r="N133" i="1" s="1"/>
  <c r="W133" i="1" s="1"/>
  <c r="X133" i="1" s="1"/>
  <c r="Y133" i="1" s="1"/>
  <c r="P133" i="1" s="1"/>
  <c r="Y172" i="1"/>
  <c r="P172" i="1" s="1"/>
  <c r="U173" i="1"/>
  <c r="V173" i="1" s="1"/>
  <c r="Y173" i="1" s="1"/>
  <c r="P173" i="1" s="1"/>
  <c r="Z173" i="1"/>
  <c r="U178" i="1"/>
  <c r="V178" i="1" s="1"/>
  <c r="M187" i="1"/>
  <c r="N187" i="1" s="1"/>
  <c r="W187" i="1" s="1"/>
  <c r="X187" i="1" s="1"/>
  <c r="W202" i="1"/>
  <c r="X202" i="1" s="1"/>
  <c r="Z202" i="1"/>
  <c r="U203" i="1"/>
  <c r="V203" i="1" s="1"/>
  <c r="U204" i="1"/>
  <c r="V204" i="1" s="1"/>
  <c r="U218" i="1"/>
  <c r="V218" i="1" s="1"/>
  <c r="U219" i="1"/>
  <c r="V219" i="1" s="1"/>
  <c r="U243" i="1"/>
  <c r="V243" i="1" s="1"/>
  <c r="U244" i="1"/>
  <c r="V244" i="1" s="1"/>
  <c r="Y244" i="1" s="1"/>
  <c r="P244" i="1" s="1"/>
  <c r="W244" i="1"/>
  <c r="X244" i="1" s="1"/>
  <c r="Y249" i="1"/>
  <c r="P249" i="1" s="1"/>
  <c r="U254" i="1"/>
  <c r="V254" i="1" s="1"/>
  <c r="M279" i="1"/>
  <c r="N279" i="1" s="1"/>
  <c r="W279" i="1" s="1"/>
  <c r="X279" i="1" s="1"/>
  <c r="J286" i="1"/>
  <c r="L286" i="1" s="1"/>
  <c r="M286" i="1" s="1"/>
  <c r="N286" i="1" s="1"/>
  <c r="W286" i="1" s="1"/>
  <c r="X286" i="1" s="1"/>
  <c r="J94" i="1"/>
  <c r="L94" i="1" s="1"/>
  <c r="M94" i="1" s="1"/>
  <c r="N94" i="1" s="1"/>
  <c r="W94" i="1" s="1"/>
  <c r="X94" i="1" s="1"/>
  <c r="Y94" i="1" s="1"/>
  <c r="P94" i="1" s="1"/>
  <c r="J103" i="1"/>
  <c r="L103" i="1" s="1"/>
  <c r="M103" i="1" s="1"/>
  <c r="N103" i="1" s="1"/>
  <c r="W103" i="1" s="1"/>
  <c r="X103" i="1" s="1"/>
  <c r="Y103" i="1" s="1"/>
  <c r="P103" i="1" s="1"/>
  <c r="J112" i="1"/>
  <c r="L112" i="1" s="1"/>
  <c r="M112" i="1" s="1"/>
  <c r="N112" i="1" s="1"/>
  <c r="W112" i="1" s="1"/>
  <c r="X112" i="1" s="1"/>
  <c r="Y112" i="1" s="1"/>
  <c r="P112" i="1" s="1"/>
  <c r="J120" i="1"/>
  <c r="L120" i="1" s="1"/>
  <c r="M120" i="1" s="1"/>
  <c r="N120" i="1" s="1"/>
  <c r="W120" i="1" s="1"/>
  <c r="X120" i="1" s="1"/>
  <c r="J123" i="1"/>
  <c r="L123" i="1" s="1"/>
  <c r="M123" i="1" s="1"/>
  <c r="N123" i="1" s="1"/>
  <c r="W123" i="1" s="1"/>
  <c r="X123" i="1" s="1"/>
  <c r="J126" i="1"/>
  <c r="L126" i="1" s="1"/>
  <c r="M126" i="1" s="1"/>
  <c r="N126" i="1" s="1"/>
  <c r="W126" i="1" s="1"/>
  <c r="X126" i="1" s="1"/>
  <c r="J129" i="1"/>
  <c r="L129" i="1" s="1"/>
  <c r="M129" i="1" s="1"/>
  <c r="N129" i="1" s="1"/>
  <c r="U140" i="1"/>
  <c r="V140" i="1" s="1"/>
  <c r="Y140" i="1" s="1"/>
  <c r="P140" i="1" s="1"/>
  <c r="M146" i="1"/>
  <c r="N146" i="1" s="1"/>
  <c r="W146" i="1" s="1"/>
  <c r="X146" i="1" s="1"/>
  <c r="W148" i="1"/>
  <c r="X148" i="1" s="1"/>
  <c r="Y148" i="1" s="1"/>
  <c r="P148" i="1" s="1"/>
  <c r="Z148" i="1"/>
  <c r="U149" i="1"/>
  <c r="V149" i="1" s="1"/>
  <c r="M155" i="1"/>
  <c r="N155" i="1" s="1"/>
  <c r="W155" i="1" s="1"/>
  <c r="X155" i="1" s="1"/>
  <c r="W157" i="1"/>
  <c r="X157" i="1" s="1"/>
  <c r="Y157" i="1" s="1"/>
  <c r="P157" i="1" s="1"/>
  <c r="Z157" i="1"/>
  <c r="U158" i="1"/>
  <c r="V158" i="1" s="1"/>
  <c r="J165" i="1"/>
  <c r="L165" i="1" s="1"/>
  <c r="M165" i="1" s="1"/>
  <c r="N165" i="1" s="1"/>
  <c r="J170" i="1"/>
  <c r="L170" i="1" s="1"/>
  <c r="M170" i="1" s="1"/>
  <c r="N170" i="1" s="1"/>
  <c r="J171" i="1"/>
  <c r="L171" i="1" s="1"/>
  <c r="M171" i="1" s="1"/>
  <c r="N171" i="1" s="1"/>
  <c r="W171" i="1" s="1"/>
  <c r="X171" i="1" s="1"/>
  <c r="Y171" i="1" s="1"/>
  <c r="P171" i="1" s="1"/>
  <c r="M185" i="1"/>
  <c r="N185" i="1" s="1"/>
  <c r="W185" i="1" s="1"/>
  <c r="X185" i="1" s="1"/>
  <c r="J199" i="1"/>
  <c r="L199" i="1" s="1"/>
  <c r="M199" i="1" s="1"/>
  <c r="N199" i="1" s="1"/>
  <c r="W199" i="1" s="1"/>
  <c r="X199" i="1" s="1"/>
  <c r="Y199" i="1" s="1"/>
  <c r="P199" i="1" s="1"/>
  <c r="U202" i="1"/>
  <c r="V202" i="1" s="1"/>
  <c r="Y202" i="1" s="1"/>
  <c r="P202" i="1" s="1"/>
  <c r="Z205" i="1"/>
  <c r="U221" i="1"/>
  <c r="V221" i="1" s="1"/>
  <c r="Z221" i="1"/>
  <c r="J232" i="1"/>
  <c r="L232" i="1" s="1"/>
  <c r="M232" i="1" s="1"/>
  <c r="N232" i="1" s="1"/>
  <c r="W232" i="1" s="1"/>
  <c r="X232" i="1" s="1"/>
  <c r="J240" i="1"/>
  <c r="L240" i="1" s="1"/>
  <c r="M240" i="1" s="1"/>
  <c r="N240" i="1" s="1"/>
  <c r="W240" i="1" s="1"/>
  <c r="X240" i="1" s="1"/>
  <c r="Y240" i="1" s="1"/>
  <c r="P240" i="1" s="1"/>
  <c r="U262" i="1"/>
  <c r="V262" i="1" s="1"/>
  <c r="W262" i="1"/>
  <c r="X262" i="1" s="1"/>
  <c r="U263" i="1"/>
  <c r="V263" i="1" s="1"/>
  <c r="U267" i="1"/>
  <c r="V267" i="1" s="1"/>
  <c r="L316" i="1"/>
  <c r="U191" i="1"/>
  <c r="V191" i="1" s="1"/>
  <c r="Y191" i="1" s="1"/>
  <c r="P191" i="1" s="1"/>
  <c r="Z191" i="1"/>
  <c r="W196" i="1"/>
  <c r="X196" i="1" s="1"/>
  <c r="U196" i="1"/>
  <c r="V196" i="1" s="1"/>
  <c r="U216" i="1"/>
  <c r="V216" i="1" s="1"/>
  <c r="U217" i="1"/>
  <c r="V217" i="1" s="1"/>
  <c r="W217" i="1"/>
  <c r="X217" i="1" s="1"/>
  <c r="Z228" i="1"/>
  <c r="L233" i="1"/>
  <c r="M233" i="1" s="1"/>
  <c r="N233" i="1" s="1"/>
  <c r="U252" i="1"/>
  <c r="V252" i="1" s="1"/>
  <c r="U253" i="1"/>
  <c r="V253" i="1" s="1"/>
  <c r="Y253" i="1" s="1"/>
  <c r="P253" i="1" s="1"/>
  <c r="W253" i="1"/>
  <c r="X253" i="1" s="1"/>
  <c r="U258" i="1"/>
  <c r="V258" i="1" s="1"/>
  <c r="Z258" i="1"/>
  <c r="Y264" i="1"/>
  <c r="P264" i="1" s="1"/>
  <c r="W160" i="1"/>
  <c r="X160" i="1" s="1"/>
  <c r="Y160" i="1" s="1"/>
  <c r="P160" i="1" s="1"/>
  <c r="Z160" i="1"/>
  <c r="W161" i="1"/>
  <c r="X161" i="1" s="1"/>
  <c r="U161" i="1"/>
  <c r="V161" i="1" s="1"/>
  <c r="Y161" i="1" s="1"/>
  <c r="P161" i="1" s="1"/>
  <c r="J188" i="1"/>
  <c r="L188" i="1" s="1"/>
  <c r="M188" i="1" s="1"/>
  <c r="N188" i="1" s="1"/>
  <c r="W188" i="1" s="1"/>
  <c r="X188" i="1" s="1"/>
  <c r="Y188" i="1" s="1"/>
  <c r="P188" i="1" s="1"/>
  <c r="M189" i="1"/>
  <c r="N189" i="1" s="1"/>
  <c r="W189" i="1" s="1"/>
  <c r="X189" i="1" s="1"/>
  <c r="Y189" i="1" s="1"/>
  <c r="P189" i="1" s="1"/>
  <c r="J213" i="1"/>
  <c r="L213" i="1" s="1"/>
  <c r="M213" i="1" s="1"/>
  <c r="N213" i="1" s="1"/>
  <c r="W213" i="1" s="1"/>
  <c r="X213" i="1" s="1"/>
  <c r="Y213" i="1" s="1"/>
  <c r="P213" i="1" s="1"/>
  <c r="Z217" i="1"/>
  <c r="Y222" i="1"/>
  <c r="P222" i="1" s="1"/>
  <c r="U227" i="1"/>
  <c r="V227" i="1" s="1"/>
  <c r="U228" i="1"/>
  <c r="V228" i="1" s="1"/>
  <c r="M245" i="1"/>
  <c r="N245" i="1" s="1"/>
  <c r="W245" i="1" s="1"/>
  <c r="X245" i="1" s="1"/>
  <c r="J249" i="1"/>
  <c r="L249" i="1" s="1"/>
  <c r="M249" i="1" s="1"/>
  <c r="N249" i="1" s="1"/>
  <c r="W249" i="1" s="1"/>
  <c r="X249" i="1" s="1"/>
  <c r="Z253" i="1"/>
  <c r="Y261" i="1"/>
  <c r="P261" i="1" s="1"/>
  <c r="M289" i="1"/>
  <c r="N289" i="1" s="1"/>
  <c r="W289" i="1" s="1"/>
  <c r="X289" i="1" s="1"/>
  <c r="Y289" i="1" s="1"/>
  <c r="P289" i="1" s="1"/>
  <c r="W191" i="1"/>
  <c r="X191" i="1" s="1"/>
  <c r="W193" i="1"/>
  <c r="X193" i="1" s="1"/>
  <c r="Z193" i="1"/>
  <c r="U194" i="1"/>
  <c r="V194" i="1" s="1"/>
  <c r="W194" i="1"/>
  <c r="X194" i="1" s="1"/>
  <c r="U195" i="1"/>
  <c r="V195" i="1" s="1"/>
  <c r="L200" i="1"/>
  <c r="M200" i="1" s="1"/>
  <c r="N200" i="1" s="1"/>
  <c r="W200" i="1" s="1"/>
  <c r="X200" i="1" s="1"/>
  <c r="M203" i="1"/>
  <c r="N203" i="1" s="1"/>
  <c r="W203" i="1" s="1"/>
  <c r="X203" i="1" s="1"/>
  <c r="Z216" i="1"/>
  <c r="U230" i="1"/>
  <c r="V230" i="1" s="1"/>
  <c r="Z230" i="1"/>
  <c r="M242" i="1"/>
  <c r="N242" i="1" s="1"/>
  <c r="W242" i="1" s="1"/>
  <c r="X242" i="1" s="1"/>
  <c r="M259" i="1"/>
  <c r="N259" i="1" s="1"/>
  <c r="W259" i="1" s="1"/>
  <c r="X259" i="1" s="1"/>
  <c r="M268" i="1"/>
  <c r="N268" i="1" s="1"/>
  <c r="Z273" i="1"/>
  <c r="M305" i="1"/>
  <c r="N305" i="1" s="1"/>
  <c r="W305" i="1" s="1"/>
  <c r="X305" i="1" s="1"/>
  <c r="J73" i="1"/>
  <c r="L73" i="1" s="1"/>
  <c r="M73" i="1" s="1"/>
  <c r="N73" i="1" s="1"/>
  <c r="W73" i="1" s="1"/>
  <c r="X73" i="1" s="1"/>
  <c r="Y73" i="1" s="1"/>
  <c r="P73" i="1" s="1"/>
  <c r="U75" i="1"/>
  <c r="V75" i="1" s="1"/>
  <c r="Y75" i="1" s="1"/>
  <c r="P75" i="1" s="1"/>
  <c r="J82" i="1"/>
  <c r="L82" i="1" s="1"/>
  <c r="M82" i="1" s="1"/>
  <c r="N82" i="1" s="1"/>
  <c r="W82" i="1" s="1"/>
  <c r="X82" i="1" s="1"/>
  <c r="Y82" i="1" s="1"/>
  <c r="P82" i="1" s="1"/>
  <c r="U84" i="1"/>
  <c r="V84" i="1" s="1"/>
  <c r="Y84" i="1" s="1"/>
  <c r="P84" i="1" s="1"/>
  <c r="J91" i="1"/>
  <c r="L91" i="1" s="1"/>
  <c r="M91" i="1" s="1"/>
  <c r="N91" i="1" s="1"/>
  <c r="W91" i="1" s="1"/>
  <c r="X91" i="1" s="1"/>
  <c r="Y91" i="1" s="1"/>
  <c r="P91" i="1" s="1"/>
  <c r="U93" i="1"/>
  <c r="V93" i="1" s="1"/>
  <c r="Y93" i="1" s="1"/>
  <c r="P93" i="1" s="1"/>
  <c r="J100" i="1"/>
  <c r="L100" i="1" s="1"/>
  <c r="M100" i="1" s="1"/>
  <c r="N100" i="1" s="1"/>
  <c r="W100" i="1" s="1"/>
  <c r="X100" i="1" s="1"/>
  <c r="U102" i="1"/>
  <c r="V102" i="1" s="1"/>
  <c r="Y102" i="1" s="1"/>
  <c r="P102" i="1" s="1"/>
  <c r="J109" i="1"/>
  <c r="L109" i="1" s="1"/>
  <c r="M109" i="1" s="1"/>
  <c r="N109" i="1" s="1"/>
  <c r="W109" i="1" s="1"/>
  <c r="X109" i="1" s="1"/>
  <c r="Y109" i="1" s="1"/>
  <c r="P109" i="1" s="1"/>
  <c r="U111" i="1"/>
  <c r="V111" i="1" s="1"/>
  <c r="Y111" i="1" s="1"/>
  <c r="P111" i="1" s="1"/>
  <c r="Z140" i="1"/>
  <c r="Z141" i="1"/>
  <c r="U141" i="1"/>
  <c r="V141" i="1" s="1"/>
  <c r="W142" i="1"/>
  <c r="X142" i="1" s="1"/>
  <c r="Z142" i="1"/>
  <c r="U143" i="1"/>
  <c r="V143" i="1" s="1"/>
  <c r="M149" i="1"/>
  <c r="N149" i="1" s="1"/>
  <c r="W149" i="1" s="1"/>
  <c r="X149" i="1" s="1"/>
  <c r="Z149" i="1"/>
  <c r="W151" i="1"/>
  <c r="X151" i="1" s="1"/>
  <c r="Z151" i="1"/>
  <c r="U152" i="1"/>
  <c r="V152" i="1" s="1"/>
  <c r="Y152" i="1" s="1"/>
  <c r="P152" i="1" s="1"/>
  <c r="M158" i="1"/>
  <c r="N158" i="1" s="1"/>
  <c r="W158" i="1" s="1"/>
  <c r="X158" i="1" s="1"/>
  <c r="W163" i="1"/>
  <c r="X163" i="1" s="1"/>
  <c r="Y163" i="1" s="1"/>
  <c r="P163" i="1" s="1"/>
  <c r="Z163" i="1"/>
  <c r="W164" i="1"/>
  <c r="X164" i="1" s="1"/>
  <c r="U164" i="1"/>
  <c r="V164" i="1" s="1"/>
  <c r="Y164" i="1" s="1"/>
  <c r="P164" i="1" s="1"/>
  <c r="W169" i="1"/>
  <c r="X169" i="1" s="1"/>
  <c r="U169" i="1"/>
  <c r="V169" i="1" s="1"/>
  <c r="M178" i="1"/>
  <c r="N178" i="1" s="1"/>
  <c r="W178" i="1" s="1"/>
  <c r="X178" i="1" s="1"/>
  <c r="U193" i="1"/>
  <c r="V193" i="1" s="1"/>
  <c r="Z195" i="1"/>
  <c r="Z196" i="1"/>
  <c r="M214" i="1"/>
  <c r="N214" i="1" s="1"/>
  <c r="W214" i="1" s="1"/>
  <c r="X214" i="1" s="1"/>
  <c r="U225" i="1"/>
  <c r="V225" i="1" s="1"/>
  <c r="U226" i="1"/>
  <c r="V226" i="1" s="1"/>
  <c r="W226" i="1"/>
  <c r="X226" i="1" s="1"/>
  <c r="M250" i="1"/>
  <c r="N250" i="1" s="1"/>
  <c r="W250" i="1" s="1"/>
  <c r="X250" i="1" s="1"/>
  <c r="M254" i="1"/>
  <c r="N254" i="1" s="1"/>
  <c r="W254" i="1" s="1"/>
  <c r="X254" i="1" s="1"/>
  <c r="U273" i="1"/>
  <c r="V273" i="1" s="1"/>
  <c r="L311" i="1"/>
  <c r="M311" i="1" s="1"/>
  <c r="N311" i="1" s="1"/>
  <c r="W311" i="1" s="1"/>
  <c r="X311" i="1" s="1"/>
  <c r="J168" i="1"/>
  <c r="L168" i="1" s="1"/>
  <c r="M168" i="1" s="1"/>
  <c r="N168" i="1" s="1"/>
  <c r="W168" i="1" s="1"/>
  <c r="X168" i="1" s="1"/>
  <c r="J177" i="1"/>
  <c r="L177" i="1" s="1"/>
  <c r="M177" i="1" s="1"/>
  <c r="N177" i="1" s="1"/>
  <c r="W177" i="1" s="1"/>
  <c r="X177" i="1" s="1"/>
  <c r="J186" i="1"/>
  <c r="L186" i="1" s="1"/>
  <c r="M186" i="1" s="1"/>
  <c r="N186" i="1" s="1"/>
  <c r="W186" i="1" s="1"/>
  <c r="X186" i="1" s="1"/>
  <c r="J195" i="1"/>
  <c r="L195" i="1" s="1"/>
  <c r="M195" i="1" s="1"/>
  <c r="N195" i="1" s="1"/>
  <c r="W195" i="1" s="1"/>
  <c r="X195" i="1" s="1"/>
  <c r="J204" i="1"/>
  <c r="L204" i="1" s="1"/>
  <c r="M204" i="1" s="1"/>
  <c r="N204" i="1" s="1"/>
  <c r="W204" i="1" s="1"/>
  <c r="X204" i="1" s="1"/>
  <c r="Z271" i="1"/>
  <c r="J275" i="1"/>
  <c r="L275" i="1" s="1"/>
  <c r="M275" i="1" s="1"/>
  <c r="N275" i="1" s="1"/>
  <c r="W275" i="1" s="1"/>
  <c r="X275" i="1" s="1"/>
  <c r="J283" i="1"/>
  <c r="L283" i="1" s="1"/>
  <c r="M283" i="1" s="1"/>
  <c r="N283" i="1" s="1"/>
  <c r="W283" i="1" s="1"/>
  <c r="X283" i="1" s="1"/>
  <c r="J284" i="1"/>
  <c r="L284" i="1" s="1"/>
  <c r="M284" i="1" s="1"/>
  <c r="N284" i="1" s="1"/>
  <c r="W284" i="1" s="1"/>
  <c r="X284" i="1" s="1"/>
  <c r="Y286" i="1"/>
  <c r="P286" i="1" s="1"/>
  <c r="U287" i="1"/>
  <c r="V287" i="1" s="1"/>
  <c r="W287" i="1"/>
  <c r="X287" i="1" s="1"/>
  <c r="Z287" i="1"/>
  <c r="J301" i="1"/>
  <c r="L301" i="1" s="1"/>
  <c r="Z306" i="1"/>
  <c r="U311" i="1"/>
  <c r="V311" i="1" s="1"/>
  <c r="W312" i="1"/>
  <c r="X312" i="1" s="1"/>
  <c r="Y312" i="1" s="1"/>
  <c r="P312" i="1" s="1"/>
  <c r="Z312" i="1"/>
  <c r="M322" i="1"/>
  <c r="N322" i="1" s="1"/>
  <c r="W322" i="1" s="1"/>
  <c r="X322" i="1" s="1"/>
  <c r="J326" i="1"/>
  <c r="L326" i="1" s="1"/>
  <c r="M326" i="1" s="1"/>
  <c r="N326" i="1" s="1"/>
  <c r="W326" i="1" s="1"/>
  <c r="X326" i="1" s="1"/>
  <c r="U340" i="1"/>
  <c r="V340" i="1" s="1"/>
  <c r="J345" i="1"/>
  <c r="L345" i="1" s="1"/>
  <c r="M345" i="1" s="1"/>
  <c r="N345" i="1" s="1"/>
  <c r="P345" i="1" s="1"/>
  <c r="M347" i="1"/>
  <c r="N347" i="1" s="1"/>
  <c r="W347" i="1" s="1"/>
  <c r="X347" i="1" s="1"/>
  <c r="U144" i="1"/>
  <c r="V144" i="1" s="1"/>
  <c r="Y144" i="1" s="1"/>
  <c r="P144" i="1" s="1"/>
  <c r="U147" i="1"/>
  <c r="V147" i="1" s="1"/>
  <c r="Y147" i="1" s="1"/>
  <c r="P147" i="1" s="1"/>
  <c r="U150" i="1"/>
  <c r="V150" i="1" s="1"/>
  <c r="Y150" i="1" s="1"/>
  <c r="P150" i="1" s="1"/>
  <c r="U153" i="1"/>
  <c r="V153" i="1" s="1"/>
  <c r="Y153" i="1" s="1"/>
  <c r="P153" i="1" s="1"/>
  <c r="U156" i="1"/>
  <c r="V156" i="1" s="1"/>
  <c r="Y156" i="1" s="1"/>
  <c r="P156" i="1" s="1"/>
  <c r="U159" i="1"/>
  <c r="V159" i="1" s="1"/>
  <c r="Y159" i="1" s="1"/>
  <c r="P159" i="1" s="1"/>
  <c r="U162" i="1"/>
  <c r="V162" i="1" s="1"/>
  <c r="Y162" i="1" s="1"/>
  <c r="P162" i="1" s="1"/>
  <c r="U165" i="1"/>
  <c r="V165" i="1" s="1"/>
  <c r="Y165" i="1" s="1"/>
  <c r="Y206" i="1"/>
  <c r="P206" i="1" s="1"/>
  <c r="Y233" i="1"/>
  <c r="Y242" i="1"/>
  <c r="P242" i="1" s="1"/>
  <c r="J258" i="1"/>
  <c r="L258" i="1" s="1"/>
  <c r="M258" i="1" s="1"/>
  <c r="N258" i="1" s="1"/>
  <c r="W258" i="1" s="1"/>
  <c r="X258" i="1" s="1"/>
  <c r="J263" i="1"/>
  <c r="L263" i="1" s="1"/>
  <c r="M263" i="1" s="1"/>
  <c r="N263" i="1" s="1"/>
  <c r="W263" i="1" s="1"/>
  <c r="X263" i="1" s="1"/>
  <c r="Y266" i="1"/>
  <c r="P266" i="1" s="1"/>
  <c r="Z268" i="1"/>
  <c r="Y272" i="1"/>
  <c r="P272" i="1" s="1"/>
  <c r="J285" i="1"/>
  <c r="L285" i="1" s="1"/>
  <c r="M285" i="1" s="1"/>
  <c r="N285" i="1" s="1"/>
  <c r="W285" i="1" s="1"/>
  <c r="X285" i="1" s="1"/>
  <c r="Y285" i="1" s="1"/>
  <c r="P285" i="1" s="1"/>
  <c r="L302" i="1"/>
  <c r="M302" i="1" s="1"/>
  <c r="N302" i="1" s="1"/>
  <c r="W302" i="1" s="1"/>
  <c r="X302" i="1" s="1"/>
  <c r="M303" i="1"/>
  <c r="N303" i="1" s="1"/>
  <c r="W303" i="1" s="1"/>
  <c r="X303" i="1" s="1"/>
  <c r="Y303" i="1" s="1"/>
  <c r="P303" i="1" s="1"/>
  <c r="Y304" i="1"/>
  <c r="P304" i="1" s="1"/>
  <c r="U305" i="1"/>
  <c r="V305" i="1" s="1"/>
  <c r="Z305" i="1"/>
  <c r="Z310" i="1"/>
  <c r="M316" i="1"/>
  <c r="N316" i="1" s="1"/>
  <c r="W316" i="1" s="1"/>
  <c r="X316" i="1" s="1"/>
  <c r="Y330" i="1"/>
  <c r="P330" i="1" s="1"/>
  <c r="Z349" i="1"/>
  <c r="M367" i="1"/>
  <c r="N367" i="1" s="1"/>
  <c r="W170" i="1"/>
  <c r="X170" i="1" s="1"/>
  <c r="Y170" i="1" s="1"/>
  <c r="P170" i="1" s="1"/>
  <c r="W179" i="1"/>
  <c r="X179" i="1" s="1"/>
  <c r="Y179" i="1" s="1"/>
  <c r="P179" i="1" s="1"/>
  <c r="W197" i="1"/>
  <c r="X197" i="1" s="1"/>
  <c r="Y197" i="1" s="1"/>
  <c r="P197" i="1" s="1"/>
  <c r="W206" i="1"/>
  <c r="X206" i="1" s="1"/>
  <c r="U211" i="1"/>
  <c r="V211" i="1" s="1"/>
  <c r="Y211" i="1" s="1"/>
  <c r="P211" i="1" s="1"/>
  <c r="U220" i="1"/>
  <c r="V220" i="1" s="1"/>
  <c r="Y220" i="1" s="1"/>
  <c r="P220" i="1" s="1"/>
  <c r="U229" i="1"/>
  <c r="V229" i="1" s="1"/>
  <c r="Y229" i="1" s="1"/>
  <c r="P229" i="1" s="1"/>
  <c r="U238" i="1"/>
  <c r="V238" i="1" s="1"/>
  <c r="Y238" i="1" s="1"/>
  <c r="P238" i="1" s="1"/>
  <c r="U247" i="1"/>
  <c r="V247" i="1" s="1"/>
  <c r="Y247" i="1" s="1"/>
  <c r="P247" i="1" s="1"/>
  <c r="U259" i="1"/>
  <c r="V259" i="1" s="1"/>
  <c r="Y259" i="1" s="1"/>
  <c r="P259" i="1" s="1"/>
  <c r="J276" i="1"/>
  <c r="L276" i="1" s="1"/>
  <c r="M276" i="1" s="1"/>
  <c r="N276" i="1" s="1"/>
  <c r="W276" i="1" s="1"/>
  <c r="X276" i="1" s="1"/>
  <c r="Y276" i="1" s="1"/>
  <c r="P276" i="1" s="1"/>
  <c r="Y277" i="1"/>
  <c r="P277" i="1" s="1"/>
  <c r="J303" i="1"/>
  <c r="L303" i="1" s="1"/>
  <c r="J323" i="1"/>
  <c r="L323" i="1" s="1"/>
  <c r="M323" i="1" s="1"/>
  <c r="N323" i="1" s="1"/>
  <c r="W323" i="1" s="1"/>
  <c r="X323" i="1" s="1"/>
  <c r="Z339" i="1"/>
  <c r="L352" i="1"/>
  <c r="M352" i="1" s="1"/>
  <c r="N352" i="1" s="1"/>
  <c r="W352" i="1" s="1"/>
  <c r="X352" i="1" s="1"/>
  <c r="M315" i="1"/>
  <c r="N315" i="1" s="1"/>
  <c r="L317" i="1"/>
  <c r="M317" i="1" s="1"/>
  <c r="N317" i="1" s="1"/>
  <c r="W317" i="1" s="1"/>
  <c r="X317" i="1" s="1"/>
  <c r="M292" i="1"/>
  <c r="N292" i="1" s="1"/>
  <c r="L307" i="1"/>
  <c r="M307" i="1" s="1"/>
  <c r="N307" i="1" s="1"/>
  <c r="W307" i="1" s="1"/>
  <c r="X307" i="1" s="1"/>
  <c r="Y307" i="1" s="1"/>
  <c r="P307" i="1" s="1"/>
  <c r="L313" i="1"/>
  <c r="Z348" i="1"/>
  <c r="Z375" i="1"/>
  <c r="U375" i="1"/>
  <c r="V375" i="1" s="1"/>
  <c r="L269" i="1"/>
  <c r="M269" i="1" s="1"/>
  <c r="N269" i="1" s="1"/>
  <c r="W269" i="1" s="1"/>
  <c r="X269" i="1" s="1"/>
  <c r="Y269" i="1" s="1"/>
  <c r="P269" i="1" s="1"/>
  <c r="Z274" i="1"/>
  <c r="U274" i="1"/>
  <c r="V274" i="1" s="1"/>
  <c r="Y274" i="1" s="1"/>
  <c r="P274" i="1" s="1"/>
  <c r="W280" i="1"/>
  <c r="X280" i="1" s="1"/>
  <c r="W297" i="1"/>
  <c r="X297" i="1" s="1"/>
  <c r="W298" i="1"/>
  <c r="X298" i="1" s="1"/>
  <c r="U301" i="1"/>
  <c r="V301" i="1" s="1"/>
  <c r="J314" i="1"/>
  <c r="L314" i="1" s="1"/>
  <c r="M314" i="1" s="1"/>
  <c r="N314" i="1" s="1"/>
  <c r="W314" i="1" s="1"/>
  <c r="X314" i="1" s="1"/>
  <c r="Y314" i="1" s="1"/>
  <c r="P314" i="1" s="1"/>
  <c r="U348" i="1"/>
  <c r="V348" i="1" s="1"/>
  <c r="M358" i="1"/>
  <c r="N358" i="1" s="1"/>
  <c r="U214" i="1"/>
  <c r="V214" i="1" s="1"/>
  <c r="U223" i="1"/>
  <c r="V223" i="1" s="1"/>
  <c r="Y223" i="1" s="1"/>
  <c r="P223" i="1" s="1"/>
  <c r="U232" i="1"/>
  <c r="V232" i="1" s="1"/>
  <c r="U241" i="1"/>
  <c r="V241" i="1" s="1"/>
  <c r="Y241" i="1" s="1"/>
  <c r="P241" i="1" s="1"/>
  <c r="U250" i="1"/>
  <c r="V250" i="1" s="1"/>
  <c r="Y250" i="1" s="1"/>
  <c r="P250" i="1" s="1"/>
  <c r="U257" i="1"/>
  <c r="V257" i="1" s="1"/>
  <c r="Y257" i="1" s="1"/>
  <c r="P257" i="1" s="1"/>
  <c r="U265" i="1"/>
  <c r="V265" i="1" s="1"/>
  <c r="Y265" i="1" s="1"/>
  <c r="P265" i="1" s="1"/>
  <c r="W274" i="1"/>
  <c r="X274" i="1" s="1"/>
  <c r="U280" i="1"/>
  <c r="V280" i="1" s="1"/>
  <c r="Y280" i="1" s="1"/>
  <c r="P280" i="1" s="1"/>
  <c r="J292" i="1"/>
  <c r="L292" i="1" s="1"/>
  <c r="U296" i="1"/>
  <c r="V296" i="1" s="1"/>
  <c r="W296" i="1"/>
  <c r="X296" i="1" s="1"/>
  <c r="Z296" i="1"/>
  <c r="U297" i="1"/>
  <c r="V297" i="1" s="1"/>
  <c r="Y297" i="1" s="1"/>
  <c r="P297" i="1" s="1"/>
  <c r="U298" i="1"/>
  <c r="V298" i="1" s="1"/>
  <c r="Y325" i="1"/>
  <c r="J207" i="1"/>
  <c r="L207" i="1" s="1"/>
  <c r="M207" i="1" s="1"/>
  <c r="N207" i="1" s="1"/>
  <c r="J209" i="1"/>
  <c r="L209" i="1" s="1"/>
  <c r="M209" i="1" s="1"/>
  <c r="N209" i="1" s="1"/>
  <c r="W209" i="1" s="1"/>
  <c r="X209" i="1" s="1"/>
  <c r="J216" i="1"/>
  <c r="L216" i="1" s="1"/>
  <c r="M216" i="1" s="1"/>
  <c r="N216" i="1" s="1"/>
  <c r="W216" i="1" s="1"/>
  <c r="X216" i="1" s="1"/>
  <c r="J218" i="1"/>
  <c r="L218" i="1" s="1"/>
  <c r="M218" i="1" s="1"/>
  <c r="N218" i="1" s="1"/>
  <c r="W218" i="1" s="1"/>
  <c r="X218" i="1" s="1"/>
  <c r="J225" i="1"/>
  <c r="L225" i="1" s="1"/>
  <c r="M225" i="1" s="1"/>
  <c r="N225" i="1" s="1"/>
  <c r="W225" i="1" s="1"/>
  <c r="X225" i="1" s="1"/>
  <c r="J227" i="1"/>
  <c r="L227" i="1" s="1"/>
  <c r="M227" i="1" s="1"/>
  <c r="N227" i="1" s="1"/>
  <c r="W227" i="1" s="1"/>
  <c r="X227" i="1" s="1"/>
  <c r="J234" i="1"/>
  <c r="L234" i="1" s="1"/>
  <c r="M234" i="1" s="1"/>
  <c r="N234" i="1" s="1"/>
  <c r="W234" i="1" s="1"/>
  <c r="X234" i="1" s="1"/>
  <c r="J236" i="1"/>
  <c r="L236" i="1" s="1"/>
  <c r="M236" i="1" s="1"/>
  <c r="N236" i="1" s="1"/>
  <c r="W236" i="1" s="1"/>
  <c r="X236" i="1" s="1"/>
  <c r="J243" i="1"/>
  <c r="L243" i="1" s="1"/>
  <c r="M243" i="1" s="1"/>
  <c r="N243" i="1" s="1"/>
  <c r="W243" i="1" s="1"/>
  <c r="X243" i="1" s="1"/>
  <c r="J245" i="1"/>
  <c r="L245" i="1" s="1"/>
  <c r="Z247" i="1"/>
  <c r="J252" i="1"/>
  <c r="L252" i="1" s="1"/>
  <c r="M252" i="1" s="1"/>
  <c r="N252" i="1" s="1"/>
  <c r="W252" i="1" s="1"/>
  <c r="X252" i="1" s="1"/>
  <c r="J254" i="1"/>
  <c r="L254" i="1" s="1"/>
  <c r="Z259" i="1"/>
  <c r="J267" i="1"/>
  <c r="L267" i="1" s="1"/>
  <c r="M267" i="1" s="1"/>
  <c r="N267" i="1" s="1"/>
  <c r="W267" i="1" s="1"/>
  <c r="X267" i="1" s="1"/>
  <c r="J273" i="1"/>
  <c r="L273" i="1" s="1"/>
  <c r="M273" i="1" s="1"/>
  <c r="N273" i="1" s="1"/>
  <c r="W273" i="1" s="1"/>
  <c r="X273" i="1" s="1"/>
  <c r="Z280" i="1"/>
  <c r="J294" i="1"/>
  <c r="L294" i="1" s="1"/>
  <c r="M294" i="1" s="1"/>
  <c r="N294" i="1" s="1"/>
  <c r="W294" i="1" s="1"/>
  <c r="X294" i="1" s="1"/>
  <c r="Y294" i="1" s="1"/>
  <c r="P294" i="1" s="1"/>
  <c r="Z297" i="1"/>
  <c r="Z298" i="1"/>
  <c r="L309" i="1"/>
  <c r="M309" i="1" s="1"/>
  <c r="N309" i="1" s="1"/>
  <c r="W309" i="1" s="1"/>
  <c r="X309" i="1" s="1"/>
  <c r="Y309" i="1" s="1"/>
  <c r="P309" i="1" s="1"/>
  <c r="J319" i="1"/>
  <c r="L319" i="1" s="1"/>
  <c r="Y322" i="1"/>
  <c r="P322" i="1" s="1"/>
  <c r="U347" i="1"/>
  <c r="V347" i="1" s="1"/>
  <c r="Z347" i="1"/>
  <c r="Y352" i="1"/>
  <c r="P352" i="1" s="1"/>
  <c r="J270" i="1"/>
  <c r="L270" i="1" s="1"/>
  <c r="M270" i="1" s="1"/>
  <c r="N270" i="1" s="1"/>
  <c r="W270" i="1" s="1"/>
  <c r="X270" i="1" s="1"/>
  <c r="J329" i="1"/>
  <c r="L329" i="1" s="1"/>
  <c r="M329" i="1" s="1"/>
  <c r="N329" i="1" s="1"/>
  <c r="W329" i="1" s="1"/>
  <c r="X329" i="1" s="1"/>
  <c r="J364" i="1"/>
  <c r="L364" i="1" s="1"/>
  <c r="M364" i="1" s="1"/>
  <c r="N364" i="1" s="1"/>
  <c r="W364" i="1" s="1"/>
  <c r="X364" i="1" s="1"/>
  <c r="Y364" i="1" s="1"/>
  <c r="P364" i="1" s="1"/>
  <c r="M298" i="1"/>
  <c r="N298" i="1" s="1"/>
  <c r="M299" i="1"/>
  <c r="N299" i="1" s="1"/>
  <c r="L340" i="1"/>
  <c r="L350" i="1"/>
  <c r="M350" i="1" s="1"/>
  <c r="N350" i="1" s="1"/>
  <c r="W350" i="1" s="1"/>
  <c r="X350" i="1" s="1"/>
  <c r="L377" i="1"/>
  <c r="M377" i="1" s="1"/>
  <c r="N377" i="1" s="1"/>
  <c r="W377" i="1" s="1"/>
  <c r="X377" i="1" s="1"/>
  <c r="W268" i="1"/>
  <c r="X268" i="1" s="1"/>
  <c r="Y268" i="1" s="1"/>
  <c r="P268" i="1" s="1"/>
  <c r="M282" i="1"/>
  <c r="N282" i="1" s="1"/>
  <c r="W282" i="1" s="1"/>
  <c r="X282" i="1" s="1"/>
  <c r="M301" i="1"/>
  <c r="N301" i="1" s="1"/>
  <c r="W301" i="1" s="1"/>
  <c r="X301" i="1" s="1"/>
  <c r="Y317" i="1"/>
  <c r="P317" i="1" s="1"/>
  <c r="Z319" i="1"/>
  <c r="J210" i="1"/>
  <c r="L210" i="1" s="1"/>
  <c r="M210" i="1" s="1"/>
  <c r="N210" i="1" s="1"/>
  <c r="W210" i="1" s="1"/>
  <c r="X210" i="1" s="1"/>
  <c r="Y210" i="1" s="1"/>
  <c r="P210" i="1" s="1"/>
  <c r="J212" i="1"/>
  <c r="L212" i="1" s="1"/>
  <c r="M212" i="1" s="1"/>
  <c r="N212" i="1" s="1"/>
  <c r="W212" i="1" s="1"/>
  <c r="X212" i="1" s="1"/>
  <c r="Z214" i="1"/>
  <c r="J219" i="1"/>
  <c r="L219" i="1" s="1"/>
  <c r="M219" i="1" s="1"/>
  <c r="N219" i="1" s="1"/>
  <c r="W219" i="1" s="1"/>
  <c r="X219" i="1" s="1"/>
  <c r="J221" i="1"/>
  <c r="L221" i="1" s="1"/>
  <c r="M221" i="1" s="1"/>
  <c r="N221" i="1" s="1"/>
  <c r="W221" i="1" s="1"/>
  <c r="X221" i="1" s="1"/>
  <c r="Z223" i="1"/>
  <c r="J228" i="1"/>
  <c r="L228" i="1" s="1"/>
  <c r="M228" i="1" s="1"/>
  <c r="N228" i="1" s="1"/>
  <c r="W228" i="1" s="1"/>
  <c r="X228" i="1" s="1"/>
  <c r="J230" i="1"/>
  <c r="L230" i="1" s="1"/>
  <c r="M230" i="1" s="1"/>
  <c r="N230" i="1" s="1"/>
  <c r="W230" i="1" s="1"/>
  <c r="X230" i="1" s="1"/>
  <c r="Z232" i="1"/>
  <c r="J237" i="1"/>
  <c r="L237" i="1" s="1"/>
  <c r="M237" i="1" s="1"/>
  <c r="N237" i="1" s="1"/>
  <c r="W237" i="1" s="1"/>
  <c r="X237" i="1" s="1"/>
  <c r="Y237" i="1" s="1"/>
  <c r="P237" i="1" s="1"/>
  <c r="J239" i="1"/>
  <c r="L239" i="1" s="1"/>
  <c r="M239" i="1" s="1"/>
  <c r="N239" i="1" s="1"/>
  <c r="W239" i="1" s="1"/>
  <c r="X239" i="1" s="1"/>
  <c r="Z241" i="1"/>
  <c r="J246" i="1"/>
  <c r="L246" i="1" s="1"/>
  <c r="M246" i="1" s="1"/>
  <c r="N246" i="1" s="1"/>
  <c r="W246" i="1" s="1"/>
  <c r="X246" i="1" s="1"/>
  <c r="J248" i="1"/>
  <c r="L248" i="1" s="1"/>
  <c r="M248" i="1" s="1"/>
  <c r="N248" i="1" s="1"/>
  <c r="W248" i="1" s="1"/>
  <c r="X248" i="1" s="1"/>
  <c r="Z250" i="1"/>
  <c r="J255" i="1"/>
  <c r="L255" i="1" s="1"/>
  <c r="M255" i="1" s="1"/>
  <c r="N255" i="1" s="1"/>
  <c r="W255" i="1" s="1"/>
  <c r="X255" i="1" s="1"/>
  <c r="Y255" i="1" s="1"/>
  <c r="P255" i="1" s="1"/>
  <c r="J260" i="1"/>
  <c r="L260" i="1" s="1"/>
  <c r="M260" i="1" s="1"/>
  <c r="N260" i="1" s="1"/>
  <c r="W260" i="1" s="1"/>
  <c r="X260" i="1" s="1"/>
  <c r="Y260" i="1" s="1"/>
  <c r="P260" i="1" s="1"/>
  <c r="Z265" i="1"/>
  <c r="U319" i="1"/>
  <c r="V319" i="1" s="1"/>
  <c r="W358" i="1"/>
  <c r="X358" i="1" s="1"/>
  <c r="Z358" i="1"/>
  <c r="U358" i="1"/>
  <c r="V358" i="1" s="1"/>
  <c r="U282" i="1"/>
  <c r="V282" i="1" s="1"/>
  <c r="U291" i="1"/>
  <c r="V291" i="1" s="1"/>
  <c r="U300" i="1"/>
  <c r="V300" i="1" s="1"/>
  <c r="M310" i="1"/>
  <c r="N310" i="1" s="1"/>
  <c r="W310" i="1" s="1"/>
  <c r="X310" i="1" s="1"/>
  <c r="Y310" i="1" s="1"/>
  <c r="P310" i="1" s="1"/>
  <c r="U313" i="1"/>
  <c r="V313" i="1" s="1"/>
  <c r="U315" i="1"/>
  <c r="V315" i="1" s="1"/>
  <c r="U321" i="1"/>
  <c r="V321" i="1" s="1"/>
  <c r="U334" i="1"/>
  <c r="V334" i="1" s="1"/>
  <c r="Y334" i="1" s="1"/>
  <c r="P334" i="1" s="1"/>
  <c r="M340" i="1"/>
  <c r="N340" i="1" s="1"/>
  <c r="W340" i="1" s="1"/>
  <c r="X340" i="1" s="1"/>
  <c r="M349" i="1"/>
  <c r="N349" i="1" s="1"/>
  <c r="W349" i="1" s="1"/>
  <c r="X349" i="1" s="1"/>
  <c r="Y349" i="1" s="1"/>
  <c r="P349" i="1" s="1"/>
  <c r="W367" i="1"/>
  <c r="X367" i="1" s="1"/>
  <c r="L380" i="1"/>
  <c r="M380" i="1" s="1"/>
  <c r="N380" i="1" s="1"/>
  <c r="W380" i="1" s="1"/>
  <c r="X380" i="1" s="1"/>
  <c r="M385" i="1"/>
  <c r="N385" i="1" s="1"/>
  <c r="W385" i="1" s="1"/>
  <c r="X385" i="1" s="1"/>
  <c r="J388" i="1"/>
  <c r="L388" i="1" s="1"/>
  <c r="M388" i="1" s="1"/>
  <c r="N388" i="1" s="1"/>
  <c r="P388" i="1" s="1"/>
  <c r="Y393" i="1"/>
  <c r="P393" i="1" s="1"/>
  <c r="M397" i="1"/>
  <c r="N397" i="1" s="1"/>
  <c r="U275" i="1"/>
  <c r="V275" i="1" s="1"/>
  <c r="Y275" i="1" s="1"/>
  <c r="P275" i="1" s="1"/>
  <c r="J282" i="1"/>
  <c r="L282" i="1" s="1"/>
  <c r="U284" i="1"/>
  <c r="V284" i="1" s="1"/>
  <c r="Y284" i="1" s="1"/>
  <c r="P284" i="1" s="1"/>
  <c r="J291" i="1"/>
  <c r="L291" i="1" s="1"/>
  <c r="M291" i="1" s="1"/>
  <c r="N291" i="1" s="1"/>
  <c r="W291" i="1" s="1"/>
  <c r="X291" i="1" s="1"/>
  <c r="U293" i="1"/>
  <c r="V293" i="1" s="1"/>
  <c r="Y293" i="1" s="1"/>
  <c r="P293" i="1" s="1"/>
  <c r="J300" i="1"/>
  <c r="L300" i="1" s="1"/>
  <c r="M300" i="1" s="1"/>
  <c r="N300" i="1" s="1"/>
  <c r="W300" i="1" s="1"/>
  <c r="X300" i="1" s="1"/>
  <c r="U302" i="1"/>
  <c r="V302" i="1" s="1"/>
  <c r="Y302" i="1" s="1"/>
  <c r="P302" i="1" s="1"/>
  <c r="U308" i="1"/>
  <c r="V308" i="1" s="1"/>
  <c r="Y308" i="1" s="1"/>
  <c r="P308" i="1" s="1"/>
  <c r="J315" i="1"/>
  <c r="L315" i="1" s="1"/>
  <c r="W318" i="1"/>
  <c r="X318" i="1" s="1"/>
  <c r="W327" i="1"/>
  <c r="X327" i="1" s="1"/>
  <c r="Y327" i="1" s="1"/>
  <c r="P327" i="1" s="1"/>
  <c r="J362" i="1"/>
  <c r="L362" i="1" s="1"/>
  <c r="J363" i="1"/>
  <c r="L363" i="1" s="1"/>
  <c r="M363" i="1" s="1"/>
  <c r="N363" i="1" s="1"/>
  <c r="W363" i="1" s="1"/>
  <c r="X363" i="1" s="1"/>
  <c r="Y363" i="1" s="1"/>
  <c r="P363" i="1" s="1"/>
  <c r="U365" i="1"/>
  <c r="V365" i="1" s="1"/>
  <c r="Y365" i="1" s="1"/>
  <c r="P365" i="1" s="1"/>
  <c r="W365" i="1"/>
  <c r="X365" i="1" s="1"/>
  <c r="Z366" i="1"/>
  <c r="U367" i="1"/>
  <c r="V367" i="1" s="1"/>
  <c r="J389" i="1"/>
  <c r="L389" i="1" s="1"/>
  <c r="J390" i="1"/>
  <c r="L390" i="1" s="1"/>
  <c r="M390" i="1" s="1"/>
  <c r="N390" i="1" s="1"/>
  <c r="W390" i="1" s="1"/>
  <c r="X390" i="1" s="1"/>
  <c r="J391" i="1"/>
  <c r="L391" i="1" s="1"/>
  <c r="M391" i="1" s="1"/>
  <c r="N391" i="1" s="1"/>
  <c r="W391" i="1" s="1"/>
  <c r="X391" i="1" s="1"/>
  <c r="M313" i="1"/>
  <c r="N313" i="1" s="1"/>
  <c r="W313" i="1" s="1"/>
  <c r="X313" i="1" s="1"/>
  <c r="U316" i="1"/>
  <c r="V316" i="1" s="1"/>
  <c r="Y316" i="1" s="1"/>
  <c r="P316" i="1" s="1"/>
  <c r="U318" i="1"/>
  <c r="V318" i="1" s="1"/>
  <c r="Y318" i="1" s="1"/>
  <c r="P318" i="1" s="1"/>
  <c r="J321" i="1"/>
  <c r="L321" i="1" s="1"/>
  <c r="M321" i="1" s="1"/>
  <c r="N321" i="1" s="1"/>
  <c r="M333" i="1"/>
  <c r="N333" i="1" s="1"/>
  <c r="W333" i="1" s="1"/>
  <c r="X333" i="1" s="1"/>
  <c r="Y333" i="1" s="1"/>
  <c r="P333" i="1" s="1"/>
  <c r="Y354" i="1"/>
  <c r="P354" i="1" s="1"/>
  <c r="M395" i="1"/>
  <c r="N395" i="1" s="1"/>
  <c r="W395" i="1" s="1"/>
  <c r="X395" i="1" s="1"/>
  <c r="J397" i="1"/>
  <c r="L397" i="1" s="1"/>
  <c r="U400" i="1"/>
  <c r="V400" i="1" s="1"/>
  <c r="Z400" i="1"/>
  <c r="Z399" i="1"/>
  <c r="W399" i="1"/>
  <c r="X399" i="1" s="1"/>
  <c r="L402" i="1"/>
  <c r="M402" i="1" s="1"/>
  <c r="N402" i="1" s="1"/>
  <c r="U408" i="1"/>
  <c r="V408" i="1" s="1"/>
  <c r="Z408" i="1"/>
  <c r="U399" i="1"/>
  <c r="V399" i="1" s="1"/>
  <c r="Y441" i="1"/>
  <c r="P441" i="1" s="1"/>
  <c r="U281" i="1"/>
  <c r="V281" i="1" s="1"/>
  <c r="J288" i="1"/>
  <c r="L288" i="1" s="1"/>
  <c r="M288" i="1" s="1"/>
  <c r="N288" i="1" s="1"/>
  <c r="W288" i="1" s="1"/>
  <c r="X288" i="1" s="1"/>
  <c r="Y288" i="1" s="1"/>
  <c r="P288" i="1" s="1"/>
  <c r="U290" i="1"/>
  <c r="V290" i="1" s="1"/>
  <c r="Y290" i="1" s="1"/>
  <c r="P290" i="1" s="1"/>
  <c r="J297" i="1"/>
  <c r="L297" i="1" s="1"/>
  <c r="M297" i="1" s="1"/>
  <c r="N297" i="1" s="1"/>
  <c r="U299" i="1"/>
  <c r="V299" i="1" s="1"/>
  <c r="J306" i="1"/>
  <c r="L306" i="1" s="1"/>
  <c r="M306" i="1" s="1"/>
  <c r="N306" i="1" s="1"/>
  <c r="W306" i="1" s="1"/>
  <c r="X306" i="1" s="1"/>
  <c r="Y306" i="1" s="1"/>
  <c r="P306" i="1" s="1"/>
  <c r="M328" i="1"/>
  <c r="N328" i="1" s="1"/>
  <c r="W328" i="1" s="1"/>
  <c r="X328" i="1" s="1"/>
  <c r="Y328" i="1" s="1"/>
  <c r="P328" i="1" s="1"/>
  <c r="U356" i="1"/>
  <c r="V356" i="1" s="1"/>
  <c r="W356" i="1"/>
  <c r="X356" i="1" s="1"/>
  <c r="Z357" i="1"/>
  <c r="W357" i="1"/>
  <c r="X357" i="1" s="1"/>
  <c r="L489" i="1"/>
  <c r="M489" i="1" s="1"/>
  <c r="N489" i="1" s="1"/>
  <c r="W489" i="1" s="1"/>
  <c r="X489" i="1" s="1"/>
  <c r="Z490" i="1"/>
  <c r="W490" i="1"/>
  <c r="X490" i="1" s="1"/>
  <c r="U490" i="1"/>
  <c r="V490" i="1" s="1"/>
  <c r="U283" i="1"/>
  <c r="V283" i="1" s="1"/>
  <c r="U292" i="1"/>
  <c r="V292" i="1" s="1"/>
  <c r="Y292" i="1" s="1"/>
  <c r="M319" i="1"/>
  <c r="N319" i="1" s="1"/>
  <c r="W319" i="1" s="1"/>
  <c r="X319" i="1" s="1"/>
  <c r="J343" i="1"/>
  <c r="L343" i="1" s="1"/>
  <c r="M343" i="1" s="1"/>
  <c r="N343" i="1" s="1"/>
  <c r="W343" i="1" s="1"/>
  <c r="X343" i="1" s="1"/>
  <c r="Y343" i="1" s="1"/>
  <c r="P343" i="1" s="1"/>
  <c r="U357" i="1"/>
  <c r="V357" i="1" s="1"/>
  <c r="M400" i="1"/>
  <c r="N400" i="1" s="1"/>
  <c r="W400" i="1" s="1"/>
  <c r="X400" i="1" s="1"/>
  <c r="Z432" i="1"/>
  <c r="U432" i="1"/>
  <c r="V432" i="1" s="1"/>
  <c r="W281" i="1"/>
  <c r="X281" i="1" s="1"/>
  <c r="W290" i="1"/>
  <c r="X290" i="1" s="1"/>
  <c r="W299" i="1"/>
  <c r="X299" i="1" s="1"/>
  <c r="Z320" i="1"/>
  <c r="U320" i="1"/>
  <c r="V320" i="1" s="1"/>
  <c r="Y320" i="1" s="1"/>
  <c r="P320" i="1" s="1"/>
  <c r="W324" i="1"/>
  <c r="X324" i="1" s="1"/>
  <c r="Y324" i="1" s="1"/>
  <c r="P324" i="1" s="1"/>
  <c r="Z330" i="1"/>
  <c r="W330" i="1"/>
  <c r="X330" i="1" s="1"/>
  <c r="J335" i="1"/>
  <c r="L335" i="1" s="1"/>
  <c r="M335" i="1" s="1"/>
  <c r="N335" i="1" s="1"/>
  <c r="W335" i="1" s="1"/>
  <c r="X335" i="1" s="1"/>
  <c r="J336" i="1"/>
  <c r="L336" i="1" s="1"/>
  <c r="M336" i="1" s="1"/>
  <c r="N336" i="1" s="1"/>
  <c r="W336" i="1" s="1"/>
  <c r="X336" i="1" s="1"/>
  <c r="Y336" i="1" s="1"/>
  <c r="P336" i="1" s="1"/>
  <c r="U338" i="1"/>
  <c r="V338" i="1" s="1"/>
  <c r="Y338" i="1" s="1"/>
  <c r="P338" i="1" s="1"/>
  <c r="W338" i="1"/>
  <c r="X338" i="1" s="1"/>
  <c r="M344" i="1"/>
  <c r="N344" i="1" s="1"/>
  <c r="W344" i="1" s="1"/>
  <c r="X344" i="1" s="1"/>
  <c r="J355" i="1"/>
  <c r="L355" i="1" s="1"/>
  <c r="M355" i="1" s="1"/>
  <c r="N355" i="1" s="1"/>
  <c r="P355" i="1" s="1"/>
  <c r="Z356" i="1"/>
  <c r="J370" i="1"/>
  <c r="L370" i="1" s="1"/>
  <c r="M370" i="1" s="1"/>
  <c r="N370" i="1" s="1"/>
  <c r="W370" i="1" s="1"/>
  <c r="X370" i="1" s="1"/>
  <c r="Y370" i="1" s="1"/>
  <c r="P370" i="1" s="1"/>
  <c r="W405" i="1"/>
  <c r="X405" i="1" s="1"/>
  <c r="U405" i="1"/>
  <c r="V405" i="1" s="1"/>
  <c r="Z405" i="1"/>
  <c r="M415" i="1"/>
  <c r="N415" i="1" s="1"/>
  <c r="M458" i="1"/>
  <c r="N458" i="1" s="1"/>
  <c r="W458" i="1" s="1"/>
  <c r="X458" i="1" s="1"/>
  <c r="Y458" i="1" s="1"/>
  <c r="P458" i="1" s="1"/>
  <c r="J371" i="1"/>
  <c r="L371" i="1" s="1"/>
  <c r="M371" i="1" s="1"/>
  <c r="N371" i="1" s="1"/>
  <c r="W371" i="1" s="1"/>
  <c r="X371" i="1" s="1"/>
  <c r="J372" i="1"/>
  <c r="L372" i="1" s="1"/>
  <c r="M372" i="1" s="1"/>
  <c r="N372" i="1" s="1"/>
  <c r="W372" i="1" s="1"/>
  <c r="X372" i="1" s="1"/>
  <c r="Y372" i="1" s="1"/>
  <c r="P372" i="1" s="1"/>
  <c r="U374" i="1"/>
  <c r="V374" i="1" s="1"/>
  <c r="Z374" i="1"/>
  <c r="W374" i="1"/>
  <c r="X374" i="1" s="1"/>
  <c r="Y382" i="1"/>
  <c r="P382" i="1" s="1"/>
  <c r="Z384" i="1"/>
  <c r="U385" i="1"/>
  <c r="V385" i="1" s="1"/>
  <c r="M399" i="1"/>
  <c r="N399" i="1" s="1"/>
  <c r="M406" i="1"/>
  <c r="N406" i="1" s="1"/>
  <c r="M414" i="1"/>
  <c r="N414" i="1" s="1"/>
  <c r="W414" i="1" s="1"/>
  <c r="X414" i="1" s="1"/>
  <c r="Y414" i="1" s="1"/>
  <c r="P414" i="1" s="1"/>
  <c r="L433" i="1"/>
  <c r="M433" i="1" s="1"/>
  <c r="N433" i="1" s="1"/>
  <c r="P433" i="1" s="1"/>
  <c r="M470" i="1"/>
  <c r="N470" i="1" s="1"/>
  <c r="W470" i="1" s="1"/>
  <c r="X470" i="1" s="1"/>
  <c r="Y470" i="1" s="1"/>
  <c r="P470" i="1" s="1"/>
  <c r="U383" i="1"/>
  <c r="V383" i="1" s="1"/>
  <c r="Z383" i="1"/>
  <c r="W383" i="1"/>
  <c r="X383" i="1" s="1"/>
  <c r="Z385" i="1"/>
  <c r="Y391" i="1"/>
  <c r="P391" i="1" s="1"/>
  <c r="Y394" i="1"/>
  <c r="P394" i="1" s="1"/>
  <c r="M420" i="1"/>
  <c r="N420" i="1" s="1"/>
  <c r="W420" i="1" s="1"/>
  <c r="X420" i="1" s="1"/>
  <c r="Y420" i="1" s="1"/>
  <c r="P420" i="1" s="1"/>
  <c r="W315" i="1"/>
  <c r="X315" i="1" s="1"/>
  <c r="W321" i="1"/>
  <c r="X321" i="1" s="1"/>
  <c r="M325" i="1"/>
  <c r="N325" i="1" s="1"/>
  <c r="L346" i="1"/>
  <c r="M346" i="1" s="1"/>
  <c r="N346" i="1" s="1"/>
  <c r="W346" i="1" s="1"/>
  <c r="X346" i="1" s="1"/>
  <c r="Y346" i="1" s="1"/>
  <c r="P346" i="1" s="1"/>
  <c r="M362" i="1"/>
  <c r="N362" i="1" s="1"/>
  <c r="W362" i="1" s="1"/>
  <c r="X362" i="1" s="1"/>
  <c r="L373" i="1"/>
  <c r="M373" i="1" s="1"/>
  <c r="N373" i="1" s="1"/>
  <c r="W373" i="1" s="1"/>
  <c r="X373" i="1" s="1"/>
  <c r="Y373" i="1" s="1"/>
  <c r="P373" i="1" s="1"/>
  <c r="M376" i="1"/>
  <c r="N376" i="1" s="1"/>
  <c r="W376" i="1" s="1"/>
  <c r="X376" i="1" s="1"/>
  <c r="Y376" i="1" s="1"/>
  <c r="P376" i="1" s="1"/>
  <c r="J379" i="1"/>
  <c r="L379" i="1" s="1"/>
  <c r="M379" i="1" s="1"/>
  <c r="N379" i="1" s="1"/>
  <c r="W379" i="1" s="1"/>
  <c r="X379" i="1" s="1"/>
  <c r="Y379" i="1" s="1"/>
  <c r="P379" i="1" s="1"/>
  <c r="J381" i="1"/>
  <c r="L381" i="1" s="1"/>
  <c r="M381" i="1" s="1"/>
  <c r="N381" i="1" s="1"/>
  <c r="W381" i="1" s="1"/>
  <c r="X381" i="1" s="1"/>
  <c r="Y381" i="1" s="1"/>
  <c r="P381" i="1" s="1"/>
  <c r="M389" i="1"/>
  <c r="N389" i="1" s="1"/>
  <c r="W389" i="1" s="1"/>
  <c r="X389" i="1" s="1"/>
  <c r="U392" i="1"/>
  <c r="V392" i="1" s="1"/>
  <c r="Z392" i="1"/>
  <c r="W392" i="1"/>
  <c r="X392" i="1" s="1"/>
  <c r="U401" i="1"/>
  <c r="V401" i="1" s="1"/>
  <c r="Z401" i="1"/>
  <c r="L420" i="1"/>
  <c r="L451" i="1"/>
  <c r="M451" i="1" s="1"/>
  <c r="N451" i="1" s="1"/>
  <c r="W451" i="1" s="1"/>
  <c r="X451" i="1" s="1"/>
  <c r="Y451" i="1" s="1"/>
  <c r="P451" i="1" s="1"/>
  <c r="J405" i="1"/>
  <c r="L405" i="1" s="1"/>
  <c r="M405" i="1" s="1"/>
  <c r="N405" i="1" s="1"/>
  <c r="J408" i="1"/>
  <c r="L408" i="1" s="1"/>
  <c r="M408" i="1" s="1"/>
  <c r="N408" i="1" s="1"/>
  <c r="W408" i="1" s="1"/>
  <c r="X408" i="1" s="1"/>
  <c r="W409" i="1"/>
  <c r="X409" i="1" s="1"/>
  <c r="U409" i="1"/>
  <c r="V409" i="1" s="1"/>
  <c r="M413" i="1"/>
  <c r="N413" i="1" s="1"/>
  <c r="W413" i="1" s="1"/>
  <c r="X413" i="1" s="1"/>
  <c r="Y413" i="1" s="1"/>
  <c r="P413" i="1" s="1"/>
  <c r="Z414" i="1"/>
  <c r="W415" i="1"/>
  <c r="X415" i="1" s="1"/>
  <c r="U415" i="1"/>
  <c r="V415" i="1" s="1"/>
  <c r="Y415" i="1" s="1"/>
  <c r="P415" i="1" s="1"/>
  <c r="Z420" i="1"/>
  <c r="W421" i="1"/>
  <c r="X421" i="1" s="1"/>
  <c r="U421" i="1"/>
  <c r="V421" i="1" s="1"/>
  <c r="Y421" i="1" s="1"/>
  <c r="P421" i="1" s="1"/>
  <c r="Y427" i="1"/>
  <c r="P427" i="1" s="1"/>
  <c r="M445" i="1"/>
  <c r="N445" i="1" s="1"/>
  <c r="Y469" i="1"/>
  <c r="P469" i="1" s="1"/>
  <c r="L479" i="1"/>
  <c r="Y492" i="1"/>
  <c r="P492" i="1" s="1"/>
  <c r="M403" i="1"/>
  <c r="N403" i="1" s="1"/>
  <c r="W403" i="1" s="1"/>
  <c r="X403" i="1" s="1"/>
  <c r="W406" i="1"/>
  <c r="X406" i="1" s="1"/>
  <c r="U406" i="1"/>
  <c r="V406" i="1" s="1"/>
  <c r="J437" i="1"/>
  <c r="L437" i="1" s="1"/>
  <c r="M437" i="1" s="1"/>
  <c r="N437" i="1" s="1"/>
  <c r="W437" i="1" s="1"/>
  <c r="X437" i="1" s="1"/>
  <c r="Y437" i="1" s="1"/>
  <c r="P437" i="1" s="1"/>
  <c r="Y457" i="1"/>
  <c r="P457" i="1" s="1"/>
  <c r="L462" i="1"/>
  <c r="M462" i="1" s="1"/>
  <c r="N462" i="1" s="1"/>
  <c r="W462" i="1" s="1"/>
  <c r="X462" i="1" s="1"/>
  <c r="Y468" i="1"/>
  <c r="P468" i="1" s="1"/>
  <c r="L473" i="1"/>
  <c r="M473" i="1" s="1"/>
  <c r="N473" i="1" s="1"/>
  <c r="W473" i="1" s="1"/>
  <c r="X473" i="1" s="1"/>
  <c r="Y473" i="1" s="1"/>
  <c r="P473" i="1" s="1"/>
  <c r="L506" i="1"/>
  <c r="U323" i="1"/>
  <c r="V323" i="1" s="1"/>
  <c r="Y323" i="1" s="1"/>
  <c r="P323" i="1" s="1"/>
  <c r="U326" i="1"/>
  <c r="V326" i="1" s="1"/>
  <c r="Y326" i="1" s="1"/>
  <c r="P326" i="1" s="1"/>
  <c r="U329" i="1"/>
  <c r="V329" i="1" s="1"/>
  <c r="Y329" i="1" s="1"/>
  <c r="P329" i="1" s="1"/>
  <c r="U390" i="1"/>
  <c r="V390" i="1" s="1"/>
  <c r="Y390" i="1" s="1"/>
  <c r="P390" i="1" s="1"/>
  <c r="J396" i="1"/>
  <c r="L396" i="1" s="1"/>
  <c r="M396" i="1" s="1"/>
  <c r="N396" i="1" s="1"/>
  <c r="W396" i="1" s="1"/>
  <c r="X396" i="1" s="1"/>
  <c r="Y396" i="1" s="1"/>
  <c r="P396" i="1" s="1"/>
  <c r="J398" i="1"/>
  <c r="L398" i="1" s="1"/>
  <c r="M398" i="1" s="1"/>
  <c r="N398" i="1" s="1"/>
  <c r="W398" i="1" s="1"/>
  <c r="X398" i="1" s="1"/>
  <c r="J413" i="1"/>
  <c r="L413" i="1" s="1"/>
  <c r="J419" i="1"/>
  <c r="L419" i="1" s="1"/>
  <c r="M419" i="1" s="1"/>
  <c r="N419" i="1" s="1"/>
  <c r="W419" i="1" s="1"/>
  <c r="X419" i="1" s="1"/>
  <c r="Y419" i="1" s="1"/>
  <c r="P419" i="1" s="1"/>
  <c r="J425" i="1"/>
  <c r="L425" i="1" s="1"/>
  <c r="M425" i="1" s="1"/>
  <c r="N425" i="1" s="1"/>
  <c r="W425" i="1" s="1"/>
  <c r="X425" i="1" s="1"/>
  <c r="Y425" i="1" s="1"/>
  <c r="P425" i="1" s="1"/>
  <c r="J426" i="1"/>
  <c r="L426" i="1" s="1"/>
  <c r="M426" i="1" s="1"/>
  <c r="N426" i="1" s="1"/>
  <c r="Y430" i="1"/>
  <c r="P430" i="1" s="1"/>
  <c r="M461" i="1"/>
  <c r="N461" i="1" s="1"/>
  <c r="W461" i="1" s="1"/>
  <c r="X461" i="1" s="1"/>
  <c r="Y461" i="1" s="1"/>
  <c r="P461" i="1" s="1"/>
  <c r="M488" i="1"/>
  <c r="N488" i="1" s="1"/>
  <c r="W488" i="1" s="1"/>
  <c r="X488" i="1" s="1"/>
  <c r="Z497" i="1"/>
  <c r="U497" i="1"/>
  <c r="V497" i="1" s="1"/>
  <c r="L516" i="1"/>
  <c r="M516" i="1" s="1"/>
  <c r="N516" i="1" s="1"/>
  <c r="W516" i="1" s="1"/>
  <c r="X516" i="1" s="1"/>
  <c r="J461" i="1"/>
  <c r="L461" i="1" s="1"/>
  <c r="L525" i="1"/>
  <c r="M525" i="1" s="1"/>
  <c r="N525" i="1" s="1"/>
  <c r="W525" i="1" s="1"/>
  <c r="X525" i="1" s="1"/>
  <c r="U397" i="1"/>
  <c r="V397" i="1" s="1"/>
  <c r="Y397" i="1" s="1"/>
  <c r="P397" i="1" s="1"/>
  <c r="Z406" i="1"/>
  <c r="J429" i="1"/>
  <c r="L429" i="1" s="1"/>
  <c r="M429" i="1" s="1"/>
  <c r="N429" i="1" s="1"/>
  <c r="W429" i="1" s="1"/>
  <c r="X429" i="1" s="1"/>
  <c r="L458" i="1"/>
  <c r="Y462" i="1"/>
  <c r="P462" i="1" s="1"/>
  <c r="J472" i="1"/>
  <c r="L472" i="1" s="1"/>
  <c r="M472" i="1" s="1"/>
  <c r="N472" i="1" s="1"/>
  <c r="W472" i="1" s="1"/>
  <c r="X472" i="1" s="1"/>
  <c r="L483" i="1"/>
  <c r="M483" i="1" s="1"/>
  <c r="N483" i="1" s="1"/>
  <c r="W483" i="1" s="1"/>
  <c r="X483" i="1" s="1"/>
  <c r="Y483" i="1" s="1"/>
  <c r="P483" i="1" s="1"/>
  <c r="Z394" i="1"/>
  <c r="J399" i="1"/>
  <c r="L399" i="1" s="1"/>
  <c r="J401" i="1"/>
  <c r="L401" i="1" s="1"/>
  <c r="M401" i="1" s="1"/>
  <c r="N401" i="1" s="1"/>
  <c r="W401" i="1" s="1"/>
  <c r="X401" i="1" s="1"/>
  <c r="Y407" i="1"/>
  <c r="P407" i="1" s="1"/>
  <c r="W411" i="1"/>
  <c r="X411" i="1" s="1"/>
  <c r="Z411" i="1"/>
  <c r="U412" i="1"/>
  <c r="V412" i="1" s="1"/>
  <c r="M416" i="1"/>
  <c r="N416" i="1" s="1"/>
  <c r="W416" i="1" s="1"/>
  <c r="X416" i="1" s="1"/>
  <c r="Y416" i="1" s="1"/>
  <c r="P416" i="1" s="1"/>
  <c r="W417" i="1"/>
  <c r="X417" i="1" s="1"/>
  <c r="Z417" i="1"/>
  <c r="U418" i="1"/>
  <c r="V418" i="1" s="1"/>
  <c r="M422" i="1"/>
  <c r="N422" i="1" s="1"/>
  <c r="W422" i="1" s="1"/>
  <c r="X422" i="1" s="1"/>
  <c r="Y422" i="1" s="1"/>
  <c r="P422" i="1" s="1"/>
  <c r="W423" i="1"/>
  <c r="X423" i="1" s="1"/>
  <c r="Z423" i="1"/>
  <c r="U424" i="1"/>
  <c r="V424" i="1" s="1"/>
  <c r="Y434" i="1"/>
  <c r="P434" i="1" s="1"/>
  <c r="Y439" i="1"/>
  <c r="P439" i="1" s="1"/>
  <c r="W445" i="1"/>
  <c r="X445" i="1" s="1"/>
  <c r="Z445" i="1"/>
  <c r="M508" i="1"/>
  <c r="N508" i="1" s="1"/>
  <c r="W508" i="1" s="1"/>
  <c r="X508" i="1" s="1"/>
  <c r="Y508" i="1" s="1"/>
  <c r="P508" i="1" s="1"/>
  <c r="M523" i="1"/>
  <c r="N523" i="1" s="1"/>
  <c r="W523" i="1" s="1"/>
  <c r="X523" i="1" s="1"/>
  <c r="Y523" i="1" s="1"/>
  <c r="P523" i="1" s="1"/>
  <c r="J333" i="1"/>
  <c r="L333" i="1" s="1"/>
  <c r="U335" i="1"/>
  <c r="V335" i="1" s="1"/>
  <c r="J342" i="1"/>
  <c r="L342" i="1" s="1"/>
  <c r="M342" i="1" s="1"/>
  <c r="N342" i="1" s="1"/>
  <c r="W342" i="1" s="1"/>
  <c r="X342" i="1" s="1"/>
  <c r="Y342" i="1" s="1"/>
  <c r="P342" i="1" s="1"/>
  <c r="U344" i="1"/>
  <c r="V344" i="1" s="1"/>
  <c r="J351" i="1"/>
  <c r="L351" i="1" s="1"/>
  <c r="M351" i="1" s="1"/>
  <c r="N351" i="1" s="1"/>
  <c r="P351" i="1" s="1"/>
  <c r="U353" i="1"/>
  <c r="V353" i="1" s="1"/>
  <c r="Y353" i="1" s="1"/>
  <c r="P353" i="1" s="1"/>
  <c r="J360" i="1"/>
  <c r="L360" i="1" s="1"/>
  <c r="M360" i="1" s="1"/>
  <c r="N360" i="1" s="1"/>
  <c r="W360" i="1" s="1"/>
  <c r="X360" i="1" s="1"/>
  <c r="Y360" i="1" s="1"/>
  <c r="P360" i="1" s="1"/>
  <c r="U362" i="1"/>
  <c r="V362" i="1" s="1"/>
  <c r="J369" i="1"/>
  <c r="L369" i="1" s="1"/>
  <c r="M369" i="1" s="1"/>
  <c r="N369" i="1" s="1"/>
  <c r="W369" i="1" s="1"/>
  <c r="X369" i="1" s="1"/>
  <c r="Y369" i="1" s="1"/>
  <c r="P369" i="1" s="1"/>
  <c r="U371" i="1"/>
  <c r="V371" i="1" s="1"/>
  <c r="J378" i="1"/>
  <c r="L378" i="1" s="1"/>
  <c r="M378" i="1" s="1"/>
  <c r="N378" i="1" s="1"/>
  <c r="W378" i="1" s="1"/>
  <c r="X378" i="1" s="1"/>
  <c r="Y378" i="1" s="1"/>
  <c r="P378" i="1" s="1"/>
  <c r="U380" i="1"/>
  <c r="V380" i="1" s="1"/>
  <c r="J387" i="1"/>
  <c r="L387" i="1" s="1"/>
  <c r="M387" i="1" s="1"/>
  <c r="N387" i="1" s="1"/>
  <c r="W387" i="1" s="1"/>
  <c r="X387" i="1" s="1"/>
  <c r="Y387" i="1" s="1"/>
  <c r="P387" i="1" s="1"/>
  <c r="U389" i="1"/>
  <c r="V389" i="1" s="1"/>
  <c r="U395" i="1"/>
  <c r="V395" i="1" s="1"/>
  <c r="Y395" i="1" s="1"/>
  <c r="P395" i="1" s="1"/>
  <c r="W397" i="1"/>
  <c r="X397" i="1" s="1"/>
  <c r="W402" i="1"/>
  <c r="X402" i="1" s="1"/>
  <c r="Y402" i="1" s="1"/>
  <c r="P402" i="1" s="1"/>
  <c r="M407" i="1"/>
  <c r="N407" i="1" s="1"/>
  <c r="W407" i="1"/>
  <c r="X407" i="1" s="1"/>
  <c r="U411" i="1"/>
  <c r="V411" i="1" s="1"/>
  <c r="U417" i="1"/>
  <c r="V417" i="1" s="1"/>
  <c r="Y417" i="1" s="1"/>
  <c r="P417" i="1" s="1"/>
  <c r="U423" i="1"/>
  <c r="V423" i="1" s="1"/>
  <c r="J430" i="1"/>
  <c r="L430" i="1" s="1"/>
  <c r="M430" i="1" s="1"/>
  <c r="N430" i="1" s="1"/>
  <c r="W430" i="1" s="1"/>
  <c r="X430" i="1" s="1"/>
  <c r="W436" i="1"/>
  <c r="X436" i="1" s="1"/>
  <c r="Y436" i="1" s="1"/>
  <c r="P436" i="1" s="1"/>
  <c r="U445" i="1"/>
  <c r="V445" i="1" s="1"/>
  <c r="M464" i="1"/>
  <c r="N464" i="1" s="1"/>
  <c r="L477" i="1"/>
  <c r="M477" i="1" s="1"/>
  <c r="N477" i="1" s="1"/>
  <c r="W477" i="1" s="1"/>
  <c r="X477" i="1" s="1"/>
  <c r="Y477" i="1" s="1"/>
  <c r="P477" i="1" s="1"/>
  <c r="L481" i="1"/>
  <c r="M481" i="1" s="1"/>
  <c r="N481" i="1" s="1"/>
  <c r="W481" i="1" s="1"/>
  <c r="X481" i="1" s="1"/>
  <c r="M485" i="1"/>
  <c r="N485" i="1" s="1"/>
  <c r="W485" i="1" s="1"/>
  <c r="X485" i="1" s="1"/>
  <c r="J487" i="1"/>
  <c r="L487" i="1" s="1"/>
  <c r="M487" i="1" s="1"/>
  <c r="N487" i="1" s="1"/>
  <c r="W487" i="1" s="1"/>
  <c r="X487" i="1" s="1"/>
  <c r="L519" i="1"/>
  <c r="M519" i="1" s="1"/>
  <c r="N519" i="1" s="1"/>
  <c r="J404" i="1"/>
  <c r="L404" i="1" s="1"/>
  <c r="M404" i="1" s="1"/>
  <c r="N404" i="1" s="1"/>
  <c r="W404" i="1" s="1"/>
  <c r="X404" i="1" s="1"/>
  <c r="Y404" i="1" s="1"/>
  <c r="P404" i="1" s="1"/>
  <c r="J410" i="1"/>
  <c r="L410" i="1" s="1"/>
  <c r="M410" i="1" s="1"/>
  <c r="N410" i="1" s="1"/>
  <c r="W410" i="1" s="1"/>
  <c r="X410" i="1" s="1"/>
  <c r="Y410" i="1" s="1"/>
  <c r="P410" i="1" s="1"/>
  <c r="J416" i="1"/>
  <c r="L416" i="1" s="1"/>
  <c r="J431" i="1"/>
  <c r="L431" i="1" s="1"/>
  <c r="M431" i="1" s="1"/>
  <c r="N431" i="1" s="1"/>
  <c r="W431" i="1" s="1"/>
  <c r="X431" i="1" s="1"/>
  <c r="Y431" i="1" s="1"/>
  <c r="P431" i="1" s="1"/>
  <c r="Y435" i="1"/>
  <c r="P435" i="1" s="1"/>
  <c r="J453" i="1"/>
  <c r="L453" i="1" s="1"/>
  <c r="M453" i="1" s="1"/>
  <c r="N453" i="1" s="1"/>
  <c r="W453" i="1" s="1"/>
  <c r="X453" i="1" s="1"/>
  <c r="Y453" i="1" s="1"/>
  <c r="P453" i="1" s="1"/>
  <c r="J457" i="1"/>
  <c r="L457" i="1" s="1"/>
  <c r="M457" i="1" s="1"/>
  <c r="N457" i="1" s="1"/>
  <c r="W457" i="1" s="1"/>
  <c r="X457" i="1" s="1"/>
  <c r="Z478" i="1"/>
  <c r="W478" i="1"/>
  <c r="X478" i="1" s="1"/>
  <c r="W426" i="1"/>
  <c r="X426" i="1" s="1"/>
  <c r="Z426" i="1"/>
  <c r="M439" i="1"/>
  <c r="N439" i="1" s="1"/>
  <c r="W439" i="1" s="1"/>
  <c r="X439" i="1" s="1"/>
  <c r="L450" i="1"/>
  <c r="M450" i="1" s="1"/>
  <c r="N450" i="1" s="1"/>
  <c r="W450" i="1" s="1"/>
  <c r="X450" i="1" s="1"/>
  <c r="L459" i="1"/>
  <c r="M459" i="1" s="1"/>
  <c r="N459" i="1" s="1"/>
  <c r="W459" i="1" s="1"/>
  <c r="X459" i="1" s="1"/>
  <c r="Y459" i="1" s="1"/>
  <c r="P459" i="1" s="1"/>
  <c r="Y478" i="1"/>
  <c r="P478" i="1" s="1"/>
  <c r="M412" i="1"/>
  <c r="N412" i="1" s="1"/>
  <c r="W412" i="1" s="1"/>
  <c r="X412" i="1" s="1"/>
  <c r="M418" i="1"/>
  <c r="N418" i="1" s="1"/>
  <c r="W418" i="1" s="1"/>
  <c r="X418" i="1" s="1"/>
  <c r="M424" i="1"/>
  <c r="N424" i="1" s="1"/>
  <c r="W424" i="1" s="1"/>
  <c r="X424" i="1" s="1"/>
  <c r="U426" i="1"/>
  <c r="V426" i="1" s="1"/>
  <c r="L448" i="1"/>
  <c r="M448" i="1" s="1"/>
  <c r="N448" i="1" s="1"/>
  <c r="W448" i="1" s="1"/>
  <c r="X448" i="1" s="1"/>
  <c r="Y448" i="1" s="1"/>
  <c r="P448" i="1" s="1"/>
  <c r="Y460" i="1"/>
  <c r="P460" i="1" s="1"/>
  <c r="U332" i="1"/>
  <c r="V332" i="1" s="1"/>
  <c r="Y332" i="1" s="1"/>
  <c r="P332" i="1" s="1"/>
  <c r="J339" i="1"/>
  <c r="L339" i="1" s="1"/>
  <c r="M339" i="1" s="1"/>
  <c r="N339" i="1" s="1"/>
  <c r="W339" i="1" s="1"/>
  <c r="X339" i="1" s="1"/>
  <c r="Y339" i="1" s="1"/>
  <c r="P339" i="1" s="1"/>
  <c r="U341" i="1"/>
  <c r="V341" i="1" s="1"/>
  <c r="Y341" i="1" s="1"/>
  <c r="P341" i="1" s="1"/>
  <c r="J348" i="1"/>
  <c r="L348" i="1" s="1"/>
  <c r="M348" i="1" s="1"/>
  <c r="N348" i="1" s="1"/>
  <c r="W348" i="1" s="1"/>
  <c r="X348" i="1" s="1"/>
  <c r="U350" i="1"/>
  <c r="V350" i="1" s="1"/>
  <c r="J357" i="1"/>
  <c r="L357" i="1" s="1"/>
  <c r="M357" i="1" s="1"/>
  <c r="N357" i="1" s="1"/>
  <c r="U359" i="1"/>
  <c r="V359" i="1" s="1"/>
  <c r="Y359" i="1" s="1"/>
  <c r="P359" i="1" s="1"/>
  <c r="J366" i="1"/>
  <c r="L366" i="1" s="1"/>
  <c r="M366" i="1" s="1"/>
  <c r="N366" i="1" s="1"/>
  <c r="W366" i="1" s="1"/>
  <c r="X366" i="1" s="1"/>
  <c r="Y366" i="1" s="1"/>
  <c r="P366" i="1" s="1"/>
  <c r="U368" i="1"/>
  <c r="V368" i="1" s="1"/>
  <c r="Y368" i="1" s="1"/>
  <c r="P368" i="1" s="1"/>
  <c r="J375" i="1"/>
  <c r="L375" i="1" s="1"/>
  <c r="M375" i="1" s="1"/>
  <c r="N375" i="1" s="1"/>
  <c r="W375" i="1" s="1"/>
  <c r="X375" i="1" s="1"/>
  <c r="U377" i="1"/>
  <c r="V377" i="1" s="1"/>
  <c r="Y377" i="1" s="1"/>
  <c r="P377" i="1" s="1"/>
  <c r="J384" i="1"/>
  <c r="L384" i="1" s="1"/>
  <c r="M384" i="1" s="1"/>
  <c r="N384" i="1" s="1"/>
  <c r="W384" i="1" s="1"/>
  <c r="X384" i="1" s="1"/>
  <c r="Y384" i="1" s="1"/>
  <c r="P384" i="1" s="1"/>
  <c r="U386" i="1"/>
  <c r="V386" i="1" s="1"/>
  <c r="Y386" i="1" s="1"/>
  <c r="P386" i="1" s="1"/>
  <c r="Z395" i="1"/>
  <c r="U398" i="1"/>
  <c r="V398" i="1" s="1"/>
  <c r="Z402" i="1"/>
  <c r="U403" i="1"/>
  <c r="V403" i="1" s="1"/>
  <c r="Y403" i="1" s="1"/>
  <c r="P403" i="1" s="1"/>
  <c r="M479" i="1"/>
  <c r="N479" i="1" s="1"/>
  <c r="W479" i="1" s="1"/>
  <c r="X479" i="1" s="1"/>
  <c r="U482" i="1"/>
  <c r="V482" i="1" s="1"/>
  <c r="Z482" i="1"/>
  <c r="M511" i="1"/>
  <c r="N511" i="1" s="1"/>
  <c r="W511" i="1" s="1"/>
  <c r="X511" i="1" s="1"/>
  <c r="Y511" i="1" s="1"/>
  <c r="P511" i="1" s="1"/>
  <c r="L443" i="1"/>
  <c r="M443" i="1" s="1"/>
  <c r="N443" i="1" s="1"/>
  <c r="W443" i="1" s="1"/>
  <c r="X443" i="1" s="1"/>
  <c r="Y443" i="1" s="1"/>
  <c r="P443" i="1" s="1"/>
  <c r="Y450" i="1"/>
  <c r="P450" i="1" s="1"/>
  <c r="J476" i="1"/>
  <c r="L476" i="1" s="1"/>
  <c r="M476" i="1" s="1"/>
  <c r="N476" i="1" s="1"/>
  <c r="W476" i="1" s="1"/>
  <c r="X476" i="1" s="1"/>
  <c r="Y493" i="1"/>
  <c r="P493" i="1" s="1"/>
  <c r="Y538" i="1"/>
  <c r="P538" i="1" s="1"/>
  <c r="J438" i="1"/>
  <c r="L438" i="1" s="1"/>
  <c r="M438" i="1" s="1"/>
  <c r="N438" i="1" s="1"/>
  <c r="W438" i="1" s="1"/>
  <c r="X438" i="1" s="1"/>
  <c r="Y438" i="1" s="1"/>
  <c r="P438" i="1" s="1"/>
  <c r="J441" i="1"/>
  <c r="L441" i="1" s="1"/>
  <c r="M441" i="1" s="1"/>
  <c r="N441" i="1" s="1"/>
  <c r="W441" i="1" s="1"/>
  <c r="X441" i="1" s="1"/>
  <c r="J466" i="1"/>
  <c r="L466" i="1" s="1"/>
  <c r="M466" i="1" s="1"/>
  <c r="N466" i="1" s="1"/>
  <c r="P466" i="1" s="1"/>
  <c r="J503" i="1"/>
  <c r="L503" i="1" s="1"/>
  <c r="M503" i="1" s="1"/>
  <c r="N503" i="1" s="1"/>
  <c r="W503" i="1" s="1"/>
  <c r="X503" i="1" s="1"/>
  <c r="Y503" i="1" s="1"/>
  <c r="P503" i="1" s="1"/>
  <c r="Z484" i="1"/>
  <c r="Y485" i="1"/>
  <c r="P485" i="1" s="1"/>
  <c r="Y486" i="1"/>
  <c r="P486" i="1" s="1"/>
  <c r="U488" i="1"/>
  <c r="V488" i="1" s="1"/>
  <c r="J432" i="1"/>
  <c r="L432" i="1" s="1"/>
  <c r="M432" i="1" s="1"/>
  <c r="N432" i="1" s="1"/>
  <c r="W432" i="1" s="1"/>
  <c r="X432" i="1" s="1"/>
  <c r="W464" i="1"/>
  <c r="X464" i="1" s="1"/>
  <c r="Y464" i="1" s="1"/>
  <c r="P464" i="1" s="1"/>
  <c r="J470" i="1"/>
  <c r="L470" i="1" s="1"/>
  <c r="L566" i="1"/>
  <c r="M566" i="1" s="1"/>
  <c r="N566" i="1" s="1"/>
  <c r="W566" i="1" s="1"/>
  <c r="X566" i="1" s="1"/>
  <c r="Z463" i="1"/>
  <c r="W463" i="1"/>
  <c r="X463" i="1" s="1"/>
  <c r="J471" i="1"/>
  <c r="L471" i="1" s="1"/>
  <c r="M471" i="1" s="1"/>
  <c r="N471" i="1" s="1"/>
  <c r="W471" i="1" s="1"/>
  <c r="X471" i="1" s="1"/>
  <c r="Y471" i="1" s="1"/>
  <c r="P471" i="1" s="1"/>
  <c r="U476" i="1"/>
  <c r="V476" i="1" s="1"/>
  <c r="M499" i="1"/>
  <c r="N499" i="1" s="1"/>
  <c r="W499" i="1" s="1"/>
  <c r="X499" i="1" s="1"/>
  <c r="Y499" i="1" s="1"/>
  <c r="P499" i="1" s="1"/>
  <c r="U429" i="1"/>
  <c r="V429" i="1" s="1"/>
  <c r="J447" i="1"/>
  <c r="L447" i="1" s="1"/>
  <c r="M447" i="1" s="1"/>
  <c r="N447" i="1" s="1"/>
  <c r="W447" i="1" s="1"/>
  <c r="X447" i="1" s="1"/>
  <c r="Y447" i="1" s="1"/>
  <c r="P447" i="1" s="1"/>
  <c r="W454" i="1"/>
  <c r="X454" i="1" s="1"/>
  <c r="Y454" i="1" s="1"/>
  <c r="P454" i="1" s="1"/>
  <c r="W455" i="1"/>
  <c r="X455" i="1" s="1"/>
  <c r="Y455" i="1" s="1"/>
  <c r="P455" i="1" s="1"/>
  <c r="U463" i="1"/>
  <c r="V463" i="1" s="1"/>
  <c r="Z476" i="1"/>
  <c r="M484" i="1"/>
  <c r="N484" i="1" s="1"/>
  <c r="W484" i="1" s="1"/>
  <c r="X484" i="1" s="1"/>
  <c r="Y484" i="1" s="1"/>
  <c r="P484" i="1" s="1"/>
  <c r="J444" i="1"/>
  <c r="L444" i="1" s="1"/>
  <c r="M444" i="1" s="1"/>
  <c r="N444" i="1" s="1"/>
  <c r="W444" i="1" s="1"/>
  <c r="X444" i="1" s="1"/>
  <c r="Y444" i="1" s="1"/>
  <c r="P444" i="1" s="1"/>
  <c r="M455" i="1"/>
  <c r="N455" i="1" s="1"/>
  <c r="L474" i="1"/>
  <c r="M474" i="1" s="1"/>
  <c r="N474" i="1" s="1"/>
  <c r="W474" i="1" s="1"/>
  <c r="X474" i="1" s="1"/>
  <c r="Y474" i="1" s="1"/>
  <c r="P474" i="1" s="1"/>
  <c r="J475" i="1"/>
  <c r="L475" i="1" s="1"/>
  <c r="M475" i="1" s="1"/>
  <c r="N475" i="1" s="1"/>
  <c r="W475" i="1" s="1"/>
  <c r="X475" i="1" s="1"/>
  <c r="J482" i="1"/>
  <c r="L482" i="1" s="1"/>
  <c r="M482" i="1" s="1"/>
  <c r="N482" i="1" s="1"/>
  <c r="W482" i="1" s="1"/>
  <c r="X482" i="1" s="1"/>
  <c r="Y489" i="1"/>
  <c r="P489" i="1" s="1"/>
  <c r="M504" i="1"/>
  <c r="N504" i="1" s="1"/>
  <c r="Y521" i="1"/>
  <c r="P521" i="1" s="1"/>
  <c r="Y548" i="1"/>
  <c r="P548" i="1" s="1"/>
  <c r="M552" i="1"/>
  <c r="N552" i="1" s="1"/>
  <c r="W552" i="1" s="1"/>
  <c r="X552" i="1" s="1"/>
  <c r="M553" i="1"/>
  <c r="N553" i="1" s="1"/>
  <c r="Y568" i="1"/>
  <c r="P568" i="1" s="1"/>
  <c r="M581" i="1"/>
  <c r="N581" i="1" s="1"/>
  <c r="W581" i="1" s="1"/>
  <c r="X581" i="1" s="1"/>
  <c r="L582" i="1"/>
  <c r="M582" i="1" s="1"/>
  <c r="N582" i="1" s="1"/>
  <c r="W582" i="1" s="1"/>
  <c r="X582" i="1" s="1"/>
  <c r="U481" i="1"/>
  <c r="V481" i="1" s="1"/>
  <c r="Y481" i="1" s="1"/>
  <c r="P481" i="1" s="1"/>
  <c r="J520" i="1"/>
  <c r="L520" i="1" s="1"/>
  <c r="M520" i="1" s="1"/>
  <c r="N520" i="1" s="1"/>
  <c r="W520" i="1" s="1"/>
  <c r="X520" i="1" s="1"/>
  <c r="Y520" i="1" s="1"/>
  <c r="P520" i="1" s="1"/>
  <c r="U522" i="1"/>
  <c r="V522" i="1" s="1"/>
  <c r="W522" i="1"/>
  <c r="X522" i="1" s="1"/>
  <c r="Y530" i="1"/>
  <c r="P530" i="1" s="1"/>
  <c r="Z533" i="1"/>
  <c r="W533" i="1"/>
  <c r="X533" i="1" s="1"/>
  <c r="Y533" i="1" s="1"/>
  <c r="P533" i="1" s="1"/>
  <c r="Y535" i="1"/>
  <c r="M558" i="1"/>
  <c r="N558" i="1" s="1"/>
  <c r="L562" i="1"/>
  <c r="M562" i="1" s="1"/>
  <c r="N562" i="1" s="1"/>
  <c r="W562" i="1" s="1"/>
  <c r="X562" i="1" s="1"/>
  <c r="L570" i="1"/>
  <c r="M570" i="1" s="1"/>
  <c r="N570" i="1" s="1"/>
  <c r="W570" i="1" s="1"/>
  <c r="X570" i="1" s="1"/>
  <c r="Y570" i="1" s="1"/>
  <c r="P570" i="1" s="1"/>
  <c r="L574" i="1"/>
  <c r="M574" i="1" s="1"/>
  <c r="N574" i="1" s="1"/>
  <c r="W574" i="1" s="1"/>
  <c r="X574" i="1" s="1"/>
  <c r="L594" i="1"/>
  <c r="M594" i="1" s="1"/>
  <c r="N594" i="1" s="1"/>
  <c r="M601" i="1"/>
  <c r="N601" i="1" s="1"/>
  <c r="W601" i="1" s="1"/>
  <c r="X601" i="1" s="1"/>
  <c r="U467" i="1"/>
  <c r="V467" i="1" s="1"/>
  <c r="Y467" i="1" s="1"/>
  <c r="P467" i="1" s="1"/>
  <c r="U472" i="1"/>
  <c r="V472" i="1" s="1"/>
  <c r="Y472" i="1" s="1"/>
  <c r="P472" i="1" s="1"/>
  <c r="U479" i="1"/>
  <c r="V479" i="1" s="1"/>
  <c r="U491" i="1"/>
  <c r="V491" i="1" s="1"/>
  <c r="Y491" i="1" s="1"/>
  <c r="P491" i="1" s="1"/>
  <c r="U502" i="1"/>
  <c r="V502" i="1" s="1"/>
  <c r="U505" i="1"/>
  <c r="V505" i="1" s="1"/>
  <c r="J511" i="1"/>
  <c r="L511" i="1" s="1"/>
  <c r="Z511" i="1"/>
  <c r="J515" i="1"/>
  <c r="L515" i="1" s="1"/>
  <c r="M515" i="1" s="1"/>
  <c r="N515" i="1" s="1"/>
  <c r="W515" i="1" s="1"/>
  <c r="X515" i="1" s="1"/>
  <c r="Z524" i="1"/>
  <c r="J529" i="1"/>
  <c r="L529" i="1" s="1"/>
  <c r="M529" i="1" s="1"/>
  <c r="N529" i="1" s="1"/>
  <c r="W529" i="1" s="1"/>
  <c r="X529" i="1" s="1"/>
  <c r="U531" i="1"/>
  <c r="V531" i="1" s="1"/>
  <c r="Y531" i="1" s="1"/>
  <c r="P531" i="1" s="1"/>
  <c r="W531" i="1"/>
  <c r="X531" i="1" s="1"/>
  <c r="L540" i="1"/>
  <c r="M540" i="1" s="1"/>
  <c r="N540" i="1" s="1"/>
  <c r="W540" i="1" s="1"/>
  <c r="X540" i="1" s="1"/>
  <c r="Y546" i="1"/>
  <c r="P546" i="1" s="1"/>
  <c r="M551" i="1"/>
  <c r="N551" i="1" s="1"/>
  <c r="M561" i="1"/>
  <c r="N561" i="1" s="1"/>
  <c r="W561" i="1" s="1"/>
  <c r="X561" i="1" s="1"/>
  <c r="Y561" i="1" s="1"/>
  <c r="P561" i="1" s="1"/>
  <c r="L567" i="1"/>
  <c r="Y586" i="1"/>
  <c r="P586" i="1" s="1"/>
  <c r="M573" i="1"/>
  <c r="N573" i="1" s="1"/>
  <c r="M547" i="1"/>
  <c r="N547" i="1" s="1"/>
  <c r="W547" i="1" s="1"/>
  <c r="X547" i="1" s="1"/>
  <c r="Y578" i="1"/>
  <c r="P578" i="1" s="1"/>
  <c r="J502" i="1"/>
  <c r="L502" i="1" s="1"/>
  <c r="M502" i="1" s="1"/>
  <c r="N502" i="1" s="1"/>
  <c r="W502" i="1" s="1"/>
  <c r="X502" i="1" s="1"/>
  <c r="W538" i="1"/>
  <c r="X538" i="1" s="1"/>
  <c r="L561" i="1"/>
  <c r="M497" i="1"/>
  <c r="N497" i="1" s="1"/>
  <c r="W497" i="1" s="1"/>
  <c r="X497" i="1" s="1"/>
  <c r="U513" i="1"/>
  <c r="V513" i="1" s="1"/>
  <c r="W513" i="1"/>
  <c r="X513" i="1" s="1"/>
  <c r="Y539" i="1"/>
  <c r="P539" i="1" s="1"/>
  <c r="M543" i="1"/>
  <c r="N543" i="1" s="1"/>
  <c r="W543" i="1" s="1"/>
  <c r="X543" i="1" s="1"/>
  <c r="J545" i="1"/>
  <c r="L545" i="1" s="1"/>
  <c r="M545" i="1" s="1"/>
  <c r="N545" i="1" s="1"/>
  <c r="W545" i="1" s="1"/>
  <c r="X545" i="1" s="1"/>
  <c r="Y545" i="1" s="1"/>
  <c r="P545" i="1" s="1"/>
  <c r="Y554" i="1"/>
  <c r="P554" i="1" s="1"/>
  <c r="M568" i="1"/>
  <c r="N568" i="1" s="1"/>
  <c r="W568" i="1" s="1"/>
  <c r="X568" i="1" s="1"/>
  <c r="L569" i="1"/>
  <c r="M569" i="1" s="1"/>
  <c r="N569" i="1" s="1"/>
  <c r="M587" i="1"/>
  <c r="N587" i="1" s="1"/>
  <c r="W587" i="1" s="1"/>
  <c r="X587" i="1" s="1"/>
  <c r="U475" i="1"/>
  <c r="V475" i="1" s="1"/>
  <c r="U487" i="1"/>
  <c r="V487" i="1" s="1"/>
  <c r="M506" i="1"/>
  <c r="N506" i="1" s="1"/>
  <c r="W506" i="1" s="1"/>
  <c r="X506" i="1" s="1"/>
  <c r="Y506" i="1" s="1"/>
  <c r="P506" i="1" s="1"/>
  <c r="J509" i="1"/>
  <c r="L509" i="1" s="1"/>
  <c r="M509" i="1" s="1"/>
  <c r="N509" i="1" s="1"/>
  <c r="W509" i="1" s="1"/>
  <c r="X509" i="1" s="1"/>
  <c r="Y509" i="1" s="1"/>
  <c r="P509" i="1" s="1"/>
  <c r="J524" i="1"/>
  <c r="L524" i="1" s="1"/>
  <c r="M524" i="1" s="1"/>
  <c r="N524" i="1" s="1"/>
  <c r="W524" i="1" s="1"/>
  <c r="X524" i="1" s="1"/>
  <c r="Y524" i="1" s="1"/>
  <c r="P524" i="1" s="1"/>
  <c r="J536" i="1"/>
  <c r="L536" i="1" s="1"/>
  <c r="M536" i="1" s="1"/>
  <c r="N536" i="1" s="1"/>
  <c r="W536" i="1" s="1"/>
  <c r="X536" i="1" s="1"/>
  <c r="Y536" i="1" s="1"/>
  <c r="P536" i="1" s="1"/>
  <c r="L572" i="1"/>
  <c r="M572" i="1" s="1"/>
  <c r="N572" i="1" s="1"/>
  <c r="W572" i="1" s="1"/>
  <c r="X572" i="1" s="1"/>
  <c r="Y572" i="1" s="1"/>
  <c r="P572" i="1" s="1"/>
  <c r="M579" i="1"/>
  <c r="N579" i="1" s="1"/>
  <c r="W579" i="1" s="1"/>
  <c r="X579" i="1" s="1"/>
  <c r="J500" i="1"/>
  <c r="L500" i="1" s="1"/>
  <c r="M500" i="1" s="1"/>
  <c r="N500" i="1" s="1"/>
  <c r="W500" i="1" s="1"/>
  <c r="X500" i="1" s="1"/>
  <c r="Y500" i="1" s="1"/>
  <c r="P500" i="1" s="1"/>
  <c r="J518" i="1"/>
  <c r="L518" i="1" s="1"/>
  <c r="M518" i="1" s="1"/>
  <c r="N518" i="1" s="1"/>
  <c r="W518" i="1" s="1"/>
  <c r="X518" i="1" s="1"/>
  <c r="Y518" i="1" s="1"/>
  <c r="P518" i="1" s="1"/>
  <c r="M526" i="1"/>
  <c r="N526" i="1" s="1"/>
  <c r="W526" i="1" s="1"/>
  <c r="X526" i="1" s="1"/>
  <c r="Y526" i="1" s="1"/>
  <c r="P526" i="1" s="1"/>
  <c r="M538" i="1"/>
  <c r="N538" i="1" s="1"/>
  <c r="M542" i="1"/>
  <c r="N542" i="1" s="1"/>
  <c r="W553" i="1"/>
  <c r="X553" i="1" s="1"/>
  <c r="L571" i="1"/>
  <c r="M571" i="1" s="1"/>
  <c r="N571" i="1" s="1"/>
  <c r="W571" i="1" s="1"/>
  <c r="X571" i="1" s="1"/>
  <c r="L573" i="1"/>
  <c r="Y581" i="1"/>
  <c r="P581" i="1" s="1"/>
  <c r="M591" i="1"/>
  <c r="N591" i="1" s="1"/>
  <c r="W591" i="1" s="1"/>
  <c r="X591" i="1" s="1"/>
  <c r="Y591" i="1" s="1"/>
  <c r="P591" i="1" s="1"/>
  <c r="M527" i="1"/>
  <c r="N527" i="1" s="1"/>
  <c r="W527" i="1" s="1"/>
  <c r="X527" i="1" s="1"/>
  <c r="Y527" i="1" s="1"/>
  <c r="P527" i="1" s="1"/>
  <c r="Y528" i="1"/>
  <c r="P528" i="1" s="1"/>
  <c r="W565" i="1"/>
  <c r="X565" i="1" s="1"/>
  <c r="Y565" i="1" s="1"/>
  <c r="P565" i="1" s="1"/>
  <c r="W584" i="1"/>
  <c r="X584" i="1" s="1"/>
  <c r="L587" i="1"/>
  <c r="U495" i="1"/>
  <c r="V495" i="1" s="1"/>
  <c r="Y495" i="1" s="1"/>
  <c r="P495" i="1" s="1"/>
  <c r="W495" i="1"/>
  <c r="X495" i="1" s="1"/>
  <c r="U515" i="1"/>
  <c r="V515" i="1" s="1"/>
  <c r="L527" i="1"/>
  <c r="U529" i="1"/>
  <c r="V529" i="1" s="1"/>
  <c r="Y550" i="1"/>
  <c r="P550" i="1" s="1"/>
  <c r="L564" i="1"/>
  <c r="M564" i="1" s="1"/>
  <c r="N564" i="1" s="1"/>
  <c r="W564" i="1" s="1"/>
  <c r="X564" i="1" s="1"/>
  <c r="Y564" i="1" s="1"/>
  <c r="P564" i="1" s="1"/>
  <c r="M567" i="1"/>
  <c r="N567" i="1" s="1"/>
  <c r="W567" i="1" s="1"/>
  <c r="X567" i="1" s="1"/>
  <c r="U504" i="1"/>
  <c r="V504" i="1" s="1"/>
  <c r="Y504" i="1" s="1"/>
  <c r="P504" i="1" s="1"/>
  <c r="W504" i="1"/>
  <c r="X504" i="1" s="1"/>
  <c r="J510" i="1"/>
  <c r="L510" i="1" s="1"/>
  <c r="M510" i="1" s="1"/>
  <c r="N510" i="1" s="1"/>
  <c r="W510" i="1" s="1"/>
  <c r="X510" i="1" s="1"/>
  <c r="U547" i="1"/>
  <c r="V547" i="1" s="1"/>
  <c r="Y583" i="1"/>
  <c r="P583" i="1" s="1"/>
  <c r="Z545" i="1"/>
  <c r="W549" i="1"/>
  <c r="X549" i="1" s="1"/>
  <c r="Z554" i="1"/>
  <c r="W558" i="1"/>
  <c r="X558" i="1" s="1"/>
  <c r="Z563" i="1"/>
  <c r="W576" i="1"/>
  <c r="X576" i="1" s="1"/>
  <c r="Y576" i="1" s="1"/>
  <c r="P576" i="1" s="1"/>
  <c r="W578" i="1"/>
  <c r="X578" i="1" s="1"/>
  <c r="U595" i="1"/>
  <c r="V595" i="1" s="1"/>
  <c r="Z595" i="1"/>
  <c r="Z603" i="1"/>
  <c r="M608" i="1"/>
  <c r="N608" i="1" s="1"/>
  <c r="W608" i="1" s="1"/>
  <c r="X608" i="1" s="1"/>
  <c r="Y608" i="1" s="1"/>
  <c r="P608" i="1" s="1"/>
  <c r="L609" i="1"/>
  <c r="M609" i="1" s="1"/>
  <c r="N609" i="1" s="1"/>
  <c r="W609" i="1" s="1"/>
  <c r="X609" i="1" s="1"/>
  <c r="L610" i="1"/>
  <c r="L613" i="1"/>
  <c r="M613" i="1" s="1"/>
  <c r="N613" i="1" s="1"/>
  <c r="W613" i="1" s="1"/>
  <c r="X613" i="1" s="1"/>
  <c r="W542" i="1"/>
  <c r="X542" i="1" s="1"/>
  <c r="Y542" i="1" s="1"/>
  <c r="P542" i="1" s="1"/>
  <c r="W551" i="1"/>
  <c r="X551" i="1" s="1"/>
  <c r="Y551" i="1" s="1"/>
  <c r="P551" i="1" s="1"/>
  <c r="U553" i="1"/>
  <c r="V553" i="1" s="1"/>
  <c r="Y553" i="1" s="1"/>
  <c r="P553" i="1" s="1"/>
  <c r="Z556" i="1"/>
  <c r="W560" i="1"/>
  <c r="X560" i="1" s="1"/>
  <c r="Y560" i="1" s="1"/>
  <c r="P560" i="1" s="1"/>
  <c r="U562" i="1"/>
  <c r="V562" i="1" s="1"/>
  <c r="W569" i="1"/>
  <c r="X569" i="1" s="1"/>
  <c r="Y569" i="1" s="1"/>
  <c r="P569" i="1" s="1"/>
  <c r="Z574" i="1"/>
  <c r="J583" i="1"/>
  <c r="L583" i="1" s="1"/>
  <c r="M583" i="1" s="1"/>
  <c r="N583" i="1" s="1"/>
  <c r="W583" i="1" s="1"/>
  <c r="X583" i="1" s="1"/>
  <c r="J589" i="1"/>
  <c r="L589" i="1" s="1"/>
  <c r="M589" i="1" s="1"/>
  <c r="N589" i="1" s="1"/>
  <c r="W589" i="1" s="1"/>
  <c r="X589" i="1" s="1"/>
  <c r="J593" i="1"/>
  <c r="L593" i="1" s="1"/>
  <c r="M593" i="1" s="1"/>
  <c r="N593" i="1" s="1"/>
  <c r="W593" i="1" s="1"/>
  <c r="X593" i="1" s="1"/>
  <c r="J602" i="1"/>
  <c r="L602" i="1" s="1"/>
  <c r="M602" i="1" s="1"/>
  <c r="N602" i="1" s="1"/>
  <c r="W602" i="1" s="1"/>
  <c r="X602" i="1" s="1"/>
  <c r="L608" i="1"/>
  <c r="M620" i="1"/>
  <c r="N620" i="1" s="1"/>
  <c r="J499" i="1"/>
  <c r="L499" i="1" s="1"/>
  <c r="U501" i="1"/>
  <c r="V501" i="1" s="1"/>
  <c r="Y501" i="1" s="1"/>
  <c r="P501" i="1" s="1"/>
  <c r="J508" i="1"/>
  <c r="L508" i="1" s="1"/>
  <c r="U510" i="1"/>
  <c r="V510" i="1" s="1"/>
  <c r="J517" i="1"/>
  <c r="L517" i="1" s="1"/>
  <c r="M517" i="1" s="1"/>
  <c r="N517" i="1" s="1"/>
  <c r="W517" i="1" s="1"/>
  <c r="X517" i="1" s="1"/>
  <c r="Y517" i="1" s="1"/>
  <c r="P517" i="1" s="1"/>
  <c r="U519" i="1"/>
  <c r="V519" i="1" s="1"/>
  <c r="Y519" i="1" s="1"/>
  <c r="P519" i="1" s="1"/>
  <c r="J526" i="1"/>
  <c r="L526" i="1" s="1"/>
  <c r="J535" i="1"/>
  <c r="L535" i="1" s="1"/>
  <c r="M535" i="1" s="1"/>
  <c r="N535" i="1" s="1"/>
  <c r="J544" i="1"/>
  <c r="L544" i="1" s="1"/>
  <c r="M544" i="1" s="1"/>
  <c r="N544" i="1" s="1"/>
  <c r="W544" i="1" s="1"/>
  <c r="X544" i="1" s="1"/>
  <c r="Y544" i="1" s="1"/>
  <c r="P544" i="1" s="1"/>
  <c r="J553" i="1"/>
  <c r="L553" i="1" s="1"/>
  <c r="Y571" i="1"/>
  <c r="P571" i="1" s="1"/>
  <c r="J586" i="1"/>
  <c r="L586" i="1" s="1"/>
  <c r="M586" i="1" s="1"/>
  <c r="N586" i="1" s="1"/>
  <c r="W586" i="1" s="1"/>
  <c r="X586" i="1" s="1"/>
  <c r="Z597" i="1"/>
  <c r="U597" i="1"/>
  <c r="V597" i="1" s="1"/>
  <c r="M612" i="1"/>
  <c r="N612" i="1" s="1"/>
  <c r="W612" i="1" s="1"/>
  <c r="X612" i="1" s="1"/>
  <c r="U557" i="1"/>
  <c r="V557" i="1" s="1"/>
  <c r="U566" i="1"/>
  <c r="V566" i="1" s="1"/>
  <c r="U575" i="1"/>
  <c r="V575" i="1" s="1"/>
  <c r="Z576" i="1"/>
  <c r="M623" i="1"/>
  <c r="N623" i="1" s="1"/>
  <c r="W623" i="1" s="1"/>
  <c r="X623" i="1" s="1"/>
  <c r="L627" i="1"/>
  <c r="M627" i="1" s="1"/>
  <c r="N627" i="1" s="1"/>
  <c r="W627" i="1" s="1"/>
  <c r="X627" i="1" s="1"/>
  <c r="Y627" i="1" s="1"/>
  <c r="P627" i="1" s="1"/>
  <c r="W519" i="1"/>
  <c r="X519" i="1" s="1"/>
  <c r="W528" i="1"/>
  <c r="X528" i="1" s="1"/>
  <c r="W537" i="1"/>
  <c r="X537" i="1" s="1"/>
  <c r="Y537" i="1" s="1"/>
  <c r="P537" i="1" s="1"/>
  <c r="W546" i="1"/>
  <c r="X546" i="1" s="1"/>
  <c r="W555" i="1"/>
  <c r="X555" i="1" s="1"/>
  <c r="Y555" i="1" s="1"/>
  <c r="P555" i="1" s="1"/>
  <c r="Z569" i="1"/>
  <c r="W573" i="1"/>
  <c r="X573" i="1" s="1"/>
  <c r="Y573" i="1" s="1"/>
  <c r="P573" i="1" s="1"/>
  <c r="Z579" i="1"/>
  <c r="U579" i="1"/>
  <c r="V579" i="1" s="1"/>
  <c r="U587" i="1"/>
  <c r="V587" i="1" s="1"/>
  <c r="M596" i="1"/>
  <c r="N596" i="1" s="1"/>
  <c r="W596" i="1" s="1"/>
  <c r="X596" i="1" s="1"/>
  <c r="Y596" i="1" s="1"/>
  <c r="P596" i="1" s="1"/>
  <c r="L612" i="1"/>
  <c r="W557" i="1"/>
  <c r="X557" i="1" s="1"/>
  <c r="W575" i="1"/>
  <c r="X575" i="1" s="1"/>
  <c r="U584" i="1"/>
  <c r="V584" i="1" s="1"/>
  <c r="Y584" i="1" s="1"/>
  <c r="P584" i="1" s="1"/>
  <c r="J590" i="1"/>
  <c r="L590" i="1" s="1"/>
  <c r="M590" i="1" s="1"/>
  <c r="N590" i="1" s="1"/>
  <c r="W590" i="1" s="1"/>
  <c r="X590" i="1" s="1"/>
  <c r="Y590" i="1" s="1"/>
  <c r="P590" i="1" s="1"/>
  <c r="L595" i="1"/>
  <c r="M595" i="1" s="1"/>
  <c r="N595" i="1" s="1"/>
  <c r="W595" i="1" s="1"/>
  <c r="X595" i="1" s="1"/>
  <c r="Y609" i="1"/>
  <c r="P609" i="1" s="1"/>
  <c r="M615" i="1"/>
  <c r="N615" i="1" s="1"/>
  <c r="W615" i="1" s="1"/>
  <c r="X615" i="1" s="1"/>
  <c r="J496" i="1"/>
  <c r="L496" i="1" s="1"/>
  <c r="M496" i="1" s="1"/>
  <c r="N496" i="1" s="1"/>
  <c r="W496" i="1" s="1"/>
  <c r="X496" i="1" s="1"/>
  <c r="Y496" i="1" s="1"/>
  <c r="P496" i="1" s="1"/>
  <c r="U498" i="1"/>
  <c r="V498" i="1" s="1"/>
  <c r="Y498" i="1" s="1"/>
  <c r="P498" i="1" s="1"/>
  <c r="J505" i="1"/>
  <c r="L505" i="1" s="1"/>
  <c r="M505" i="1" s="1"/>
  <c r="N505" i="1" s="1"/>
  <c r="W505" i="1" s="1"/>
  <c r="X505" i="1" s="1"/>
  <c r="U507" i="1"/>
  <c r="V507" i="1" s="1"/>
  <c r="Y507" i="1" s="1"/>
  <c r="P507" i="1" s="1"/>
  <c r="J514" i="1"/>
  <c r="L514" i="1" s="1"/>
  <c r="M514" i="1" s="1"/>
  <c r="N514" i="1" s="1"/>
  <c r="W514" i="1" s="1"/>
  <c r="X514" i="1" s="1"/>
  <c r="Y514" i="1" s="1"/>
  <c r="P514" i="1" s="1"/>
  <c r="U516" i="1"/>
  <c r="V516" i="1" s="1"/>
  <c r="Y516" i="1" s="1"/>
  <c r="P516" i="1" s="1"/>
  <c r="J523" i="1"/>
  <c r="L523" i="1" s="1"/>
  <c r="U525" i="1"/>
  <c r="V525" i="1" s="1"/>
  <c r="Y525" i="1" s="1"/>
  <c r="P525" i="1" s="1"/>
  <c r="J532" i="1"/>
  <c r="L532" i="1" s="1"/>
  <c r="M532" i="1" s="1"/>
  <c r="N532" i="1" s="1"/>
  <c r="W532" i="1" s="1"/>
  <c r="X532" i="1" s="1"/>
  <c r="Y532" i="1" s="1"/>
  <c r="P532" i="1" s="1"/>
  <c r="U534" i="1"/>
  <c r="V534" i="1" s="1"/>
  <c r="Y534" i="1" s="1"/>
  <c r="P534" i="1" s="1"/>
  <c r="J541" i="1"/>
  <c r="L541" i="1" s="1"/>
  <c r="M541" i="1" s="1"/>
  <c r="N541" i="1" s="1"/>
  <c r="W541" i="1" s="1"/>
  <c r="X541" i="1" s="1"/>
  <c r="Y541" i="1" s="1"/>
  <c r="P541" i="1" s="1"/>
  <c r="U543" i="1"/>
  <c r="V543" i="1" s="1"/>
  <c r="Y543" i="1" s="1"/>
  <c r="P543" i="1" s="1"/>
  <c r="J550" i="1"/>
  <c r="L550" i="1" s="1"/>
  <c r="M550" i="1" s="1"/>
  <c r="N550" i="1" s="1"/>
  <c r="W550" i="1" s="1"/>
  <c r="X550" i="1" s="1"/>
  <c r="U552" i="1"/>
  <c r="V552" i="1" s="1"/>
  <c r="J559" i="1"/>
  <c r="L559" i="1" s="1"/>
  <c r="M559" i="1" s="1"/>
  <c r="N559" i="1" s="1"/>
  <c r="W559" i="1" s="1"/>
  <c r="X559" i="1" s="1"/>
  <c r="Y559" i="1" s="1"/>
  <c r="P559" i="1" s="1"/>
  <c r="J568" i="1"/>
  <c r="L568" i="1" s="1"/>
  <c r="J577" i="1"/>
  <c r="L577" i="1" s="1"/>
  <c r="M577" i="1" s="1"/>
  <c r="N577" i="1" s="1"/>
  <c r="W577" i="1" s="1"/>
  <c r="X577" i="1" s="1"/>
  <c r="Y577" i="1" s="1"/>
  <c r="P577" i="1" s="1"/>
  <c r="Z582" i="1"/>
  <c r="U582" i="1"/>
  <c r="V582" i="1" s="1"/>
  <c r="Z546" i="1"/>
  <c r="Z555" i="1"/>
  <c r="Z564" i="1"/>
  <c r="Z573" i="1"/>
  <c r="Z588" i="1"/>
  <c r="U588" i="1"/>
  <c r="V588" i="1" s="1"/>
  <c r="J597" i="1"/>
  <c r="L597" i="1" s="1"/>
  <c r="M597" i="1" s="1"/>
  <c r="N597" i="1" s="1"/>
  <c r="W597" i="1" s="1"/>
  <c r="X597" i="1" s="1"/>
  <c r="L615" i="1"/>
  <c r="M618" i="1"/>
  <c r="N618" i="1" s="1"/>
  <c r="L638" i="1"/>
  <c r="Z585" i="1"/>
  <c r="U585" i="1"/>
  <c r="V585" i="1" s="1"/>
  <c r="W588" i="1"/>
  <c r="X588" i="1" s="1"/>
  <c r="U592" i="1"/>
  <c r="V592" i="1" s="1"/>
  <c r="Y592" i="1" s="1"/>
  <c r="P592" i="1" s="1"/>
  <c r="W592" i="1"/>
  <c r="X592" i="1" s="1"/>
  <c r="M599" i="1"/>
  <c r="N599" i="1" s="1"/>
  <c r="W599" i="1" s="1"/>
  <c r="X599" i="1" s="1"/>
  <c r="Y599" i="1" s="1"/>
  <c r="P599" i="1" s="1"/>
  <c r="U574" i="1"/>
  <c r="V574" i="1" s="1"/>
  <c r="W585" i="1"/>
  <c r="X585" i="1" s="1"/>
  <c r="U593" i="1"/>
  <c r="V593" i="1" s="1"/>
  <c r="L599" i="1"/>
  <c r="U601" i="1"/>
  <c r="V601" i="1" s="1"/>
  <c r="Z601" i="1"/>
  <c r="U602" i="1"/>
  <c r="V602" i="1" s="1"/>
  <c r="M610" i="1"/>
  <c r="N610" i="1" s="1"/>
  <c r="U540" i="1"/>
  <c r="V540" i="1" s="1"/>
  <c r="J547" i="1"/>
  <c r="L547" i="1" s="1"/>
  <c r="U549" i="1"/>
  <c r="V549" i="1" s="1"/>
  <c r="Y549" i="1" s="1"/>
  <c r="P549" i="1" s="1"/>
  <c r="J556" i="1"/>
  <c r="L556" i="1" s="1"/>
  <c r="M556" i="1" s="1"/>
  <c r="N556" i="1" s="1"/>
  <c r="W556" i="1" s="1"/>
  <c r="X556" i="1" s="1"/>
  <c r="Y556" i="1" s="1"/>
  <c r="P556" i="1" s="1"/>
  <c r="U558" i="1"/>
  <c r="V558" i="1" s="1"/>
  <c r="Y558" i="1" s="1"/>
  <c r="P558" i="1" s="1"/>
  <c r="U567" i="1"/>
  <c r="V567" i="1" s="1"/>
  <c r="Z592" i="1"/>
  <c r="U594" i="1"/>
  <c r="V594" i="1" s="1"/>
  <c r="Y594" i="1" s="1"/>
  <c r="P594" i="1" s="1"/>
  <c r="Y606" i="1"/>
  <c r="P606" i="1" s="1"/>
  <c r="Z570" i="1"/>
  <c r="J580" i="1"/>
  <c r="L580" i="1" s="1"/>
  <c r="M580" i="1" s="1"/>
  <c r="N580" i="1" s="1"/>
  <c r="W580" i="1" s="1"/>
  <c r="X580" i="1" s="1"/>
  <c r="Y580" i="1" s="1"/>
  <c r="P580" i="1" s="1"/>
  <c r="Z593" i="1"/>
  <c r="W594" i="1"/>
  <c r="X594" i="1" s="1"/>
  <c r="J600" i="1"/>
  <c r="L600" i="1" s="1"/>
  <c r="M600" i="1" s="1"/>
  <c r="N600" i="1" s="1"/>
  <c r="W600" i="1" s="1"/>
  <c r="X600" i="1" s="1"/>
  <c r="Y600" i="1" s="1"/>
  <c r="P600" i="1" s="1"/>
  <c r="Z602" i="1"/>
  <c r="W603" i="1"/>
  <c r="X603" i="1" s="1"/>
  <c r="Y603" i="1" s="1"/>
  <c r="P603" i="1" s="1"/>
  <c r="Z612" i="1"/>
  <c r="U617" i="1"/>
  <c r="V617" i="1" s="1"/>
  <c r="Z617" i="1"/>
  <c r="Z625" i="1"/>
  <c r="U625" i="1"/>
  <c r="V625" i="1" s="1"/>
  <c r="U626" i="1"/>
  <c r="V626" i="1" s="1"/>
  <c r="Z626" i="1"/>
  <c r="W630" i="1"/>
  <c r="X630" i="1" s="1"/>
  <c r="M638" i="1"/>
  <c r="N638" i="1" s="1"/>
  <c r="W655" i="1"/>
  <c r="X655" i="1" s="1"/>
  <c r="U621" i="1"/>
  <c r="V621" i="1" s="1"/>
  <c r="W625" i="1"/>
  <c r="X625" i="1" s="1"/>
  <c r="U630" i="1"/>
  <c r="V630" i="1" s="1"/>
  <c r="L635" i="1"/>
  <c r="M635" i="1" s="1"/>
  <c r="N635" i="1" s="1"/>
  <c r="W635" i="1" s="1"/>
  <c r="X635" i="1" s="1"/>
  <c r="U604" i="1"/>
  <c r="V604" i="1" s="1"/>
  <c r="Y604" i="1" s="1"/>
  <c r="P604" i="1" s="1"/>
  <c r="J611" i="1"/>
  <c r="L611" i="1" s="1"/>
  <c r="M611" i="1" s="1"/>
  <c r="N611" i="1" s="1"/>
  <c r="W611" i="1" s="1"/>
  <c r="X611" i="1" s="1"/>
  <c r="Y611" i="1" s="1"/>
  <c r="P611" i="1" s="1"/>
  <c r="U613" i="1"/>
  <c r="V613" i="1" s="1"/>
  <c r="Y613" i="1" s="1"/>
  <c r="P613" i="1" s="1"/>
  <c r="U615" i="1"/>
  <c r="V615" i="1" s="1"/>
  <c r="U622" i="1"/>
  <c r="V622" i="1" s="1"/>
  <c r="Y622" i="1" s="1"/>
  <c r="P622" i="1" s="1"/>
  <c r="W626" i="1"/>
  <c r="X626" i="1" s="1"/>
  <c r="U631" i="1"/>
  <c r="V631" i="1" s="1"/>
  <c r="Y631" i="1" s="1"/>
  <c r="P631" i="1" s="1"/>
  <c r="J617" i="1"/>
  <c r="L617" i="1" s="1"/>
  <c r="M617" i="1" s="1"/>
  <c r="N617" i="1" s="1"/>
  <c r="W617" i="1" s="1"/>
  <c r="X617" i="1" s="1"/>
  <c r="M621" i="1"/>
  <c r="N621" i="1" s="1"/>
  <c r="W621" i="1" s="1"/>
  <c r="X621" i="1" s="1"/>
  <c r="M630" i="1"/>
  <c r="N630" i="1" s="1"/>
  <c r="W646" i="1"/>
  <c r="X646" i="1" s="1"/>
  <c r="U646" i="1"/>
  <c r="V646" i="1" s="1"/>
  <c r="Z646" i="1"/>
  <c r="M652" i="1"/>
  <c r="N652" i="1" s="1"/>
  <c r="W652" i="1" s="1"/>
  <c r="X652" i="1" s="1"/>
  <c r="U632" i="1"/>
  <c r="V632" i="1" s="1"/>
  <c r="W640" i="1"/>
  <c r="X640" i="1" s="1"/>
  <c r="U640" i="1"/>
  <c r="V640" i="1" s="1"/>
  <c r="Y640" i="1" s="1"/>
  <c r="P640" i="1" s="1"/>
  <c r="W618" i="1"/>
  <c r="X618" i="1" s="1"/>
  <c r="Y618" i="1" s="1"/>
  <c r="P618" i="1" s="1"/>
  <c r="U644" i="1"/>
  <c r="V644" i="1" s="1"/>
  <c r="W644" i="1"/>
  <c r="X644" i="1" s="1"/>
  <c r="Z644" i="1"/>
  <c r="M647" i="1"/>
  <c r="N647" i="1" s="1"/>
  <c r="U623" i="1"/>
  <c r="V623" i="1" s="1"/>
  <c r="Z623" i="1"/>
  <c r="L626" i="1"/>
  <c r="M626" i="1" s="1"/>
  <c r="N626" i="1" s="1"/>
  <c r="Y633" i="1"/>
  <c r="P633" i="1" s="1"/>
  <c r="U639" i="1"/>
  <c r="V639" i="1" s="1"/>
  <c r="Z640" i="1"/>
  <c r="Y642" i="1"/>
  <c r="P642" i="1" s="1"/>
  <c r="U612" i="1"/>
  <c r="V612" i="1" s="1"/>
  <c r="J618" i="1"/>
  <c r="L618" i="1" s="1"/>
  <c r="U619" i="1"/>
  <c r="V619" i="1" s="1"/>
  <c r="U628" i="1"/>
  <c r="V628" i="1" s="1"/>
  <c r="Y628" i="1" s="1"/>
  <c r="P628" i="1" s="1"/>
  <c r="U635" i="1"/>
  <c r="V635" i="1" s="1"/>
  <c r="Z635" i="1"/>
  <c r="U638" i="1"/>
  <c r="V638" i="1" s="1"/>
  <c r="Y638" i="1" s="1"/>
  <c r="Z638" i="1"/>
  <c r="W638" i="1"/>
  <c r="X638" i="1" s="1"/>
  <c r="Z639" i="1"/>
  <c r="M645" i="1"/>
  <c r="N645" i="1" s="1"/>
  <c r="W645" i="1" s="1"/>
  <c r="X645" i="1" s="1"/>
  <c r="Y645" i="1" s="1"/>
  <c r="P645" i="1" s="1"/>
  <c r="W610" i="1"/>
  <c r="X610" i="1" s="1"/>
  <c r="Y610" i="1" s="1"/>
  <c r="P610" i="1" s="1"/>
  <c r="U616" i="1"/>
  <c r="V616" i="1" s="1"/>
  <c r="M633" i="1"/>
  <c r="N633" i="1" s="1"/>
  <c r="W633" i="1" s="1"/>
  <c r="X633" i="1" s="1"/>
  <c r="W636" i="1"/>
  <c r="X636" i="1" s="1"/>
  <c r="Y636" i="1" s="1"/>
  <c r="P636" i="1" s="1"/>
  <c r="M642" i="1"/>
  <c r="N642" i="1" s="1"/>
  <c r="W642" i="1" s="1"/>
  <c r="X642" i="1" s="1"/>
  <c r="W628" i="1"/>
  <c r="X628" i="1" s="1"/>
  <c r="W637" i="1"/>
  <c r="X637" i="1" s="1"/>
  <c r="U637" i="1"/>
  <c r="V637" i="1" s="1"/>
  <c r="Z637" i="1"/>
  <c r="Z648" i="1"/>
  <c r="W648" i="1"/>
  <c r="X648" i="1" s="1"/>
  <c r="U648" i="1"/>
  <c r="V648" i="1" s="1"/>
  <c r="Y648" i="1" s="1"/>
  <c r="P648" i="1" s="1"/>
  <c r="U589" i="1"/>
  <c r="V589" i="1" s="1"/>
  <c r="Y589" i="1" s="1"/>
  <c r="P589" i="1" s="1"/>
  <c r="J596" i="1"/>
  <c r="L596" i="1" s="1"/>
  <c r="U598" i="1"/>
  <c r="V598" i="1" s="1"/>
  <c r="Y598" i="1" s="1"/>
  <c r="P598" i="1" s="1"/>
  <c r="J605" i="1"/>
  <c r="L605" i="1" s="1"/>
  <c r="M605" i="1" s="1"/>
  <c r="N605" i="1" s="1"/>
  <c r="W605" i="1" s="1"/>
  <c r="X605" i="1" s="1"/>
  <c r="Y605" i="1" s="1"/>
  <c r="P605" i="1" s="1"/>
  <c r="U607" i="1"/>
  <c r="V607" i="1" s="1"/>
  <c r="Y607" i="1" s="1"/>
  <c r="P607" i="1" s="1"/>
  <c r="J614" i="1"/>
  <c r="L614" i="1" s="1"/>
  <c r="M614" i="1" s="1"/>
  <c r="N614" i="1" s="1"/>
  <c r="W614" i="1" s="1"/>
  <c r="X614" i="1" s="1"/>
  <c r="Y614" i="1" s="1"/>
  <c r="P614" i="1" s="1"/>
  <c r="U620" i="1"/>
  <c r="V620" i="1" s="1"/>
  <c r="W620" i="1"/>
  <c r="X620" i="1" s="1"/>
  <c r="U629" i="1"/>
  <c r="V629" i="1" s="1"/>
  <c r="W629" i="1"/>
  <c r="X629" i="1" s="1"/>
  <c r="J632" i="1"/>
  <c r="L632" i="1" s="1"/>
  <c r="M632" i="1" s="1"/>
  <c r="N632" i="1" s="1"/>
  <c r="W632" i="1" s="1"/>
  <c r="X632" i="1" s="1"/>
  <c r="M639" i="1"/>
  <c r="N639" i="1" s="1"/>
  <c r="W639" i="1" s="1"/>
  <c r="X639" i="1" s="1"/>
  <c r="Z610" i="1"/>
  <c r="J616" i="1"/>
  <c r="L616" i="1" s="1"/>
  <c r="M616" i="1" s="1"/>
  <c r="N616" i="1" s="1"/>
  <c r="W616" i="1" s="1"/>
  <c r="X616" i="1" s="1"/>
  <c r="J619" i="1"/>
  <c r="L619" i="1" s="1"/>
  <c r="M619" i="1" s="1"/>
  <c r="N619" i="1" s="1"/>
  <c r="W619" i="1" s="1"/>
  <c r="X619" i="1" s="1"/>
  <c r="J623" i="1"/>
  <c r="L623" i="1" s="1"/>
  <c r="J624" i="1"/>
  <c r="L624" i="1" s="1"/>
  <c r="M624" i="1" s="1"/>
  <c r="N624" i="1" s="1"/>
  <c r="W624" i="1" s="1"/>
  <c r="X624" i="1" s="1"/>
  <c r="Y624" i="1" s="1"/>
  <c r="P624" i="1" s="1"/>
  <c r="J628" i="1"/>
  <c r="L628" i="1" s="1"/>
  <c r="M628" i="1" s="1"/>
  <c r="N628" i="1" s="1"/>
  <c r="J634" i="1"/>
  <c r="L634" i="1" s="1"/>
  <c r="M634" i="1" s="1"/>
  <c r="N634" i="1" s="1"/>
  <c r="W634" i="1" s="1"/>
  <c r="X634" i="1" s="1"/>
  <c r="M636" i="1"/>
  <c r="N636" i="1" s="1"/>
  <c r="J641" i="1"/>
  <c r="L641" i="1" s="1"/>
  <c r="M641" i="1" s="1"/>
  <c r="N641" i="1" s="1"/>
  <c r="J643" i="1"/>
  <c r="L643" i="1" s="1"/>
  <c r="M643" i="1" s="1"/>
  <c r="N643" i="1" s="1"/>
  <c r="W643" i="1" s="1"/>
  <c r="X643" i="1" s="1"/>
  <c r="U647" i="1"/>
  <c r="V647" i="1" s="1"/>
  <c r="M653" i="1"/>
  <c r="N653" i="1" s="1"/>
  <c r="W653" i="1" s="1"/>
  <c r="X653" i="1" s="1"/>
  <c r="J639" i="1"/>
  <c r="L639" i="1" s="1"/>
  <c r="U641" i="1"/>
  <c r="V641" i="1" s="1"/>
  <c r="Z650" i="1"/>
  <c r="U653" i="1"/>
  <c r="V653" i="1" s="1"/>
  <c r="Z655" i="1"/>
  <c r="U634" i="1"/>
  <c r="V634" i="1" s="1"/>
  <c r="U643" i="1"/>
  <c r="V643" i="1" s="1"/>
  <c r="U649" i="1"/>
  <c r="V649" i="1" s="1"/>
  <c r="Y649" i="1" s="1"/>
  <c r="P649" i="1" s="1"/>
  <c r="U651" i="1"/>
  <c r="V651" i="1" s="1"/>
  <c r="Y651" i="1" s="1"/>
  <c r="P651" i="1" s="1"/>
  <c r="I163" i="2"/>
  <c r="K163" i="2" s="1"/>
  <c r="W641" i="1"/>
  <c r="X641" i="1" s="1"/>
  <c r="K143" i="2"/>
  <c r="I101" i="2"/>
  <c r="K101" i="2" s="1"/>
  <c r="I114" i="2"/>
  <c r="K114" i="2" s="1"/>
  <c r="K119" i="2"/>
  <c r="K191" i="2"/>
  <c r="Z632" i="1"/>
  <c r="Z641" i="1"/>
  <c r="W647" i="1"/>
  <c r="X647" i="1" s="1"/>
  <c r="U652" i="1"/>
  <c r="V652" i="1" s="1"/>
  <c r="J657" i="1"/>
  <c r="L657" i="1" s="1"/>
  <c r="M657" i="1" s="1"/>
  <c r="N657" i="1" s="1"/>
  <c r="W657" i="1" s="1"/>
  <c r="X657" i="1" s="1"/>
  <c r="Y657" i="1" s="1"/>
  <c r="P657" i="1" s="1"/>
  <c r="I125" i="2"/>
  <c r="K125" i="2" s="1"/>
  <c r="I161" i="2"/>
  <c r="K161" i="2" s="1"/>
  <c r="I139" i="2"/>
  <c r="K139" i="2" s="1"/>
  <c r="J654" i="1"/>
  <c r="L654" i="1" s="1"/>
  <c r="M654" i="1" s="1"/>
  <c r="N654" i="1" s="1"/>
  <c r="W654" i="1" s="1"/>
  <c r="X654" i="1" s="1"/>
  <c r="Y654" i="1" s="1"/>
  <c r="P654" i="1" s="1"/>
  <c r="I102" i="2"/>
  <c r="K102" i="2" s="1"/>
  <c r="I115" i="2"/>
  <c r="K115" i="2" s="1"/>
  <c r="I187" i="2"/>
  <c r="K187" i="2" s="1"/>
  <c r="W650" i="1"/>
  <c r="X650" i="1" s="1"/>
  <c r="Y650" i="1" s="1"/>
  <c r="P650" i="1" s="1"/>
  <c r="U655" i="1"/>
  <c r="V655" i="1" s="1"/>
  <c r="Y655" i="1" s="1"/>
  <c r="P655" i="1" s="1"/>
  <c r="I126" i="2"/>
  <c r="K126" i="2" s="1"/>
  <c r="K167" i="2"/>
  <c r="I103" i="2"/>
  <c r="K103" i="2" s="1"/>
  <c r="I116" i="2"/>
  <c r="K116" i="2" s="1"/>
  <c r="I185" i="2"/>
  <c r="K185" i="2" s="1"/>
  <c r="U656" i="1"/>
  <c r="V656" i="1" s="1"/>
  <c r="I108" i="2"/>
  <c r="K108" i="2" s="1"/>
  <c r="I132" i="2"/>
  <c r="K132" i="2" s="1"/>
  <c r="I156" i="2"/>
  <c r="K156" i="2" s="1"/>
  <c r="I180" i="2"/>
  <c r="K180" i="2" s="1"/>
  <c r="I204" i="2"/>
  <c r="K204" i="2" s="1"/>
  <c r="K244" i="2"/>
  <c r="K267" i="2"/>
  <c r="I302" i="2"/>
  <c r="K302" i="2" s="1"/>
  <c r="I321" i="2"/>
  <c r="K321" i="2" s="1"/>
  <c r="K323" i="2"/>
  <c r="I340" i="2"/>
  <c r="K340" i="2" s="1"/>
  <c r="I351" i="2"/>
  <c r="K351" i="2" s="1"/>
  <c r="K412" i="2"/>
  <c r="I106" i="2"/>
  <c r="K106" i="2" s="1"/>
  <c r="I130" i="2"/>
  <c r="K130" i="2" s="1"/>
  <c r="I154" i="2"/>
  <c r="K154" i="2" s="1"/>
  <c r="I178" i="2"/>
  <c r="K178" i="2" s="1"/>
  <c r="I202" i="2"/>
  <c r="K202" i="2" s="1"/>
  <c r="K313" i="2"/>
  <c r="W656" i="1"/>
  <c r="X656" i="1" s="1"/>
  <c r="I104" i="2"/>
  <c r="K104" i="2" s="1"/>
  <c r="I128" i="2"/>
  <c r="K128" i="2" s="1"/>
  <c r="I152" i="2"/>
  <c r="K152" i="2" s="1"/>
  <c r="I176" i="2"/>
  <c r="K176" i="2" s="1"/>
  <c r="I200" i="2"/>
  <c r="K200" i="2" s="1"/>
  <c r="I240" i="2"/>
  <c r="K240" i="2" s="1"/>
  <c r="I250" i="2"/>
  <c r="K250" i="2" s="1"/>
  <c r="I273" i="2"/>
  <c r="K273" i="2" s="1"/>
  <c r="I297" i="2"/>
  <c r="K297" i="2" s="1"/>
  <c r="K318" i="2"/>
  <c r="I327" i="2"/>
  <c r="K327" i="2" s="1"/>
  <c r="K329" i="2"/>
  <c r="I174" i="2"/>
  <c r="K174" i="2" s="1"/>
  <c r="I198" i="2"/>
  <c r="K198" i="2" s="1"/>
  <c r="K255" i="2"/>
  <c r="I263" i="2"/>
  <c r="K263" i="2" s="1"/>
  <c r="I308" i="2"/>
  <c r="K308" i="2" s="1"/>
  <c r="K354" i="2"/>
  <c r="K365" i="2"/>
  <c r="I405" i="2"/>
  <c r="K405" i="2" s="1"/>
  <c r="I122" i="2"/>
  <c r="K122" i="2" s="1"/>
  <c r="I146" i="2"/>
  <c r="K146" i="2" s="1"/>
  <c r="I170" i="2"/>
  <c r="K170" i="2" s="1"/>
  <c r="I194" i="2"/>
  <c r="K194" i="2" s="1"/>
  <c r="I279" i="2"/>
  <c r="K279" i="2" s="1"/>
  <c r="K281" i="2"/>
  <c r="I314" i="2"/>
  <c r="K314" i="2" s="1"/>
  <c r="I333" i="2"/>
  <c r="K333" i="2" s="1"/>
  <c r="I344" i="2"/>
  <c r="K344" i="2" s="1"/>
  <c r="K360" i="2"/>
  <c r="I120" i="2"/>
  <c r="K120" i="2" s="1"/>
  <c r="I144" i="2"/>
  <c r="K144" i="2" s="1"/>
  <c r="I168" i="2"/>
  <c r="K168" i="2" s="1"/>
  <c r="I192" i="2"/>
  <c r="K192" i="2" s="1"/>
  <c r="K248" i="2"/>
  <c r="I251" i="2"/>
  <c r="K251" i="2" s="1"/>
  <c r="K325" i="2"/>
  <c r="K341" i="2"/>
  <c r="I441" i="2"/>
  <c r="K441" i="2" s="1"/>
  <c r="I118" i="2"/>
  <c r="K118" i="2" s="1"/>
  <c r="I142" i="2"/>
  <c r="K142" i="2" s="1"/>
  <c r="I166" i="2"/>
  <c r="K166" i="2" s="1"/>
  <c r="I190" i="2"/>
  <c r="K190" i="2" s="1"/>
  <c r="K243" i="2"/>
  <c r="I264" i="2"/>
  <c r="K264" i="2" s="1"/>
  <c r="I290" i="2"/>
  <c r="K290" i="2" s="1"/>
  <c r="I309" i="2"/>
  <c r="K309" i="2" s="1"/>
  <c r="K330" i="2"/>
  <c r="K433" i="2"/>
  <c r="K472" i="2"/>
  <c r="I140" i="2"/>
  <c r="K140" i="2" s="1"/>
  <c r="I164" i="2"/>
  <c r="K164" i="2" s="1"/>
  <c r="I188" i="2"/>
  <c r="K188" i="2" s="1"/>
  <c r="K256" i="2"/>
  <c r="I285" i="2"/>
  <c r="K285" i="2" s="1"/>
  <c r="K287" i="2"/>
  <c r="I320" i="2"/>
  <c r="K320" i="2" s="1"/>
  <c r="I339" i="2"/>
  <c r="K339" i="2" s="1"/>
  <c r="K361" i="2"/>
  <c r="K366" i="2"/>
  <c r="K411" i="2"/>
  <c r="K306" i="2"/>
  <c r="I315" i="2"/>
  <c r="K315" i="2" s="1"/>
  <c r="K317" i="2"/>
  <c r="K336" i="2"/>
  <c r="I345" i="2"/>
  <c r="K345" i="2" s="1"/>
  <c r="I356" i="2"/>
  <c r="K356" i="2" s="1"/>
  <c r="K523" i="2"/>
  <c r="I110" i="2"/>
  <c r="K110" i="2" s="1"/>
  <c r="I134" i="2"/>
  <c r="K134" i="2" s="1"/>
  <c r="I158" i="2"/>
  <c r="K158" i="2" s="1"/>
  <c r="I182" i="2"/>
  <c r="K182" i="2" s="1"/>
  <c r="K246" i="2"/>
  <c r="I262" i="2"/>
  <c r="K262" i="2" s="1"/>
  <c r="I291" i="2"/>
  <c r="K291" i="2" s="1"/>
  <c r="K293" i="2"/>
  <c r="K312" i="2"/>
  <c r="K337" i="2"/>
  <c r="K342" i="2"/>
  <c r="K398" i="2"/>
  <c r="K362" i="2"/>
  <c r="K374" i="2"/>
  <c r="I403" i="2"/>
  <c r="K403" i="2" s="1"/>
  <c r="I429" i="2"/>
  <c r="K429" i="2" s="1"/>
  <c r="K367" i="2"/>
  <c r="I380" i="2"/>
  <c r="K380" i="2" s="1"/>
  <c r="K400" i="2"/>
  <c r="I406" i="2"/>
  <c r="K406" i="2" s="1"/>
  <c r="K421" i="2"/>
  <c r="K434" i="2"/>
  <c r="K437" i="2"/>
  <c r="K461" i="2"/>
  <c r="K234" i="2"/>
  <c r="K258" i="2"/>
  <c r="K276" i="2"/>
  <c r="K288" i="2"/>
  <c r="K372" i="2"/>
  <c r="K385" i="2"/>
  <c r="I393" i="2"/>
  <c r="K393" i="2" s="1"/>
  <c r="K458" i="2"/>
  <c r="K491" i="2"/>
  <c r="K378" i="2"/>
  <c r="K373" i="2"/>
  <c r="K386" i="2"/>
  <c r="I415" i="2"/>
  <c r="K415" i="2" s="1"/>
  <c r="K484" i="2"/>
  <c r="K369" i="2"/>
  <c r="K436" i="2"/>
  <c r="K460" i="2"/>
  <c r="I496" i="2"/>
  <c r="K496" i="2" s="1"/>
  <c r="I599" i="2"/>
  <c r="K599" i="2" s="1"/>
  <c r="I551" i="2"/>
  <c r="K551" i="2" s="1"/>
  <c r="I565" i="2"/>
  <c r="K565" i="2" s="1"/>
  <c r="K605" i="2"/>
  <c r="I518" i="2"/>
  <c r="K518" i="2" s="1"/>
  <c r="I529" i="2"/>
  <c r="K529" i="2" s="1"/>
  <c r="I543" i="2"/>
  <c r="K543" i="2" s="1"/>
  <c r="K557" i="2"/>
  <c r="I492" i="2"/>
  <c r="K492" i="2" s="1"/>
  <c r="I519" i="2"/>
  <c r="K519" i="2" s="1"/>
  <c r="I527" i="2"/>
  <c r="K527" i="2" s="1"/>
  <c r="I541" i="2"/>
  <c r="K541" i="2" s="1"/>
  <c r="K426" i="2"/>
  <c r="K450" i="2"/>
  <c r="K468" i="2"/>
  <c r="K480" i="2"/>
  <c r="I495" i="2"/>
  <c r="K495" i="2" s="1"/>
  <c r="K513" i="2"/>
  <c r="K533" i="2"/>
  <c r="I575" i="2"/>
  <c r="K575" i="2" s="1"/>
  <c r="K466" i="2"/>
  <c r="K478" i="2"/>
  <c r="I498" i="2"/>
  <c r="K498" i="2" s="1"/>
  <c r="I503" i="2"/>
  <c r="K503" i="2" s="1"/>
  <c r="K476" i="2"/>
  <c r="I488" i="2"/>
  <c r="K488" i="2" s="1"/>
  <c r="I512" i="2"/>
  <c r="K512" i="2" s="1"/>
  <c r="I536" i="2"/>
  <c r="K536" i="2" s="1"/>
  <c r="I560" i="2"/>
  <c r="K560" i="2" s="1"/>
  <c r="I584" i="2"/>
  <c r="K584" i="2" s="1"/>
  <c r="I608" i="2"/>
  <c r="K608" i="2" s="1"/>
  <c r="I632" i="2"/>
  <c r="K632" i="2" s="1"/>
  <c r="I510" i="2"/>
  <c r="K510" i="2" s="1"/>
  <c r="I534" i="2"/>
  <c r="K534" i="2" s="1"/>
  <c r="I558" i="2"/>
  <c r="K558" i="2" s="1"/>
  <c r="I582" i="2"/>
  <c r="K582" i="2" s="1"/>
  <c r="I606" i="2"/>
  <c r="K606" i="2" s="1"/>
  <c r="I630" i="2"/>
  <c r="K630" i="2" s="1"/>
  <c r="I508" i="2"/>
  <c r="K508" i="2" s="1"/>
  <c r="I532" i="2"/>
  <c r="K532" i="2" s="1"/>
  <c r="I556" i="2"/>
  <c r="K556" i="2" s="1"/>
  <c r="I580" i="2"/>
  <c r="K580" i="2" s="1"/>
  <c r="I604" i="2"/>
  <c r="K604" i="2" s="1"/>
  <c r="I628" i="2"/>
  <c r="K628" i="2" s="1"/>
  <c r="I652" i="2"/>
  <c r="K652" i="2" s="1"/>
  <c r="I506" i="2"/>
  <c r="K506" i="2" s="1"/>
  <c r="I530" i="2"/>
  <c r="K530" i="2" s="1"/>
  <c r="I554" i="2"/>
  <c r="K554" i="2" s="1"/>
  <c r="I578" i="2"/>
  <c r="K578" i="2" s="1"/>
  <c r="I602" i="2"/>
  <c r="K602" i="2" s="1"/>
  <c r="I626" i="2"/>
  <c r="K626" i="2" s="1"/>
  <c r="I650" i="2"/>
  <c r="K650" i="2" s="1"/>
  <c r="I502" i="2"/>
  <c r="K502" i="2" s="1"/>
  <c r="I526" i="2"/>
  <c r="K526" i="2" s="1"/>
  <c r="I550" i="2"/>
  <c r="K550" i="2" s="1"/>
  <c r="I574" i="2"/>
  <c r="K574" i="2" s="1"/>
  <c r="I598" i="2"/>
  <c r="K598" i="2" s="1"/>
  <c r="I622" i="2"/>
  <c r="K622" i="2" s="1"/>
  <c r="I646" i="2"/>
  <c r="K646" i="2" s="1"/>
  <c r="I500" i="2"/>
  <c r="K500" i="2" s="1"/>
  <c r="I524" i="2"/>
  <c r="K524" i="2" s="1"/>
  <c r="I548" i="2"/>
  <c r="K548" i="2" s="1"/>
  <c r="I572" i="2"/>
  <c r="K572" i="2" s="1"/>
  <c r="I596" i="2"/>
  <c r="K596" i="2" s="1"/>
  <c r="I620" i="2"/>
  <c r="K620" i="2" s="1"/>
  <c r="I644" i="2"/>
  <c r="K644" i="2" s="1"/>
  <c r="I522" i="2"/>
  <c r="K522" i="2" s="1"/>
  <c r="I546" i="2"/>
  <c r="K546" i="2" s="1"/>
  <c r="I570" i="2"/>
  <c r="K570" i="2" s="1"/>
  <c r="I594" i="2"/>
  <c r="K594" i="2" s="1"/>
  <c r="I642" i="2"/>
  <c r="K642" i="2" s="1"/>
  <c r="I520" i="2"/>
  <c r="K520" i="2" s="1"/>
  <c r="I544" i="2"/>
  <c r="K544" i="2" s="1"/>
  <c r="I568" i="2"/>
  <c r="K568" i="2" s="1"/>
  <c r="I592" i="2"/>
  <c r="K592" i="2" s="1"/>
  <c r="I616" i="2"/>
  <c r="K616" i="2" s="1"/>
  <c r="I640" i="2"/>
  <c r="K640" i="2" s="1"/>
  <c r="I542" i="2"/>
  <c r="K542" i="2" s="1"/>
  <c r="I566" i="2"/>
  <c r="K566" i="2" s="1"/>
  <c r="I590" i="2"/>
  <c r="K590" i="2" s="1"/>
  <c r="I638" i="2"/>
  <c r="K638" i="2" s="1"/>
  <c r="I516" i="2"/>
  <c r="K516" i="2" s="1"/>
  <c r="I540" i="2"/>
  <c r="K540" i="2" s="1"/>
  <c r="I564" i="2"/>
  <c r="K564" i="2" s="1"/>
  <c r="I588" i="2"/>
  <c r="K588" i="2" s="1"/>
  <c r="I636" i="2"/>
  <c r="K636" i="2" s="1"/>
  <c r="Y488" i="1" l="1"/>
  <c r="P488" i="1" s="1"/>
  <c r="Y357" i="1"/>
  <c r="P357" i="1" s="1"/>
  <c r="Y547" i="1"/>
  <c r="P547" i="1" s="1"/>
  <c r="Y424" i="1"/>
  <c r="P424" i="1" s="1"/>
  <c r="Y291" i="1"/>
  <c r="P291" i="1" s="1"/>
  <c r="Y219" i="1"/>
  <c r="P219" i="1" s="1"/>
  <c r="Y186" i="1"/>
  <c r="P186" i="1" s="1"/>
  <c r="Y129" i="1"/>
  <c r="P129" i="1" s="1"/>
  <c r="Y59" i="1"/>
  <c r="P59" i="1" s="1"/>
  <c r="Y380" i="1"/>
  <c r="P380" i="1" s="1"/>
  <c r="Y641" i="1"/>
  <c r="P641" i="1" s="1"/>
  <c r="P638" i="1"/>
  <c r="Y621" i="1"/>
  <c r="P621" i="1" s="1"/>
  <c r="Y601" i="1"/>
  <c r="P601" i="1" s="1"/>
  <c r="Y552" i="1"/>
  <c r="P552" i="1" s="1"/>
  <c r="Y529" i="1"/>
  <c r="P529" i="1" s="1"/>
  <c r="Y389" i="1"/>
  <c r="P389" i="1" s="1"/>
  <c r="Y335" i="1"/>
  <c r="P335" i="1" s="1"/>
  <c r="Y497" i="1"/>
  <c r="P497" i="1" s="1"/>
  <c r="Y282" i="1"/>
  <c r="P282" i="1" s="1"/>
  <c r="Y305" i="1"/>
  <c r="P305" i="1" s="1"/>
  <c r="Y226" i="1"/>
  <c r="P226" i="1" s="1"/>
  <c r="Y178" i="1"/>
  <c r="P178" i="1" s="1"/>
  <c r="Y123" i="1"/>
  <c r="P123" i="1" s="1"/>
  <c r="Y48" i="1"/>
  <c r="P48" i="1" s="1"/>
  <c r="Y635" i="1"/>
  <c r="P635" i="1" s="1"/>
  <c r="Y515" i="1"/>
  <c r="P515" i="1" s="1"/>
  <c r="Y656" i="1"/>
  <c r="P656" i="1" s="1"/>
  <c r="Y567" i="1"/>
  <c r="P567" i="1" s="1"/>
  <c r="Y585" i="1"/>
  <c r="P585" i="1" s="1"/>
  <c r="Y522" i="1"/>
  <c r="P522" i="1" s="1"/>
  <c r="Y476" i="1"/>
  <c r="P476" i="1" s="1"/>
  <c r="Y426" i="1"/>
  <c r="P426" i="1" s="1"/>
  <c r="Y406" i="1"/>
  <c r="P406" i="1" s="1"/>
  <c r="Y281" i="1"/>
  <c r="P281" i="1" s="1"/>
  <c r="Y358" i="1"/>
  <c r="P358" i="1" s="1"/>
  <c r="Y298" i="1"/>
  <c r="P298" i="1" s="1"/>
  <c r="P233" i="1"/>
  <c r="Y225" i="1"/>
  <c r="P225" i="1" s="1"/>
  <c r="Y141" i="1"/>
  <c r="P141" i="1" s="1"/>
  <c r="Y267" i="1"/>
  <c r="P267" i="1" s="1"/>
  <c r="Y218" i="1"/>
  <c r="P218" i="1" s="1"/>
  <c r="Y168" i="1"/>
  <c r="P168" i="1" s="1"/>
  <c r="Y72" i="1"/>
  <c r="P72" i="1" s="1"/>
  <c r="Y122" i="1"/>
  <c r="P122" i="1" s="1"/>
  <c r="Y92" i="1"/>
  <c r="P92" i="1" s="1"/>
  <c r="Y41" i="1"/>
  <c r="P41" i="1" s="1"/>
  <c r="Y254" i="1"/>
  <c r="P254" i="1" s="1"/>
  <c r="Y120" i="1"/>
  <c r="P120" i="1" s="1"/>
  <c r="Y151" i="1"/>
  <c r="P151" i="1" s="1"/>
  <c r="Y505" i="1"/>
  <c r="P505" i="1" s="1"/>
  <c r="Y647" i="1"/>
  <c r="P647" i="1" s="1"/>
  <c r="Y623" i="1"/>
  <c r="P623" i="1" s="1"/>
  <c r="Y587" i="1"/>
  <c r="P587" i="1" s="1"/>
  <c r="Y475" i="1"/>
  <c r="P475" i="1" s="1"/>
  <c r="Y513" i="1"/>
  <c r="P513" i="1" s="1"/>
  <c r="Y502" i="1"/>
  <c r="P502" i="1" s="1"/>
  <c r="Y423" i="1"/>
  <c r="P423" i="1" s="1"/>
  <c r="Y232" i="1"/>
  <c r="P232" i="1" s="1"/>
  <c r="Y340" i="1"/>
  <c r="P340" i="1" s="1"/>
  <c r="Y263" i="1"/>
  <c r="P263" i="1" s="1"/>
  <c r="Y248" i="1"/>
  <c r="P248" i="1" s="1"/>
  <c r="Y200" i="1"/>
  <c r="P200" i="1" s="1"/>
  <c r="Y236" i="1"/>
  <c r="P236" i="1" s="1"/>
  <c r="Y167" i="1"/>
  <c r="P167" i="1" s="1"/>
  <c r="Y135" i="1"/>
  <c r="P135" i="1" s="1"/>
  <c r="Y80" i="1"/>
  <c r="P80" i="1" s="1"/>
  <c r="Y45" i="1"/>
  <c r="P45" i="1" s="1"/>
  <c r="Y13" i="1"/>
  <c r="P13" i="1" s="1"/>
  <c r="Y482" i="1"/>
  <c r="P482" i="1" s="1"/>
  <c r="Y385" i="1"/>
  <c r="P385" i="1" s="1"/>
  <c r="Y574" i="1"/>
  <c r="P574" i="1" s="1"/>
  <c r="Y562" i="1"/>
  <c r="P562" i="1" s="1"/>
  <c r="Y371" i="1"/>
  <c r="P371" i="1" s="1"/>
  <c r="Y418" i="1"/>
  <c r="P418" i="1" s="1"/>
  <c r="Y383" i="1"/>
  <c r="P383" i="1" s="1"/>
  <c r="Y399" i="1"/>
  <c r="P399" i="1" s="1"/>
  <c r="Y400" i="1"/>
  <c r="P400" i="1" s="1"/>
  <c r="Y319" i="1"/>
  <c r="P319" i="1" s="1"/>
  <c r="Y194" i="1"/>
  <c r="P194" i="1" s="1"/>
  <c r="Y228" i="1"/>
  <c r="P228" i="1" s="1"/>
  <c r="Y217" i="1"/>
  <c r="P217" i="1" s="1"/>
  <c r="Y246" i="1"/>
  <c r="P246" i="1" s="1"/>
  <c r="Y235" i="1"/>
  <c r="P235" i="1" s="1"/>
  <c r="Y239" i="1"/>
  <c r="P239" i="1" s="1"/>
  <c r="Y177" i="1"/>
  <c r="P177" i="1" s="1"/>
  <c r="Y119" i="1"/>
  <c r="P119" i="1" s="1"/>
  <c r="Y50" i="1"/>
  <c r="P50" i="1" s="1"/>
  <c r="Y195" i="1"/>
  <c r="P195" i="1" s="1"/>
  <c r="Y619" i="1"/>
  <c r="P619" i="1" s="1"/>
  <c r="Y579" i="1"/>
  <c r="P579" i="1" s="1"/>
  <c r="Y597" i="1"/>
  <c r="P597" i="1" s="1"/>
  <c r="Y510" i="1"/>
  <c r="P510" i="1" s="1"/>
  <c r="Y652" i="1"/>
  <c r="P652" i="1" s="1"/>
  <c r="Y629" i="1"/>
  <c r="P629" i="1" s="1"/>
  <c r="Y616" i="1"/>
  <c r="P616" i="1" s="1"/>
  <c r="Y646" i="1"/>
  <c r="P646" i="1" s="1"/>
  <c r="Y615" i="1"/>
  <c r="P615" i="1" s="1"/>
  <c r="Y626" i="1"/>
  <c r="P626" i="1" s="1"/>
  <c r="Y479" i="1"/>
  <c r="P479" i="1" s="1"/>
  <c r="Y411" i="1"/>
  <c r="P411" i="1" s="1"/>
  <c r="Y401" i="1"/>
  <c r="P401" i="1" s="1"/>
  <c r="Y405" i="1"/>
  <c r="P405" i="1" s="1"/>
  <c r="P292" i="1"/>
  <c r="Y356" i="1"/>
  <c r="P356" i="1" s="1"/>
  <c r="Y296" i="1"/>
  <c r="P296" i="1" s="1"/>
  <c r="Y214" i="1"/>
  <c r="P214" i="1" s="1"/>
  <c r="Y375" i="1"/>
  <c r="P375" i="1" s="1"/>
  <c r="P165" i="1"/>
  <c r="Y287" i="1"/>
  <c r="P287" i="1" s="1"/>
  <c r="Y216" i="1"/>
  <c r="P216" i="1" s="1"/>
  <c r="Y262" i="1"/>
  <c r="P262" i="1" s="1"/>
  <c r="Y158" i="1"/>
  <c r="P158" i="1" s="1"/>
  <c r="Y204" i="1"/>
  <c r="P204" i="1" s="1"/>
  <c r="Y234" i="1"/>
  <c r="P234" i="1" s="1"/>
  <c r="Y108" i="1"/>
  <c r="P108" i="1" s="1"/>
  <c r="Y612" i="1"/>
  <c r="P612" i="1" s="1"/>
  <c r="Y625" i="1"/>
  <c r="P625" i="1" s="1"/>
  <c r="Y540" i="1"/>
  <c r="P540" i="1" s="1"/>
  <c r="Y582" i="1"/>
  <c r="P582" i="1" s="1"/>
  <c r="Y463" i="1"/>
  <c r="P463" i="1" s="1"/>
  <c r="Y350" i="1"/>
  <c r="P350" i="1" s="1"/>
  <c r="Y362" i="1"/>
  <c r="P362" i="1" s="1"/>
  <c r="Y432" i="1"/>
  <c r="P432" i="1" s="1"/>
  <c r="Y283" i="1"/>
  <c r="P283" i="1" s="1"/>
  <c r="Y321" i="1"/>
  <c r="P321" i="1" s="1"/>
  <c r="Y347" i="1"/>
  <c r="P347" i="1" s="1"/>
  <c r="Y227" i="1"/>
  <c r="P227" i="1" s="1"/>
  <c r="Y245" i="1"/>
  <c r="P245" i="1" s="1"/>
  <c r="Y176" i="1"/>
  <c r="P176" i="1" s="1"/>
  <c r="Y57" i="1"/>
  <c r="P57" i="1" s="1"/>
  <c r="Y83" i="1"/>
  <c r="P83" i="1" s="1"/>
  <c r="Y643" i="1"/>
  <c r="P643" i="1" s="1"/>
  <c r="Y644" i="1"/>
  <c r="P644" i="1" s="1"/>
  <c r="Y575" i="1"/>
  <c r="P575" i="1" s="1"/>
  <c r="P535" i="1"/>
  <c r="Y409" i="1"/>
  <c r="P409" i="1" s="1"/>
  <c r="Y490" i="1"/>
  <c r="P490" i="1" s="1"/>
  <c r="Y315" i="1"/>
  <c r="P315" i="1" s="1"/>
  <c r="Y258" i="1"/>
  <c r="P258" i="1" s="1"/>
  <c r="Y243" i="1"/>
  <c r="P243" i="1" s="1"/>
  <c r="Y203" i="1"/>
  <c r="P203" i="1" s="1"/>
  <c r="Y208" i="1"/>
  <c r="P208" i="1" s="1"/>
  <c r="Y187" i="1"/>
  <c r="P187" i="1" s="1"/>
  <c r="Y132" i="1"/>
  <c r="P132" i="1" s="1"/>
  <c r="Y155" i="1"/>
  <c r="P155" i="1" s="1"/>
  <c r="Y634" i="1"/>
  <c r="P634" i="1" s="1"/>
  <c r="Y620" i="1"/>
  <c r="P620" i="1" s="1"/>
  <c r="Y637" i="1"/>
  <c r="P637" i="1" s="1"/>
  <c r="Y566" i="1"/>
  <c r="P566" i="1" s="1"/>
  <c r="Y595" i="1"/>
  <c r="P595" i="1" s="1"/>
  <c r="Y398" i="1"/>
  <c r="P398" i="1" s="1"/>
  <c r="Y392" i="1"/>
  <c r="P392" i="1" s="1"/>
  <c r="Y374" i="1"/>
  <c r="P374" i="1" s="1"/>
  <c r="Y408" i="1"/>
  <c r="P408" i="1" s="1"/>
  <c r="Y313" i="1"/>
  <c r="P313" i="1" s="1"/>
  <c r="Y348" i="1"/>
  <c r="P348" i="1" s="1"/>
  <c r="Y273" i="1"/>
  <c r="P273" i="1" s="1"/>
  <c r="Y193" i="1"/>
  <c r="P193" i="1" s="1"/>
  <c r="Y196" i="1"/>
  <c r="P196" i="1" s="1"/>
  <c r="Y207" i="1"/>
  <c r="P207" i="1" s="1"/>
  <c r="Y125" i="1"/>
  <c r="P125" i="1" s="1"/>
  <c r="Y126" i="1"/>
  <c r="P126" i="1" s="1"/>
  <c r="Y100" i="1"/>
  <c r="P100" i="1" s="1"/>
  <c r="Y145" i="1"/>
  <c r="P145" i="1" s="1"/>
  <c r="Y632" i="1"/>
  <c r="P632" i="1" s="1"/>
  <c r="Y487" i="1"/>
  <c r="P487" i="1" s="1"/>
  <c r="Y412" i="1"/>
  <c r="P412" i="1" s="1"/>
  <c r="Y299" i="1"/>
  <c r="P299" i="1" s="1"/>
  <c r="Y367" i="1"/>
  <c r="P367" i="1" s="1"/>
  <c r="Y311" i="1"/>
  <c r="P311" i="1" s="1"/>
  <c r="Y230" i="1"/>
  <c r="P230" i="1" s="1"/>
  <c r="Y221" i="1"/>
  <c r="P221" i="1" s="1"/>
  <c r="Y209" i="1"/>
  <c r="P209" i="1" s="1"/>
  <c r="Y279" i="1"/>
  <c r="P279" i="1" s="1"/>
  <c r="Y146" i="1"/>
  <c r="P146" i="1" s="1"/>
  <c r="Y142" i="1"/>
  <c r="P142" i="1" s="1"/>
  <c r="Y54" i="1"/>
  <c r="P54" i="1" s="1"/>
  <c r="Y593" i="1"/>
  <c r="P593" i="1" s="1"/>
  <c r="Y602" i="1"/>
  <c r="P602" i="1" s="1"/>
  <c r="Y653" i="1"/>
  <c r="P653" i="1" s="1"/>
  <c r="Y639" i="1"/>
  <c r="P639" i="1" s="1"/>
  <c r="Y630" i="1"/>
  <c r="P630" i="1" s="1"/>
  <c r="Y617" i="1"/>
  <c r="P617" i="1" s="1"/>
  <c r="Y588" i="1"/>
  <c r="P588" i="1" s="1"/>
  <c r="Y557" i="1"/>
  <c r="P557" i="1" s="1"/>
  <c r="Y429" i="1"/>
  <c r="P429" i="1" s="1"/>
  <c r="Y445" i="1"/>
  <c r="P445" i="1" s="1"/>
  <c r="Y344" i="1"/>
  <c r="P344" i="1" s="1"/>
  <c r="Y300" i="1"/>
  <c r="P300" i="1" s="1"/>
  <c r="P325" i="1"/>
  <c r="Y301" i="1"/>
  <c r="P301" i="1" s="1"/>
  <c r="Y169" i="1"/>
  <c r="P169" i="1" s="1"/>
  <c r="Y143" i="1"/>
  <c r="P143" i="1" s="1"/>
  <c r="Y252" i="1"/>
  <c r="P252" i="1" s="1"/>
  <c r="Y149" i="1"/>
  <c r="P149" i="1" s="1"/>
  <c r="Y212" i="1"/>
  <c r="P212" i="1" s="1"/>
  <c r="Y270" i="1"/>
  <c r="P270" i="1" s="1"/>
  <c r="Y56" i="1"/>
  <c r="P56" i="1" s="1"/>
  <c r="Y81" i="1"/>
  <c r="P81" i="1" s="1"/>
  <c r="Y185" i="1"/>
  <c r="P185" i="1" s="1"/>
</calcChain>
</file>

<file path=xl/sharedStrings.xml><?xml version="1.0" encoding="utf-8"?>
<sst xmlns="http://schemas.openxmlformats.org/spreadsheetml/2006/main" count="1386" uniqueCount="708">
  <si>
    <t>Illinois Department of HealthCare and Family Services</t>
  </si>
  <si>
    <t>Staffing Incentive Calculation</t>
  </si>
  <si>
    <t>July 1, 2025 Rate Period</t>
  </si>
  <si>
    <t>Phase-in Considerations</t>
  </si>
  <si>
    <t>Adj Factor</t>
  </si>
  <si>
    <t>Benchmark</t>
  </si>
  <si>
    <t>Current Period</t>
  </si>
  <si>
    <t>RUG HPRD %</t>
  </si>
  <si>
    <t>PDPM HPRD %</t>
  </si>
  <si>
    <t>Provider Info File</t>
  </si>
  <si>
    <t>Per Diem Reduction Protection Calcualtion</t>
  </si>
  <si>
    <t xml:space="preserve">Provider Name </t>
  </si>
  <si>
    <t>IDPH Facility ID</t>
  </si>
  <si>
    <t>Medicare ID (CCN)</t>
  </si>
  <si>
    <t>Reported Hours Footnote</t>
  </si>
  <si>
    <t>Reported Hours</t>
  </si>
  <si>
    <t>Statutory Adjustment Factor</t>
  </si>
  <si>
    <t>CMS Reported Case Mix Hours</t>
  </si>
  <si>
    <t>Benchmark National Avg. Reported Staffing</t>
  </si>
  <si>
    <t>Current Period National Avg. Reported Staffing</t>
  </si>
  <si>
    <t xml:space="preserve">IL Adj Facility  Case Mix HPRD </t>
  </si>
  <si>
    <t>7/1/2024 Case Mix HPRD</t>
  </si>
  <si>
    <t>Provider % of STRIVE</t>
  </si>
  <si>
    <t>Round Down Provider % of STRIVE</t>
  </si>
  <si>
    <t>Preliminary Staffing Incentive Per Diem</t>
  </si>
  <si>
    <t>Final Staffing Incentive Per Diem (w/ Reduction Protection)</t>
  </si>
  <si>
    <t>Per Diem Percent Change (Prior Period)</t>
  </si>
  <si>
    <t>Greater Than 5% Reduction</t>
  </si>
  <si>
    <t>Per Diem Percent Change (Current Period)</t>
  </si>
  <si>
    <t>Two Consecutive Periods with Greater than 5% reduction</t>
  </si>
  <si>
    <t>95% of Prior Period Per Diem</t>
  </si>
  <si>
    <t>ARCADIA CARE CLIFTON</t>
  </si>
  <si>
    <t>ABBINGTON VILLAGE NURSING AND</t>
  </si>
  <si>
    <t>ELEVATE CARE ABINGTON LLC</t>
  </si>
  <si>
    <t>ACCOLADE HC OF PAXTON ON PELLS</t>
  </si>
  <si>
    <t>ACCOLADE HEALTHCARE OF PONTIAC</t>
  </si>
  <si>
    <t>ACCOLADE PAXTON SENIOR LIVING</t>
  </si>
  <si>
    <t>ADDOLORATA VILLA</t>
  </si>
  <si>
    <t>ALDEN COURTS OF SHOREWOOD, INC</t>
  </si>
  <si>
    <t>ALDEN COURTS OF WATERFORD, LLC</t>
  </si>
  <si>
    <t>ALDEN DEBES REHABILITATION AND</t>
  </si>
  <si>
    <t>ALDEN DES PLAINES REHAB HHC</t>
  </si>
  <si>
    <t>ALDEN ESTATES CTS OF HUNTLEY</t>
  </si>
  <si>
    <t>ALDEN ESTATES OF BARRINGTON</t>
  </si>
  <si>
    <t>ALDEN ESTATES OF EVANSTON</t>
  </si>
  <si>
    <t>ALDEN ESTATES OF NAPERVILLE</t>
  </si>
  <si>
    <t>ALDEN ESTATES OF NORTHMOOR</t>
  </si>
  <si>
    <t>ALDEN ESTATES OF ORLAND PARK</t>
  </si>
  <si>
    <t>ALDEN ESTATES OF SHOREWOOD</t>
  </si>
  <si>
    <t>ALDEN ESTATES OF SKOKIE</t>
  </si>
  <si>
    <t>ALDEN LAKELAND REHAB AND HCC</t>
  </si>
  <si>
    <t>ALDEN LINCOLN PARK REHAB</t>
  </si>
  <si>
    <t>ALDEN LONG GROVE REHAB</t>
  </si>
  <si>
    <t>ALDEN NORTH SHORE REHAB AND HC</t>
  </si>
  <si>
    <t>ALDEN OF WATERFORD</t>
  </si>
  <si>
    <t>ALDEN PARK STRATHMOOR</t>
  </si>
  <si>
    <t>ALDEN POPLAR CR REHAB AND HCC</t>
  </si>
  <si>
    <t>ALDEN TERRACE OF MCHENRY REHAB</t>
  </si>
  <si>
    <t>ALDEN TOWN MANOR REHAB AND HCC</t>
  </si>
  <si>
    <t>ALDEN VALLEY RIDGE REHAB HCC</t>
  </si>
  <si>
    <t>ALEDO REHAB HEALTH CARE CTR</t>
  </si>
  <si>
    <t>ALHAMBRA REHAB AND HEALTHCARE</t>
  </si>
  <si>
    <t>ALL AMERICAN VILLAGE NURSING A</t>
  </si>
  <si>
    <t>ALLURE OF GENESEO, LLC</t>
  </si>
  <si>
    <t>ALLURE OF MT CARROLL, LLC</t>
  </si>
  <si>
    <t>ALLURE OF PROPHETSTOWN, LLC</t>
  </si>
  <si>
    <t>ALPINE FIRESIDE HEALTH CENTER</t>
  </si>
  <si>
    <t>ALTON MEMORIAL REHAB &amp; THERAPY</t>
  </si>
  <si>
    <t>AMBASSADOR NURSING REHAB CTR</t>
  </si>
  <si>
    <t>AMBERWOOD CARE CENTRE</t>
  </si>
  <si>
    <t>ARC AT BRADLEY</t>
  </si>
  <si>
    <t>APERION CARE BRIDGEPORT</t>
  </si>
  <si>
    <t>APERION CARE BURBANK</t>
  </si>
  <si>
    <t>APERION CARE CAPITOL</t>
  </si>
  <si>
    <t>APERION CARE CHICAGO HEIGHTS</t>
  </si>
  <si>
    <t>APERION CARE DOLTON</t>
  </si>
  <si>
    <t>APERION CARE ELGIN</t>
  </si>
  <si>
    <t>ALIYA OF EVANSTON</t>
  </si>
  <si>
    <t>APERION CARE FAIRFIELD</t>
  </si>
  <si>
    <t>APERION CARE FOREST PARK</t>
  </si>
  <si>
    <t>APERION CARE GLENWOOD</t>
  </si>
  <si>
    <t>ALIYA OF HIGHWOOD</t>
  </si>
  <si>
    <t>APERION CARE INTERNATIONAL</t>
  </si>
  <si>
    <t>ARCADIA CARE JACKSONVILLE</t>
  </si>
  <si>
    <t>AVENUES AT ARCADIA LITCHFIELD</t>
  </si>
  <si>
    <t>14E264</t>
  </si>
  <si>
    <t>APERION CARE MARSEILLES</t>
  </si>
  <si>
    <t>BRIA OF MASCOUTAH LLC</t>
  </si>
  <si>
    <t>APERION CARE MIDLOTHIAN</t>
  </si>
  <si>
    <t>APERION CARE MORTON VILLA</t>
  </si>
  <si>
    <t>APERION CARE OAK LAWN</t>
  </si>
  <si>
    <t>APERION CARE PEORIA HEIGHTS</t>
  </si>
  <si>
    <t>APERION CARE PLUM GROVE</t>
  </si>
  <si>
    <t>APERION CARE PRINCETON</t>
  </si>
  <si>
    <t>GOLDWATER CARE SPRING VALLEY</t>
  </si>
  <si>
    <t>AVENUES AT ARCADIA SPRINGFIELD</t>
  </si>
  <si>
    <t>14E847</t>
  </si>
  <si>
    <t>APERION CARE ST ELMO</t>
  </si>
  <si>
    <t>GOLDWATER CARE TOLUCA</t>
  </si>
  <si>
    <t>APERION CARE WEST CHICAGO</t>
  </si>
  <si>
    <t>RYZE AT THE RIDGE</t>
  </si>
  <si>
    <t>APERION CARE WILMINGTON</t>
  </si>
  <si>
    <t>APOSTOLIC CHRISTIAN HOME</t>
  </si>
  <si>
    <t>APOSTOLIC CHRISTIAN RESTMOR</t>
  </si>
  <si>
    <t>APOSTOLIC CHRISTIAN SKYLINES</t>
  </si>
  <si>
    <t>FARGO HEALTH CARE CENTER</t>
  </si>
  <si>
    <t>ARCADIA CARE BLOOMINGTON</t>
  </si>
  <si>
    <t>ARCADIA CARE DANVILLE</t>
  </si>
  <si>
    <t>ARCOLA HEALTH CARE CENTER</t>
  </si>
  <si>
    <t>ARISTA HEALTHCARE</t>
  </si>
  <si>
    <t>ARTHUR HOME</t>
  </si>
  <si>
    <t>ASBURY COURT NURSING &amp; REHAB</t>
  </si>
  <si>
    <t>ASBURY GARDENS NSG AND REHAB</t>
  </si>
  <si>
    <t>ASPEN REHAB AND HEALTH CARE</t>
  </si>
  <si>
    <t>14E361</t>
  </si>
  <si>
    <t>OAKS HEALTH CARE CENTER, THE</t>
  </si>
  <si>
    <t>ASTORIA PLACE LIVING &amp; REHAB</t>
  </si>
  <si>
    <t>ATRIUM HEALTH CARE CENTER</t>
  </si>
  <si>
    <t>ARCADIA CARE AUBURN</t>
  </si>
  <si>
    <t>AUSTIN OASIS, THE</t>
  </si>
  <si>
    <t>AUTUMN MEADOWS OF CAHOKIA</t>
  </si>
  <si>
    <t>AVANTARA EVERGREEN PARK</t>
  </si>
  <si>
    <t>AVANTARA LONG GROVE</t>
  </si>
  <si>
    <t>AVANTARA OF ELGIN</t>
  </si>
  <si>
    <t>AVANTARA PARK RIDGE</t>
  </si>
  <si>
    <t>AVISTON COUNTRYSIDE MANOR</t>
  </si>
  <si>
    <t>AVONDALE ESTATE OF ELGIN</t>
  </si>
  <si>
    <t>BALMORAL NURSING HOME</t>
  </si>
  <si>
    <t>BARRY HEALTHCARE AND SENIOR LI</t>
  </si>
  <si>
    <t>BATAVIA REHAB AND HLTH CARE CT</t>
  </si>
  <si>
    <t>14E095</t>
  </si>
  <si>
    <t>BEACON CARE AND REHABILITATION</t>
  </si>
  <si>
    <t>BEECHER MANOR NURSG AND RHB CT</t>
  </si>
  <si>
    <t>BELHAVEN NURSING REHAB CTR</t>
  </si>
  <si>
    <t>BELLA TERRA MORTON GROVE</t>
  </si>
  <si>
    <t>BELLA TERRA STREAMWOOD</t>
  </si>
  <si>
    <t>BELLA TERRA WHEELING</t>
  </si>
  <si>
    <t>BEMENT HEALTH CARE CENTER</t>
  </si>
  <si>
    <t>BENTON REHAB AND HEALTH CARE C</t>
  </si>
  <si>
    <t>BERKELEY NURSING REHAB CENTER</t>
  </si>
  <si>
    <t>BETHANY REHAB AND HCC</t>
  </si>
  <si>
    <t>PEARL OF MONTCLARE, THE</t>
  </si>
  <si>
    <t>BIG MEADOWS</t>
  </si>
  <si>
    <t>14E701</t>
  </si>
  <si>
    <t>BIRCHWOOD PLAZA</t>
  </si>
  <si>
    <t>BLOOMINGTON REHABILITATION AND</t>
  </si>
  <si>
    <t>BRANDEL HEALTH AND REHAB</t>
  </si>
  <si>
    <t>BREESE NURSING HOME</t>
  </si>
  <si>
    <t>BRIA OF BELLEVILLE</t>
  </si>
  <si>
    <t>BRIA OF CAHOKIA</t>
  </si>
  <si>
    <t>BRIA OF CHICAGO HEIGHTS</t>
  </si>
  <si>
    <t>BRIA OF FOREST EDGE</t>
  </si>
  <si>
    <t>BRIA OF GENEVA</t>
  </si>
  <si>
    <t>BRIA OF PALOS HILLS</t>
  </si>
  <si>
    <t>BRIA OF RIVER OAKS</t>
  </si>
  <si>
    <t>BRIA OF WESTMONT</t>
  </si>
  <si>
    <t>BRIAR PLACE NURSING</t>
  </si>
  <si>
    <t>BRIDGE CARE SUITES, THE</t>
  </si>
  <si>
    <t>PAVILION OF BRIDGEVIEW</t>
  </si>
  <si>
    <t>BRIDGEWAY SENIOR LIVING</t>
  </si>
  <si>
    <t>BROOKDALE PLAZA LISLE SNF</t>
  </si>
  <si>
    <t>BUCKINGHAM PAVILION INC</t>
  </si>
  <si>
    <t>BURBANK REHABILITATION CENTER</t>
  </si>
  <si>
    <t>BURGESS SQUARE HEALTHCARE CTR</t>
  </si>
  <si>
    <t>CALHOUN NURSING AND REHAB CTR</t>
  </si>
  <si>
    <t>CALIFORNIA TERRACE</t>
  </si>
  <si>
    <t>LA BELLA OF EDWARDSVILLE</t>
  </si>
  <si>
    <t>CARLINVILLE REHAB AND HLTC</t>
  </si>
  <si>
    <t>CARLTON AT THE LAKE, THE</t>
  </si>
  <si>
    <t>CARLYLE HEALTHCARE AND SR LIVI</t>
  </si>
  <si>
    <t>CARMI MANOR</t>
  </si>
  <si>
    <t>CARRIER MILLS NURSING &amp; REHABI</t>
  </si>
  <si>
    <t>CASEY HEALTH CARE CENTER</t>
  </si>
  <si>
    <t>CASEYVILLE NRSG AND REHAB CTR</t>
  </si>
  <si>
    <t>CEDAR RIDGE HEALTH &amp; REHAB CEN</t>
  </si>
  <si>
    <t>CELEBRATE SENIOR LIVING OF MOL</t>
  </si>
  <si>
    <t>CENTER HOME HISPANIC ELDERLY</t>
  </si>
  <si>
    <t>CENTRAL BAPTIST VILLAGE</t>
  </si>
  <si>
    <t>CENTRAL NURSING HOME</t>
  </si>
  <si>
    <t>CENTRALIA MANOR</t>
  </si>
  <si>
    <t>CHALET LIVING &amp; REHAB</t>
  </si>
  <si>
    <t>ACCOLADE HEALTHCARE OF SAVOY</t>
  </si>
  <si>
    <t>CHARLESTON REHAB HEALTH CARE</t>
  </si>
  <si>
    <t>CHATEAU NURSING AND REHAB</t>
  </si>
  <si>
    <t>CHICAGO RIDGE SNF</t>
  </si>
  <si>
    <t>CISNE REHAB AND HEALTH CARE CT</t>
  </si>
  <si>
    <t>CRESCENT CARE OF ELGIN</t>
  </si>
  <si>
    <t>CITADEL CARE CENTER-KANKAKEE</t>
  </si>
  <si>
    <t>CITADEL CARE CENTER-WILMETTE</t>
  </si>
  <si>
    <t>CITADEL OF NORTHBROOK</t>
  </si>
  <si>
    <t>CITADEL OF SKOKIE, THE</t>
  </si>
  <si>
    <t>CITADEL OF STERLING, THE</t>
  </si>
  <si>
    <t>CITY VIEW MULTICARE CENTER LLC</t>
  </si>
  <si>
    <t>CLARIDGE HEALTHCARE CENTER</t>
  </si>
  <si>
    <t>CLARK MANOR</t>
  </si>
  <si>
    <t>CLINTON MANOR LIVING CENTER</t>
  </si>
  <si>
    <t>COLLINSVILLE REHAB HEALTH CC</t>
  </si>
  <si>
    <t>GOLDWATER CARE DANVILLE</t>
  </si>
  <si>
    <t>COMMUNITY CARE CENTER</t>
  </si>
  <si>
    <t>CONCORDIA VILLAGE CARE CENTER</t>
  </si>
  <si>
    <t>CONTINENTAL NURSING REHAB CTR</t>
  </si>
  <si>
    <t>CORNERSTONE REHAB AND HC</t>
  </si>
  <si>
    <t>COULTERVILLE REHAB AND HCC</t>
  </si>
  <si>
    <t>COUNTRY HEALTH</t>
  </si>
  <si>
    <t>COUNTRYSIDE NURSING AND REHAB</t>
  </si>
  <si>
    <t>COUNTRYVIEW CARE CTR OF MACOMB</t>
  </si>
  <si>
    <t>COVENANT LIVING - WINDSOR PARK</t>
  </si>
  <si>
    <t>CRESTWOOD TERRACE</t>
  </si>
  <si>
    <t>14E177</t>
  </si>
  <si>
    <t>HIGHLIGHT HEALTHCARE OF WOODST</t>
  </si>
  <si>
    <t>CRYSTAL PINES REHAB AND HCC</t>
  </si>
  <si>
    <t>CUMBERLAND REHAB HEALTH CARE</t>
  </si>
  <si>
    <t>DECATUR REHAB HEALTH CARE CTR</t>
  </si>
  <si>
    <t>14E848</t>
  </si>
  <si>
    <t>DIXON REHAB AND HCC</t>
  </si>
  <si>
    <t>DOBSON PLAZA NURSING &amp; REHAB</t>
  </si>
  <si>
    <t>DOCTORS NURSING AND REHAB CTR</t>
  </si>
  <si>
    <t>PEARL OF ST. CHARLES, THE</t>
  </si>
  <si>
    <t>DUQUOIN NURSING &amp; REHABILITATI</t>
  </si>
  <si>
    <t>EAST BANK CENTER</t>
  </si>
  <si>
    <t>EASTSIDE HEALTH AND REHAB CENT</t>
  </si>
  <si>
    <t>EASTVIEW TERRACE</t>
  </si>
  <si>
    <t>EDEN VILLAGE</t>
  </si>
  <si>
    <t>EDWARDSVILLE NURSING &amp; REHABIL</t>
  </si>
  <si>
    <t>EFFINGHAM REHAB AND HEALTH CC</t>
  </si>
  <si>
    <t>EL PASO HEALTH CARE CENTER</t>
  </si>
  <si>
    <t>ELDORADO REHAB &amp; HEALTHCARE LL</t>
  </si>
  <si>
    <t>ELEVATE CARE CHICAGO NORTH</t>
  </si>
  <si>
    <t>IRVING PARK LIVING AND REHAB C</t>
  </si>
  <si>
    <t>ELEVATE CARE NILES</t>
  </si>
  <si>
    <t>ELEVATE CARE NORTH BRANCH</t>
  </si>
  <si>
    <t>ELEVATE CARE NORTHBROOK</t>
  </si>
  <si>
    <t>ELEVATE CARE RIVERWOODS</t>
  </si>
  <si>
    <t>ELEVATE CARE WAUKEGAN</t>
  </si>
  <si>
    <t>ELEVATE ST ANDREW LIVING COMM</t>
  </si>
  <si>
    <t>ELMHURST EXTENDED CARE CENTER</t>
  </si>
  <si>
    <t>ELMWOOD NURSING AND REHAB CTR</t>
  </si>
  <si>
    <t>HIGHLIGHT HEALTHCARE OF AURORA</t>
  </si>
  <si>
    <t>ESTATES OF HYDE PARK</t>
  </si>
  <si>
    <t>EVENGLOW LODGE</t>
  </si>
  <si>
    <t>EVERGREEN NURSING AND REHAB CT</t>
  </si>
  <si>
    <t>FAIR HAVENS SENIOR LIVING</t>
  </si>
  <si>
    <t>FAIR OAKS HEALTH CARE CENTER</t>
  </si>
  <si>
    <t>FAIR OAKS REHAB AND HCC</t>
  </si>
  <si>
    <t>FAIRHAVEN CHRISTIAN RET HOME</t>
  </si>
  <si>
    <t>14E345</t>
  </si>
  <si>
    <t>ALTA REHAB AT FAIRMONT</t>
  </si>
  <si>
    <t>FAIRVIEW HAVEN NURSING HOME</t>
  </si>
  <si>
    <t>FAIRVIEW REHAB &amp; HEALTHCARE</t>
  </si>
  <si>
    <t>FARMER CITY REHAB AND HEALTH C</t>
  </si>
  <si>
    <t>FARMINGTON VILLAGE NURSING AND</t>
  </si>
  <si>
    <t>FAYETTE COUNTY HOSPITAL NH</t>
  </si>
  <si>
    <t>FIRESIDE HOUSE OF CENTRALIA</t>
  </si>
  <si>
    <t>FLANAGAN REHABILITATION HCC</t>
  </si>
  <si>
    <t>FLORA GARDENS CARE CENTER</t>
  </si>
  <si>
    <t>FLORA REHAB HEALTH CARE CTR</t>
  </si>
  <si>
    <t>FLORENCE NURSING HOME</t>
  </si>
  <si>
    <t>FONDULAC REHAB AND HEALTH CARE</t>
  </si>
  <si>
    <t>FOREST CITY REHAB AND NRSG CTR</t>
  </si>
  <si>
    <t>FOREST VIEW REHAB NURSING CTR</t>
  </si>
  <si>
    <t>FOSTER HEALTH AND REHAB CENTER</t>
  </si>
  <si>
    <t>PEARL OF ELGIN, THE</t>
  </si>
  <si>
    <t>FRANCISCAN VILLAGE</t>
  </si>
  <si>
    <t>FRANKFORT TERRACE</t>
  </si>
  <si>
    <t>14E212</t>
  </si>
  <si>
    <t>FRANKLIN GROVE LIVING REHAB</t>
  </si>
  <si>
    <t>FREEBURG CARE CENTER</t>
  </si>
  <si>
    <t>FRIENDSHIP MANOR</t>
  </si>
  <si>
    <t>FRIENDSHIP MANOR HEALTH CARE</t>
  </si>
  <si>
    <t>FRIENDSHIP VILLAGE OF SCHAUMBU</t>
  </si>
  <si>
    <t>GALENA STAUSS NURSING HOME</t>
  </si>
  <si>
    <t>GALLATIN MANOR</t>
  </si>
  <si>
    <t>GENERATIONS AT APPLEWOOD</t>
  </si>
  <si>
    <t>BRIA OF ELMWOOD PARK</t>
  </si>
  <si>
    <t>LINCOLN VILLAGE HEALTHCARE</t>
  </si>
  <si>
    <t>LOFT REHAB OF DECATUR</t>
  </si>
  <si>
    <t>LOFT REHAB OF ROCK SPRINGS, TH</t>
  </si>
  <si>
    <t>GENERATIONS AT NEIGHBORS</t>
  </si>
  <si>
    <t>GENERATIONS AT OAKTON PAVILLIO</t>
  </si>
  <si>
    <t>ACCOLADE HEALTHCARE OF PEORIA</t>
  </si>
  <si>
    <t>GENERATIONS AT REGENCY</t>
  </si>
  <si>
    <t>ACCOLADE HEALTHCARE OF EAST PE</t>
  </si>
  <si>
    <t>GENERATIONS AT ROCK ISLAND</t>
  </si>
  <si>
    <t>GIBSON COMMUNITY HOSPITAL ANNE</t>
  </si>
  <si>
    <t>GILMAN HEALTHCARE CENTER</t>
  </si>
  <si>
    <t>GLENVIEW TERRACE</t>
  </si>
  <si>
    <t>GOLDEN GOOD SHEPHERD HOME</t>
  </si>
  <si>
    <t>GOOD SAMARITAN HOME OF QUINCY</t>
  </si>
  <si>
    <t>GOLDWATER PONTIAC NURSING HOME</t>
  </si>
  <si>
    <t>GOTTLIEB MEMORIAL HOSPITAL</t>
  </si>
  <si>
    <t>GRAHAM HOSP EXT CARE FACILITY</t>
  </si>
  <si>
    <t>GRANITE NURSING AND REHAB CTR</t>
  </si>
  <si>
    <t>GREEK AMERICAN REHAB CARE CTR</t>
  </si>
  <si>
    <t>GREENFIELDS OF GENEVA</t>
  </si>
  <si>
    <t>GREENVILLE NURSING &amp; REHABILIT</t>
  </si>
  <si>
    <t>APERION CARE NILES LLC</t>
  </si>
  <si>
    <t>GROVE AT THE LAKE, THE</t>
  </si>
  <si>
    <t>ZAHAV OF BERWYN</t>
  </si>
  <si>
    <t>GROVE OF ELMHURST, THE</t>
  </si>
  <si>
    <t>GROVE OF EVANSTON L &amp; R, THE</t>
  </si>
  <si>
    <t>GROVE OF FOX VALLEY</t>
  </si>
  <si>
    <t>GROVE OF LAGRANGE PARK, THE</t>
  </si>
  <si>
    <t>GROVE OF NORTHBROOK, THE</t>
  </si>
  <si>
    <t>GROVE OF SKOKIE, THE</t>
  </si>
  <si>
    <t>GROVE OF ST CHARLES</t>
  </si>
  <si>
    <t>HALLMARK HEALTHCARE OF CARLINV</t>
  </si>
  <si>
    <t>HALLMARK HEALTHCARE OF PEKIN</t>
  </si>
  <si>
    <t>SILVER FOXES SENIOR LIVING AND</t>
  </si>
  <si>
    <t>HAMMOND HENRY DISTRICT HOSPITA</t>
  </si>
  <si>
    <t>HARMONY HEALTHCARE AND REHABIL</t>
  </si>
  <si>
    <t>HAVANA HEALTH CARE CENTER</t>
  </si>
  <si>
    <t>HAWTHORNE INN OF DANVILLE</t>
  </si>
  <si>
    <t>HEALTHBRIDGE OF ARLINGTON HTS</t>
  </si>
  <si>
    <t>HEARTHSTONE MANOR</t>
  </si>
  <si>
    <t>HEARTLAND NURSING AND REHAB</t>
  </si>
  <si>
    <t>ALLURE OF KNOX COUNTY</t>
  </si>
  <si>
    <t>HENRY REHAB AND NURSING</t>
  </si>
  <si>
    <t>MACOMB POST ACUTE CARE CENTER</t>
  </si>
  <si>
    <t>ALLURE OF THE QUAD CITIES</t>
  </si>
  <si>
    <t>HEARTLAND SENIOR LIVING</t>
  </si>
  <si>
    <t>HEATHER HEALTH CARE CENTER</t>
  </si>
  <si>
    <t>HELIA HEALTHCARE OF BENTON</t>
  </si>
  <si>
    <t>HELIA HEALTHCARE OF ENERGY</t>
  </si>
  <si>
    <t>HELIA HEALTHCARE OF OLNEY</t>
  </si>
  <si>
    <t>HELIA SOUTHBELT HEALTHCARE</t>
  </si>
  <si>
    <t>HENDERSON CO RETIREMENT CENTER</t>
  </si>
  <si>
    <t>HENRY AND JANE VONDERLIETH CTR</t>
  </si>
  <si>
    <t>GROVE HEALTH AND REHAB CENTER,</t>
  </si>
  <si>
    <t>BEARDSTOWN HEALTH AND REHAB CE</t>
  </si>
  <si>
    <t>GOLDWATER CARE BLOOMINGTON</t>
  </si>
  <si>
    <t>LAKESIDE HEALTH AND REHAB CENT</t>
  </si>
  <si>
    <t>ARC AT CHILLICOTHE</t>
  </si>
  <si>
    <t>ARC AT DWIGHT</t>
  </si>
  <si>
    <t>ARC AT EL PASO</t>
  </si>
  <si>
    <t>APERION CARE FOX RIVER</t>
  </si>
  <si>
    <t>GOLDWATER CARE GIBSON CITY</t>
  </si>
  <si>
    <t>GILLESPIE HEALTH AND REHAB CEN</t>
  </si>
  <si>
    <t>HERITAGE HEALTH HOOPESTON</t>
  </si>
  <si>
    <t>LITCHFIELD HEALTH AND REHAB CE</t>
  </si>
  <si>
    <t>ALLURE OF MENDOTA</t>
  </si>
  <si>
    <t>MOUNT ZION HEALTH AND REHAB CE</t>
  </si>
  <si>
    <t>MOUNT STERLING HEALTH AND REHA</t>
  </si>
  <si>
    <t>ARC AT NORMAL</t>
  </si>
  <si>
    <t>PANA HEALTH AND REHAB CENTER</t>
  </si>
  <si>
    <t>ALLURE OF PERU</t>
  </si>
  <si>
    <t>ROBINSON REHAB AND NURSING</t>
  </si>
  <si>
    <t>STAUNTON HEALTH AND REHAB CENT</t>
  </si>
  <si>
    <t>ARC AT STREATOR</t>
  </si>
  <si>
    <t>ALLURE OF WALNUT</t>
  </si>
  <si>
    <t>HERITAGE SQUARE</t>
  </si>
  <si>
    <t>14A357</t>
  </si>
  <si>
    <t>HICKORY VILLAGE NURSING AND RE</t>
  </si>
  <si>
    <t>HICKORY POINT CHRISTIAN VILL</t>
  </si>
  <si>
    <t>HIGHLAND HEALTH CARE CENTER</t>
  </si>
  <si>
    <t>HIGHLAND OAKS</t>
  </si>
  <si>
    <t>14A383</t>
  </si>
  <si>
    <t>HILLCREST RETIREMENT VILLAGE</t>
  </si>
  <si>
    <t>HILLSBORO REHAB AND HLTC</t>
  </si>
  <si>
    <t>HILLSIDE REHAB AND CARE CENTER</t>
  </si>
  <si>
    <t>HILLTOP SKILLED NURSING AND RE</t>
  </si>
  <si>
    <t>HILLVIEW SENIOR LIVING AND REH</t>
  </si>
  <si>
    <t>HITZ MEMORIAL HOME</t>
  </si>
  <si>
    <t>ALIYA OF PALOS PARK</t>
  </si>
  <si>
    <t>HOPE CREEK NURSING AND REHABIL</t>
  </si>
  <si>
    <t>ILLINI HERITAGE REHAB AND HC</t>
  </si>
  <si>
    <t>ILLINI RESTORATIVE CARE</t>
  </si>
  <si>
    <t>IMBODEN CREEK SENIOR LIVING AN</t>
  </si>
  <si>
    <t>BRIA OF ALTON LLC</t>
  </si>
  <si>
    <t>INTEGRITY HC OF ANNA</t>
  </si>
  <si>
    <t>BELLEVILLE HEALTHCARE CENTER L</t>
  </si>
  <si>
    <t>INTEGRITY HC OF CARBONDALE</t>
  </si>
  <si>
    <t>INTEGRITY HC OF COBDEN</t>
  </si>
  <si>
    <t>BRIA OF COLUMBIA LLC</t>
  </si>
  <si>
    <t>BRIA OF GODFREY LLC</t>
  </si>
  <si>
    <t>INTEGRITY HC OF HERRIN</t>
  </si>
  <si>
    <t>INTEGRITY HC OF MARION</t>
  </si>
  <si>
    <t>BRIA OF WOODRIVER LLC</t>
  </si>
  <si>
    <t>INVERNESS REHAB</t>
  </si>
  <si>
    <t>IROQUOIS RESIDENT HOME</t>
  </si>
  <si>
    <t>JACKSONVILLE SKLD NUR &amp; REHAB</t>
  </si>
  <si>
    <t>JENNINGS TERRACE</t>
  </si>
  <si>
    <t>JERSEYVILLE MANOR</t>
  </si>
  <si>
    <t>JERSEYVILLE NSG AND REHAB CTR</t>
  </si>
  <si>
    <t>JOLIET TERRACE</t>
  </si>
  <si>
    <t>14E247</t>
  </si>
  <si>
    <t>KENSINGTON PLACE NRSG REHAB</t>
  </si>
  <si>
    <t>KEWANEE CARE HOME</t>
  </si>
  <si>
    <t>LACON REHAB AND NURSING</t>
  </si>
  <si>
    <t>NORTHBROOK HEALTH AND REHAB LL</t>
  </si>
  <si>
    <t>LAKEFRONT NURSING &amp; REHAB CENT</t>
  </si>
  <si>
    <t>LAKELAND REHAB AND HCC</t>
  </si>
  <si>
    <t>RENWICK NURSING AND REHAB</t>
  </si>
  <si>
    <t>LOFT REHABILITATION OF EAST PE</t>
  </si>
  <si>
    <t>LAKEVIEW REHAB NURSING CENTER</t>
  </si>
  <si>
    <t>LAKEWOOD NURSING AND REHAB CTR</t>
  </si>
  <si>
    <t>ZAHAV OF DES PLAINES</t>
  </si>
  <si>
    <t>LANDMARK OF RICHTON PARK</t>
  </si>
  <si>
    <t>LEBANON CARE CENTER</t>
  </si>
  <si>
    <t>LEE MANOR NURSING HM</t>
  </si>
  <si>
    <t>LEMONT NURSING AND REHAB CTR</t>
  </si>
  <si>
    <t>LENA LIVING CENTER</t>
  </si>
  <si>
    <t>LEWIS MEMORIAL</t>
  </si>
  <si>
    <t>BELLA TERRA BLOOMINGDALE</t>
  </si>
  <si>
    <t>BELLA TERRA LOMBARD</t>
  </si>
  <si>
    <t>AVANTARA CHICAGO RIDGE</t>
  </si>
  <si>
    <t>BELLA TERRA ELMHURST</t>
  </si>
  <si>
    <t>BELLA TERRA LAGRANGE</t>
  </si>
  <si>
    <t>AVANTARA LAKE ZURICH</t>
  </si>
  <si>
    <t>WARREN BARR ORLAND PARK</t>
  </si>
  <si>
    <t>BELLA TERRA SCHAUMBURG</t>
  </si>
  <si>
    <t>LIBERTYVILLE MANOR EXT CARE</t>
  </si>
  <si>
    <t>WARREN BARR LIEBERMAN</t>
  </si>
  <si>
    <t>LITTLE SISTERS OF PALATINE</t>
  </si>
  <si>
    <t>LITTLE SISTERS OF THE POOR</t>
  </si>
  <si>
    <t>LITTLE VILLAGE NURSING AND REH</t>
  </si>
  <si>
    <t>LOFT REHAB AND NRSG OF CANTON</t>
  </si>
  <si>
    <t>LOFT REHAB AND NRSG OF NORMAL</t>
  </si>
  <si>
    <t>LOFT REHABILITATION AND NURSIN</t>
  </si>
  <si>
    <t>LUTHER OAKS</t>
  </si>
  <si>
    <t>LUTHERAN CARE CTR</t>
  </si>
  <si>
    <t>LUTHERAN HOME FOR THE AGED</t>
  </si>
  <si>
    <t>LUTHERAN HOME, THE</t>
  </si>
  <si>
    <t>MADO HEALTHCARE - UPTOWN</t>
  </si>
  <si>
    <t>MANOR COURT OF CARBONDALE</t>
  </si>
  <si>
    <t>MANOR COURT OF CLINTON</t>
  </si>
  <si>
    <t>MANOR COURT OF FREEPORT</t>
  </si>
  <si>
    <t>MANOR COURT OF MARYVILLE</t>
  </si>
  <si>
    <t>MANOR COURT OF PEORIA</t>
  </si>
  <si>
    <t>MANOR COURT OF PERU</t>
  </si>
  <si>
    <t>MANOR COURT OF PRINCETON</t>
  </si>
  <si>
    <t>MANOR COURT OF ROCHELLE</t>
  </si>
  <si>
    <t>PEARL OF ELK GROVE, THE</t>
  </si>
  <si>
    <t>PEARL OF HINSDALE, THE</t>
  </si>
  <si>
    <t>ALIYA OF HOMEWOOD</t>
  </si>
  <si>
    <t>AVANTARA LIBERTYVILLE</t>
  </si>
  <si>
    <t>WARREN BARR OAK LAWN</t>
  </si>
  <si>
    <t>ALIYA OF OAK LAWN</t>
  </si>
  <si>
    <t>AVANTARA PALOS HEIGHTS</t>
  </si>
  <si>
    <t>HARMONY PALOS</t>
  </si>
  <si>
    <t>SYMPHONY MAPLE CREST</t>
  </si>
  <si>
    <t>MAR KA NURSING HOME</t>
  </si>
  <si>
    <t>MARIGOLD REHABILITATION HCC</t>
  </si>
  <si>
    <t>MARSHALL REHAB &amp; NURSING</t>
  </si>
  <si>
    <t>MASON CITY AREA NURSING HOME</t>
  </si>
  <si>
    <t>MATTOON REHAB AND HCC</t>
  </si>
  <si>
    <t>MAYFIELD CARE AND REHAB</t>
  </si>
  <si>
    <t>MCLEANSBORO REHAB &amp; HEALTH CC</t>
  </si>
  <si>
    <t>MEADOWBROOK MANOR</t>
  </si>
  <si>
    <t>MEADOWBROOK MANOR NAPERVILLE</t>
  </si>
  <si>
    <t>MEADOWBROOK MANOR OF LAGRANGE</t>
  </si>
  <si>
    <t>MEADOWBROOK SKILLED NURSING AN</t>
  </si>
  <si>
    <t>MEDINA NURSING CENTER</t>
  </si>
  <si>
    <t>MEMORIAL CARE CENTER</t>
  </si>
  <si>
    <t>MERCER MANOR REHABILITATION</t>
  </si>
  <si>
    <t>MERCY CIRCLE</t>
  </si>
  <si>
    <t>MERCY HARVARD HOSPITAL CR CTR</t>
  </si>
  <si>
    <t>MERCY REHAB AND CARE CENTER, I</t>
  </si>
  <si>
    <t>MERIDIAN VILLAGE CARE CENTER</t>
  </si>
  <si>
    <t>METROPOLIS REHAB AND HCC</t>
  </si>
  <si>
    <t>MICHAELSEN HEALTH CENTER</t>
  </si>
  <si>
    <t>MIDWAY NEUROLOGICAL REHAB CTR</t>
  </si>
  <si>
    <t>MILLER HEALTHCARE CENTER</t>
  </si>
  <si>
    <t>MOMENCE MEADOWS NURSING AND RE</t>
  </si>
  <si>
    <t>MONMOUTH NURSING HOME</t>
  </si>
  <si>
    <t>MONTGOMERY NURSING AND REHAB C</t>
  </si>
  <si>
    <t>MONTGOMERY PLACE</t>
  </si>
  <si>
    <t>MOORINGS OF ARLINGTON HEIGHTS</t>
  </si>
  <si>
    <t>APERION CARE LAKESHORE</t>
  </si>
  <si>
    <t>MOWEAQUA REHAB AND HEALTH CR</t>
  </si>
  <si>
    <t>MT VERNON COUNTRYSIDE MANOR</t>
  </si>
  <si>
    <t>MT VERNON HEALTH CARE CENTER</t>
  </si>
  <si>
    <t>14E812</t>
  </si>
  <si>
    <t>NATURE TRAIL HEALTH AND REHAB</t>
  </si>
  <si>
    <t>ASCENSION LIVING NAZARETHVILLE</t>
  </si>
  <si>
    <t>NEWMAN REHAB HEALTH CARE CTR</t>
  </si>
  <si>
    <t>HELIA HEALTHCARE OF NEWTON</t>
  </si>
  <si>
    <t>NILES NURSING AND REHAB CTR</t>
  </si>
  <si>
    <t>NOKOMIS REHAB HEALTH CARE CTR</t>
  </si>
  <si>
    <t>NORRIDGE GARDENS</t>
  </si>
  <si>
    <t>NORTH AURORA CARE CENTER</t>
  </si>
  <si>
    <t>14E306</t>
  </si>
  <si>
    <t>ACCOLADE HEALTHCARE DANVILLE</t>
  </si>
  <si>
    <t>SYMPHONY NORTHWOODS</t>
  </si>
  <si>
    <t>NORWOOD CROSSING</t>
  </si>
  <si>
    <t>ALTA REHAB AT OAK BROOK</t>
  </si>
  <si>
    <t>OAK LAWN RESPIRATORY AND REHAB</t>
  </si>
  <si>
    <t>OAK PARK OASIS</t>
  </si>
  <si>
    <t>OAKVIEW NURSING AND REHAB</t>
  </si>
  <si>
    <t>ODD FELLOWS REBEKAH HOME</t>
  </si>
  <si>
    <t>ODIN HEALTH AND REHAB CENTER</t>
  </si>
  <si>
    <t>OREGON LIVING AND REHAB CENTER</t>
  </si>
  <si>
    <t>PAVILION OF OTTAWA</t>
  </si>
  <si>
    <t>PA PETERSON AT THE CITADEL</t>
  </si>
  <si>
    <t>PALM TERRACE OF MATTOON</t>
  </si>
  <si>
    <t>PALOS HEIGHTS REHABILITATION</t>
  </si>
  <si>
    <t>PARC JOLIET</t>
  </si>
  <si>
    <t>PARIS HEALTH AND REHAB CENTER</t>
  </si>
  <si>
    <t>PARK PLACE OF BELVIDERE</t>
  </si>
  <si>
    <t>PARK POINTE HEALTHCARE AND REH</t>
  </si>
  <si>
    <t>PARK RIDGE HEALTHCARE CENTER L</t>
  </si>
  <si>
    <t>PARK VIEW REHAB CENTER</t>
  </si>
  <si>
    <t>PARKER NURSING AND REHAB CTR</t>
  </si>
  <si>
    <t>PARKSHORE ESTATES NRSG REHAB</t>
  </si>
  <si>
    <t>PARKWAY MANOR</t>
  </si>
  <si>
    <t>PAUL HOUSE &amp; HEALTHCARE CENTER</t>
  </si>
  <si>
    <t>PAVILION OF WAUKEGAN</t>
  </si>
  <si>
    <t>PEARL OF NAPERVILLE THE</t>
  </si>
  <si>
    <t>PEARL OF ROLLING MEADOWS THE</t>
  </si>
  <si>
    <t>PEARL PAVILION</t>
  </si>
  <si>
    <t>PEKIN MANOR</t>
  </si>
  <si>
    <t>AHVA CARE OF STICKNEY</t>
  </si>
  <si>
    <t>PETERSON PARK HEALTH CARE CTR</t>
  </si>
  <si>
    <t>PINCKNEYVILLE NURSING &amp; REHABI</t>
  </si>
  <si>
    <t>APERION CARE DEKALB</t>
  </si>
  <si>
    <t>PINE CREST HEALTH CARE</t>
  </si>
  <si>
    <t>ALLURE OF PINECREST</t>
  </si>
  <si>
    <t>PITTSFIELD MANOR</t>
  </si>
  <si>
    <t>PLEASANT MEADOWS SENIOR LIVING</t>
  </si>
  <si>
    <t>PLEASANT VIEW LUTHER HOME</t>
  </si>
  <si>
    <t>PLEASANT VIEW REHAB AND HCC</t>
  </si>
  <si>
    <t>POLO REHABILITATION AND HCC</t>
  </si>
  <si>
    <t>PRAIRIE CROSSING LVG AND REHAB</t>
  </si>
  <si>
    <t>PRAIRIE MANOR NURSING REHAB</t>
  </si>
  <si>
    <t>PRAIRIE OASIS</t>
  </si>
  <si>
    <t>PRAIRIE ROSE HEALTH CARE CTR</t>
  </si>
  <si>
    <t>PRAIRIE VLG HEALTHCARE CTR INC</t>
  </si>
  <si>
    <t>PRAIRIEVIEW LUTHERAN HOME</t>
  </si>
  <si>
    <t>CITADEL OF GLENVIEW, THE</t>
  </si>
  <si>
    <t>AVANTARA AURORA</t>
  </si>
  <si>
    <t>CITADEL OF BOURBONNAIS, THE</t>
  </si>
  <si>
    <t>ASCENSION RESURRECTION LIFE</t>
  </si>
  <si>
    <t>ASCENSION RESURRECTION PLACE</t>
  </si>
  <si>
    <t>ASCENSION SAINT BENEDICT</t>
  </si>
  <si>
    <t>ASCENSION SAINT ANNE PLACE</t>
  </si>
  <si>
    <t>ASCENSION SAINT JOSEPH VILLAGE</t>
  </si>
  <si>
    <t>ASCENSION VILLA FRANSISCAN</t>
  </si>
  <si>
    <t>ASCENSION CASA SCALABRINI</t>
  </si>
  <si>
    <t>PRINCETON REHABILITATION AND H</t>
  </si>
  <si>
    <t>DOWNERS GROVE REHAB AND NURSIN</t>
  </si>
  <si>
    <t>RADFORD GREEN</t>
  </si>
  <si>
    <t>REGENCY CARE</t>
  </si>
  <si>
    <t>ARCADIA CARE MORRIS</t>
  </si>
  <si>
    <t>ALLURE OF STERLING</t>
  </si>
  <si>
    <t>RENAISSANCE CARE CENTER</t>
  </si>
  <si>
    <t>RESTHAVE HOME OF WHITESIDE CO</t>
  </si>
  <si>
    <t>RICHLAND NURSING AND REHAB</t>
  </si>
  <si>
    <t>RIDGEVIEW HEALTH AND REHAB CEN</t>
  </si>
  <si>
    <t>RIVER VIEW REHAB CENTER</t>
  </si>
  <si>
    <t>LA BELLA OF ALTON</t>
  </si>
  <si>
    <t>ROCHELLE GARDENS CARE CENTER</t>
  </si>
  <si>
    <t>ROCK RIVER GARDENS</t>
  </si>
  <si>
    <t>14E579</t>
  </si>
  <si>
    <t>ROCK RIVER HEALTH CARE</t>
  </si>
  <si>
    <t>ALLURE OF ZION</t>
  </si>
  <si>
    <t>ROSEVILLE REHAB HEALTH CARE</t>
  </si>
  <si>
    <t>ROSICLARE REHAB &amp; HEALTH CC</t>
  </si>
  <si>
    <t>ROYAL OAKS CARE CENTER</t>
  </si>
  <si>
    <t>RUSHVILLE NURSING &amp; REHABILITA</t>
  </si>
  <si>
    <t>SALINE CARE NURSING &amp; REHABILI</t>
  </si>
  <si>
    <t>SANDWICH REHAB HEALTH CARE</t>
  </si>
  <si>
    <t>SELFHELP HOME OF CHICAGO</t>
  </si>
  <si>
    <t>SEMINARY MANOR</t>
  </si>
  <si>
    <t>ALLURE OF GALESBURG</t>
  </si>
  <si>
    <t>ALLURE OF LAKE STOREY</t>
  </si>
  <si>
    <t>ALLURE OF MOLINE</t>
  </si>
  <si>
    <t>SHARON HEALTH CARE WILLOWS</t>
  </si>
  <si>
    <t>14E888</t>
  </si>
  <si>
    <t>SHARON HEALTHCARE ELMS</t>
  </si>
  <si>
    <t>SHARON HEALTHCARE PINES</t>
  </si>
  <si>
    <t>14E322</t>
  </si>
  <si>
    <t>SHAWNEE ROSE CARE CENTER</t>
  </si>
  <si>
    <t>SHAWNEE SENIOR LIVING</t>
  </si>
  <si>
    <t>SHELBYVILLE MANOR</t>
  </si>
  <si>
    <t>SHELBYVILLE REHAB HEALTH CC</t>
  </si>
  <si>
    <t>SHERIDAN VILLAGE NRSG &amp; RHB</t>
  </si>
  <si>
    <t>SMITH CROSSING</t>
  </si>
  <si>
    <t>SMITH VILLAGE</t>
  </si>
  <si>
    <t>SNYDER VILLAGE</t>
  </si>
  <si>
    <t>SOUTH ELGIN REHAB HEALTH CARE</t>
  </si>
  <si>
    <t>SOUTH HOLLAND MANOR HLTH REHAB</t>
  </si>
  <si>
    <t>SOUTH SUBURBAN REHAB CENTER</t>
  </si>
  <si>
    <t>SOUTHGATE HEALTH CARE CENTER</t>
  </si>
  <si>
    <t>SOUTHPOINT NURSING REHAB CTR</t>
  </si>
  <si>
    <t>SOUTHVIEW MANOR</t>
  </si>
  <si>
    <t>SPRING CREEK</t>
  </si>
  <si>
    <t>PEARL OF CRYSTAL LAKE, THE</t>
  </si>
  <si>
    <t>SPRINGS AT MONARCH LANDING</t>
  </si>
  <si>
    <t>ST ANTHONYS NSG AND REHAB CTR</t>
  </si>
  <si>
    <t>ST CLARAS REHAB &amp; SENIOR CARE</t>
  </si>
  <si>
    <t>ST JAMES WELLNESS REHAB VILLAS</t>
  </si>
  <si>
    <t>ST JOSEPH VILLAGE OF CHICAGO</t>
  </si>
  <si>
    <t>ST PATRICKS RESIDENCE</t>
  </si>
  <si>
    <t>ST PAULS SENIOR COMMUNITY</t>
  </si>
  <si>
    <t>QUINCY HEALTHCARE AND SENIOR L</t>
  </si>
  <si>
    <t>STEARNS NURSING AND REHAB CTR</t>
  </si>
  <si>
    <t>STONEBRIDGE NURSING &amp; REHABILI</t>
  </si>
  <si>
    <t>SULLIVAN REHAB HEALTH CC</t>
  </si>
  <si>
    <t>SUNRISE SKILLED NURSING &amp; REHA</t>
  </si>
  <si>
    <t>SUNSET HOME</t>
  </si>
  <si>
    <t>SUNSET REHAB HEALTH CARE</t>
  </si>
  <si>
    <t>SWANSEA REHAB HEALTH CC</t>
  </si>
  <si>
    <t>ALIYA ON 87TH STREET</t>
  </si>
  <si>
    <t>PEARL OF HILLSIDE, THE</t>
  </si>
  <si>
    <t>ARCHER HEIGHTS HEALTHCARE</t>
  </si>
  <si>
    <t>PEARL AT THE TILLERS</t>
  </si>
  <si>
    <t>PEARL OF EVANSTON, THE</t>
  </si>
  <si>
    <t>RYZE ON THE AVENUE</t>
  </si>
  <si>
    <t>WARREN BARR BUFFALO GROVE</t>
  </si>
  <si>
    <t>RYZE WEST</t>
  </si>
  <si>
    <t>CRESTWOOD REHABILITATION CENTE</t>
  </si>
  <si>
    <t>IGNITE MEDICAL HANOVER PARK</t>
  </si>
  <si>
    <t>PEARL OF JOLIET, THE</t>
  </si>
  <si>
    <t>AVANTARA LINCOLN PARK</t>
  </si>
  <si>
    <t>MORGAN PARK HEALTHCARE</t>
  </si>
  <si>
    <t>PEARL OF ORCHARD VALLEY, THE</t>
  </si>
  <si>
    <t>SOUTH SHORE REHABILITATION</t>
  </si>
  <si>
    <t>TABOR HILLS HEALTHCARE FACILIT</t>
  </si>
  <si>
    <t>TAYLORVILLE CARE CENTER</t>
  </si>
  <si>
    <t>TAYLORVILLE SKILLED NURSING &amp;</t>
  </si>
  <si>
    <t>TERRACE, THE</t>
  </si>
  <si>
    <t>THREE SPRINGS SENIOR LIVING AN</t>
  </si>
  <si>
    <t>THRIVE OF LAKE COUNTY</t>
  </si>
  <si>
    <t>IGNITE MEDICAL MCHENRY</t>
  </si>
  <si>
    <t>THRIVE OF FOX VALLEY</t>
  </si>
  <si>
    <t>THRIVE OF LISLE</t>
  </si>
  <si>
    <t>TIMBERCREEK REHAB AND HLTH C C</t>
  </si>
  <si>
    <t>TIMBERPOINT HEALTHCARE CENTER</t>
  </si>
  <si>
    <t>TOULON REHAB HEALTH CARE CTR</t>
  </si>
  <si>
    <t>TOWER HILL HEALTHCARE CENTER</t>
  </si>
  <si>
    <t>TRI-STATE VILLAGE NRSG REHAB</t>
  </si>
  <si>
    <t>TUSCOLA HEALTH CARE CENTER</t>
  </si>
  <si>
    <t>TWIN LAKES REHAB HEALTH CARE</t>
  </si>
  <si>
    <t>TWIN WILLOWS NURSING CENTER</t>
  </si>
  <si>
    <t>UNIVERSITY NURSING AND REHABIL</t>
  </si>
  <si>
    <t>LOFT REHABILITATION OF PEORIA</t>
  </si>
  <si>
    <t>UPTOWN CARE AND REHABILITATION</t>
  </si>
  <si>
    <t>VANDALIA REHAB HEALTH CC</t>
  </si>
  <si>
    <t>ELEVATE CARE PALOS HEIGHTS</t>
  </si>
  <si>
    <t>ELEVATE CARE SOUTH HOLLAND</t>
  </si>
  <si>
    <t>VILLA AT WINDSOR PARK</t>
  </si>
  <si>
    <t>VILLA HEALTH CARE INC EAST</t>
  </si>
  <si>
    <t>VILLAGE AT VICTORY LAKES</t>
  </si>
  <si>
    <t>WABASH SENIOR LIVING AND REHAB</t>
  </si>
  <si>
    <t>WALKER NURSING HOME</t>
  </si>
  <si>
    <t>WARREN BARR GOLD COAST</t>
  </si>
  <si>
    <t>WARREN BARR LINCOLN PARK</t>
  </si>
  <si>
    <t>WEALSHIRE CENTER OF EXCELLENCE</t>
  </si>
  <si>
    <t>WARREN BARR NORTH SHORE</t>
  </si>
  <si>
    <t>WARREN BARR SOUTH LOOP</t>
  </si>
  <si>
    <t>WARREN PARK HEALTH LIVING CTR</t>
  </si>
  <si>
    <t>WASHINGTON SENIOR LIVING</t>
  </si>
  <si>
    <t>WATERFORD CARE CENTER, THE</t>
  </si>
  <si>
    <t>PAVILION OF SOUTH SHORE</t>
  </si>
  <si>
    <t>WATSEKA REHAB HEALTH CC</t>
  </si>
  <si>
    <t>ALTA REHAB AT WAUCONDA</t>
  </si>
  <si>
    <t>ALLURE OF STOCKTON</t>
  </si>
  <si>
    <t>WENTWORTH REHAB AND HCC</t>
  </si>
  <si>
    <t>APERION CARE WESLEY</t>
  </si>
  <si>
    <t>WESLEY VILLAGE</t>
  </si>
  <si>
    <t>WEST CHICAGO TERRACE</t>
  </si>
  <si>
    <t>14E392</t>
  </si>
  <si>
    <t>RESILIENCE HEALTHCARE-WEST SUB</t>
  </si>
  <si>
    <t>WEST SUBURBAN NURSING REHAB</t>
  </si>
  <si>
    <t>APERION CARE WESTCHESTER</t>
  </si>
  <si>
    <t>WESTMINSTER PLACE</t>
  </si>
  <si>
    <t>WESTMONT MANOR HLTH AND REHAB</t>
  </si>
  <si>
    <t>WESTSIDE REHAB CARE CENTER</t>
  </si>
  <si>
    <t>WESTWOOD VILLAGE NURSING AND R</t>
  </si>
  <si>
    <t>WHEATON VILLAGE NURSING REHAB</t>
  </si>
  <si>
    <t>WHITEHALL OF DEERFIELD</t>
  </si>
  <si>
    <t>WHITE HALL NURSING AND REHAB</t>
  </si>
  <si>
    <t>WHITE OAK REHABILITATION HCC</t>
  </si>
  <si>
    <t>PAVILION ON MAIN STREET</t>
  </si>
  <si>
    <t>WILLOW ROSE REHAB HEALTH CARE</t>
  </si>
  <si>
    <t>WILLOWS HEALTH CENTER</t>
  </si>
  <si>
    <t>ELEVATE CARE COUNTRY CLUB HILL</t>
  </si>
  <si>
    <t>AHVA CARE OF WINFIELD</t>
  </si>
  <si>
    <t>WINNING WHEELS</t>
  </si>
  <si>
    <t>WINSTON MANOR CONVALESCENT N H</t>
  </si>
  <si>
    <t>14E169</t>
  </si>
  <si>
    <t>PAVILION OF LOGAN SQUARE</t>
  </si>
  <si>
    <t>WYNSCAPE HEALTH AND REHABILITA</t>
  </si>
  <si>
    <t>CLAYBERG, THE</t>
  </si>
  <si>
    <t>DEKALB COUNTY REHAB AND NSG</t>
  </si>
  <si>
    <t>DUPAGE CARE CENTER</t>
  </si>
  <si>
    <t>ELMS NURSING HOME</t>
  </si>
  <si>
    <t>HILLCREST HOME</t>
  </si>
  <si>
    <t>KNOX COUNTY NURSING HOME</t>
  </si>
  <si>
    <t>LASALLE COUNTY NURSING HOME</t>
  </si>
  <si>
    <t>MCLEAN COUNTY NURSING HOME</t>
  </si>
  <si>
    <t>OAK HILL</t>
  </si>
  <si>
    <t>PIATT COUNTY NURSING HOME</t>
  </si>
  <si>
    <t>RANDOLPH COUNTY CARE CENTER</t>
  </si>
  <si>
    <t>RIVER BLUFF NURSING HOME</t>
  </si>
  <si>
    <t>SCOTT COUNTY NURSING CENTER</t>
  </si>
  <si>
    <t>STEPHENSON NURSING CENTER</t>
  </si>
  <si>
    <t>SUNNY ACRES NURSING HOME</t>
  </si>
  <si>
    <t>SUNNY HILL NSG HOME OF WILL CO</t>
  </si>
  <si>
    <t>VALLEY HI NURSING HOME</t>
  </si>
  <si>
    <t>Medicaid Utilization % Calculation</t>
  </si>
  <si>
    <t>Day Period Begin</t>
  </si>
  <si>
    <t>Day Period End</t>
  </si>
  <si>
    <t>Medicaid FFS Days</t>
  </si>
  <si>
    <t>Medicaid Managed Care Days 
(Non-MMAI)</t>
  </si>
  <si>
    <t>Medicaid MMAI Days (estimated)</t>
  </si>
  <si>
    <t>Total Medicaid Resident Days Per Annum</t>
  </si>
  <si>
    <t>Total Occupied Bed Days</t>
  </si>
  <si>
    <t>Medicaid Utilization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</si>
</sst>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* #,##0.000_);_(* \(#,##0.000\);_(* &quot;-&quot;??_);_(@_)"/>
    <numFmt numFmtId="165" formatCode="0.00000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4" fontId="0" fillId="0" borderId="0" xfId="0" applyNumberFormat="1"/>
    <xf numFmtId="0" fontId="2" fillId="3" borderId="1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/>
    <xf numFmtId="0" fontId="2" fillId="4" borderId="1" xfId="0" applyFont="1" applyFill="1" applyBorder="1" applyAlignment="1">
      <alignment horizontal="left"/>
    </xf>
    <xf numFmtId="0" fontId="0" fillId="4" borderId="8" xfId="0" applyFill="1" applyBorder="1" applyAlignment="1">
      <alignment horizontal="center"/>
    </xf>
    <xf numFmtId="0" fontId="0" fillId="4" borderId="2" xfId="0" applyFill="1" applyBorder="1"/>
    <xf numFmtId="44" fontId="0" fillId="0" borderId="0" xfId="0" applyNumberFormat="1"/>
    <xf numFmtId="0" fontId="2" fillId="5" borderId="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14" fontId="2" fillId="5" borderId="9" xfId="0" applyNumberFormat="1" applyFont="1" applyFill="1" applyBorder="1" applyAlignment="1">
      <alignment horizontal="center" wrapText="1"/>
    </xf>
    <xf numFmtId="14" fontId="2" fillId="5" borderId="10" xfId="0" applyNumberFormat="1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10" fontId="0" fillId="0" borderId="0" xfId="2" applyNumberFormat="1" applyFont="1" applyFill="1" applyAlignment="1">
      <alignment horizontal="center"/>
    </xf>
    <xf numFmtId="10" fontId="0" fillId="0" borderId="0" xfId="0" applyNumberFormat="1" applyAlignment="1">
      <alignment horizontal="center"/>
    </xf>
    <xf numFmtId="44" fontId="0" fillId="0" borderId="0" xfId="1" applyFont="1" applyFill="1" applyAlignment="1">
      <alignment horizontal="center"/>
    </xf>
    <xf numFmtId="44" fontId="0" fillId="0" borderId="0" xfId="1" applyFont="1" applyFill="1"/>
    <xf numFmtId="1" fontId="4" fillId="0" borderId="0" xfId="0" applyNumberFormat="1" applyFont="1" applyAlignment="1">
      <alignment horizontal="center" vertical="top" shrinkToFit="1"/>
    </xf>
    <xf numFmtId="0" fontId="4" fillId="0" borderId="12" xfId="0" applyFont="1" applyBorder="1" applyAlignment="1">
      <alignment horizontal="left" vertical="top"/>
    </xf>
    <xf numFmtId="1" fontId="4" fillId="0" borderId="12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horizontal="center"/>
    </xf>
    <xf numFmtId="10" fontId="0" fillId="0" borderId="12" xfId="2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44" fontId="0" fillId="0" borderId="12" xfId="1" applyFont="1" applyFill="1" applyBorder="1" applyAlignment="1">
      <alignment horizontal="center"/>
    </xf>
    <xf numFmtId="44" fontId="0" fillId="0" borderId="12" xfId="1" applyFont="1" applyFill="1" applyBorder="1"/>
    <xf numFmtId="10" fontId="0" fillId="0" borderId="0" xfId="2" applyNumberFormat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0" fillId="0" borderId="0" xfId="1" applyFont="1" applyFill="1" applyBorder="1"/>
    <xf numFmtId="0" fontId="4" fillId="0" borderId="13" xfId="0" applyFont="1" applyBorder="1" applyAlignment="1">
      <alignment horizontal="left" vertical="top"/>
    </xf>
    <xf numFmtId="1" fontId="4" fillId="0" borderId="13" xfId="0" applyNumberFormat="1" applyFont="1" applyBorder="1" applyAlignment="1">
      <alignment horizontal="center" vertical="top" shrinkToFit="1"/>
    </xf>
    <xf numFmtId="0" fontId="0" fillId="0" borderId="13" xfId="0" applyBorder="1" applyAlignment="1">
      <alignment horizontal="center"/>
    </xf>
    <xf numFmtId="10" fontId="0" fillId="0" borderId="13" xfId="2" applyNumberFormat="1" applyFont="1" applyFill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44" fontId="0" fillId="0" borderId="13" xfId="1" applyFont="1" applyFill="1" applyBorder="1" applyAlignment="1">
      <alignment horizontal="center"/>
    </xf>
    <xf numFmtId="44" fontId="0" fillId="0" borderId="13" xfId="1" applyFont="1" applyFill="1" applyBorder="1"/>
    <xf numFmtId="165" fontId="0" fillId="0" borderId="13" xfId="0" applyNumberFormat="1" applyBorder="1" applyAlignment="1">
      <alignment horizontal="center"/>
    </xf>
    <xf numFmtId="49" fontId="0" fillId="0" borderId="0" xfId="0" applyNumberFormat="1"/>
    <xf numFmtId="3" fontId="0" fillId="0" borderId="0" xfId="0" applyNumberFormat="1"/>
    <xf numFmtId="0" fontId="0" fillId="3" borderId="8" xfId="0" applyFill="1" applyBorder="1"/>
    <xf numFmtId="14" fontId="4" fillId="0" borderId="0" xfId="0" applyNumberFormat="1" applyFont="1" applyAlignment="1">
      <alignment horizontal="center" vertical="top"/>
    </xf>
    <xf numFmtId="10" fontId="0" fillId="0" borderId="0" xfId="2" applyNumberFormat="1" applyFont="1"/>
    <xf numFmtId="165" fontId="0" fillId="0" borderId="0" xfId="0" applyNumberFormat="1"/>
    <xf numFmtId="14" fontId="4" fillId="0" borderId="12" xfId="0" applyNumberFormat="1" applyFont="1" applyBorder="1" applyAlignment="1">
      <alignment horizontal="center" vertical="top"/>
    </xf>
    <xf numFmtId="3" fontId="0" fillId="0" borderId="12" xfId="0" applyNumberFormat="1" applyBorder="1"/>
    <xf numFmtId="10" fontId="0" fillId="0" borderId="12" xfId="2" applyNumberFormat="1" applyFont="1" applyBorder="1"/>
    <xf numFmtId="10" fontId="0" fillId="0" borderId="0" xfId="2" applyNumberFormat="1" applyFont="1" applyBorder="1"/>
    <xf numFmtId="14" fontId="4" fillId="0" borderId="13" xfId="0" applyNumberFormat="1" applyFont="1" applyBorder="1" applyAlignment="1">
      <alignment horizontal="center" vertical="top"/>
    </xf>
    <xf numFmtId="3" fontId="0" fillId="0" borderId="13" xfId="0" applyNumberFormat="1" applyBorder="1"/>
    <xf numFmtId="10" fontId="0" fillId="0" borderId="13" xfId="2" applyNumberFormat="1" applyFont="1" applyBorder="1"/>
    <xf numFmtId="0" fontId="0" fillId="0" borderId="12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6ADA-1757-409C-8B54-B9442A459AA1}">
  <sheetPr>
    <tabColor rgb="FF92D050"/>
    <pageSetUpPr fitToPage="1"/>
  </sheetPr>
  <dimension ref="A1:AE657"/>
  <sheetViews>
    <sheetView tabSelected="1" workbookViewId="0">
      <selection activeCell="N21" sqref="N21"/>
    </sheetView>
  </sheetViews>
  <sheetFormatPr defaultRowHeight="15"/>
  <cols>
    <col min="1" max="1" width="35.85546875" customWidth="1"/>
    <col min="2" max="2" width="10" customWidth="1"/>
    <col min="3" max="4" width="10.85546875" customWidth="1"/>
    <col min="5" max="5" width="12.28515625" style="2" customWidth="1"/>
    <col min="6" max="6" width="12.140625" style="2" customWidth="1"/>
    <col min="7" max="7" width="11.42578125" style="2" customWidth="1"/>
    <col min="8" max="8" width="12" style="2" customWidth="1"/>
    <col min="9" max="9" width="14.7109375" style="2" customWidth="1"/>
    <col min="10" max="10" width="11.42578125" style="2" customWidth="1"/>
    <col min="11" max="11" width="14.7109375" style="2" customWidth="1"/>
    <col min="12" max="12" width="12.85546875" style="2" customWidth="1"/>
    <col min="13" max="13" width="12.5703125" style="2" customWidth="1"/>
    <col min="14" max="14" width="14.42578125" style="2" customWidth="1"/>
    <col min="15" max="15" width="16.5703125" style="2" customWidth="1"/>
    <col min="16" max="16" width="16.28515625" customWidth="1"/>
    <col min="17" max="18" width="14.7109375" customWidth="1"/>
    <col min="19" max="19" width="11.7109375" style="2" customWidth="1"/>
    <col min="20" max="20" width="11" style="2" customWidth="1"/>
    <col min="21" max="21" width="15.28515625" style="2" customWidth="1"/>
    <col min="22" max="22" width="11.42578125" style="2" customWidth="1"/>
    <col min="23" max="23" width="15.42578125" style="2" customWidth="1"/>
    <col min="24" max="24" width="10.5703125" style="2" customWidth="1"/>
    <col min="25" max="25" width="16" style="2" customWidth="1"/>
    <col min="26" max="26" width="12.5703125" customWidth="1"/>
    <col min="29" max="29" width="15.28515625" bestFit="1" customWidth="1"/>
    <col min="31" max="31" width="15.5703125" customWidth="1"/>
  </cols>
  <sheetData>
    <row r="1" spans="1:31">
      <c r="A1" s="1" t="s">
        <v>0</v>
      </c>
      <c r="B1" s="2"/>
      <c r="C1" s="2"/>
      <c r="D1" s="2"/>
    </row>
    <row r="2" spans="1:31" ht="15.75" thickBot="1">
      <c r="A2" s="1" t="s">
        <v>1</v>
      </c>
      <c r="B2" s="2"/>
      <c r="C2" s="2"/>
      <c r="D2" s="2"/>
    </row>
    <row r="3" spans="1:31" ht="15.75" thickBot="1">
      <c r="A3" s="1" t="s">
        <v>2</v>
      </c>
      <c r="B3" s="2"/>
      <c r="C3" s="2"/>
      <c r="D3" s="2"/>
      <c r="K3" s="3" t="s">
        <v>3</v>
      </c>
      <c r="L3" s="4"/>
      <c r="O3" s="2">
        <v>6584</v>
      </c>
    </row>
    <row r="4" spans="1:31" ht="15.75" thickBot="1">
      <c r="B4" s="2"/>
      <c r="C4" s="2"/>
      <c r="D4" s="2"/>
      <c r="E4" s="5"/>
      <c r="F4" s="6" t="s">
        <v>4</v>
      </c>
      <c r="G4" s="6"/>
      <c r="H4" s="6" t="s">
        <v>5</v>
      </c>
      <c r="I4" s="6" t="s">
        <v>6</v>
      </c>
      <c r="K4" s="7" t="s">
        <v>7</v>
      </c>
      <c r="L4" s="8">
        <v>0.2</v>
      </c>
    </row>
    <row r="5" spans="1:31" ht="15.75" thickBot="1">
      <c r="B5" s="2"/>
      <c r="C5" s="2"/>
      <c r="D5" s="2"/>
      <c r="F5" s="9">
        <v>0.71220000000000006</v>
      </c>
      <c r="H5" s="10">
        <v>3.79</v>
      </c>
      <c r="I5" s="11">
        <v>3.8647</v>
      </c>
      <c r="K5" s="7" t="s">
        <v>8</v>
      </c>
      <c r="L5" s="12">
        <f>1-L4</f>
        <v>0.8</v>
      </c>
      <c r="M5" s="13"/>
      <c r="N5" s="13"/>
      <c r="O5" s="13"/>
      <c r="P5" s="13"/>
      <c r="W5" s="14" t="s">
        <v>9</v>
      </c>
      <c r="X5" s="15"/>
      <c r="Y5" s="16"/>
      <c r="AC5" s="17"/>
      <c r="AE5" s="17"/>
    </row>
    <row r="6" spans="1:31" ht="15.75" thickBot="1">
      <c r="A6" s="18" t="s">
        <v>1</v>
      </c>
      <c r="B6" s="19"/>
      <c r="C6" s="19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S6" s="22" t="s">
        <v>10</v>
      </c>
      <c r="T6" s="23"/>
      <c r="U6" s="23"/>
      <c r="V6" s="23"/>
      <c r="W6" s="23"/>
      <c r="X6" s="23"/>
      <c r="Y6" s="23"/>
      <c r="Z6" s="24"/>
      <c r="AC6" s="25"/>
      <c r="AE6" s="25"/>
    </row>
    <row r="7" spans="1:31" ht="75.75" thickBot="1">
      <c r="A7" s="26" t="s">
        <v>11</v>
      </c>
      <c r="B7" s="27" t="s">
        <v>12</v>
      </c>
      <c r="C7" s="27" t="s">
        <v>13</v>
      </c>
      <c r="D7" s="27" t="s">
        <v>14</v>
      </c>
      <c r="E7" s="27" t="s">
        <v>15</v>
      </c>
      <c r="F7" s="27" t="s">
        <v>16</v>
      </c>
      <c r="G7" s="27" t="s">
        <v>17</v>
      </c>
      <c r="H7" s="27" t="s">
        <v>18</v>
      </c>
      <c r="I7" s="27" t="s">
        <v>19</v>
      </c>
      <c r="J7" s="27" t="s">
        <v>20</v>
      </c>
      <c r="K7" s="27" t="s">
        <v>21</v>
      </c>
      <c r="L7" s="27" t="str">
        <f>CONCATENATE("Lesser of PDPM or ",TEXT($L$4,"#0%"), " RUG / ",TEXT($L$5,"#0%")," PDPM")</f>
        <v>Lesser of PDPM or 20% RUG / 80% PDPM</v>
      </c>
      <c r="M7" s="27" t="s">
        <v>22</v>
      </c>
      <c r="N7" s="27" t="s">
        <v>23</v>
      </c>
      <c r="O7" s="27" t="s">
        <v>24</v>
      </c>
      <c r="P7" s="28" t="s">
        <v>25</v>
      </c>
      <c r="S7" s="29">
        <v>45658</v>
      </c>
      <c r="T7" s="30">
        <v>45748</v>
      </c>
      <c r="U7" s="31" t="s">
        <v>26</v>
      </c>
      <c r="V7" s="31" t="s">
        <v>27</v>
      </c>
      <c r="W7" s="31" t="s">
        <v>28</v>
      </c>
      <c r="X7" s="31" t="s">
        <v>27</v>
      </c>
      <c r="Y7" s="32" t="s">
        <v>29</v>
      </c>
      <c r="Z7" s="33" t="s">
        <v>30</v>
      </c>
    </row>
    <row r="8" spans="1:31">
      <c r="A8" s="34" t="s">
        <v>31</v>
      </c>
      <c r="B8" s="35">
        <v>6000012</v>
      </c>
      <c r="C8" s="35">
        <v>146085</v>
      </c>
      <c r="D8" s="35">
        <v>0</v>
      </c>
      <c r="E8" s="35">
        <v>2.8553600000000001</v>
      </c>
      <c r="F8" s="35">
        <f>$F$5</f>
        <v>0.71220000000000006</v>
      </c>
      <c r="G8" s="36">
        <v>5.0266900000000003</v>
      </c>
      <c r="H8" s="35">
        <f>$H$5</f>
        <v>3.79</v>
      </c>
      <c r="I8" s="35">
        <f>$I$5</f>
        <v>3.8647</v>
      </c>
      <c r="J8" s="35">
        <f>ROUND(F8*G8*(H8/I8),5)</f>
        <v>3.5108100000000002</v>
      </c>
      <c r="K8" s="35">
        <v>3.33969</v>
      </c>
      <c r="L8" s="35">
        <f>IF($J8=0,$K8,IF($K8=0,$J8,IF($J8&lt;$K8,$J8,ROUND(($J8*$L$5)+($K8*$L$4),5))))</f>
        <v>3.4765899999999998</v>
      </c>
      <c r="M8" s="37">
        <f>IFERROR(E8/L8,0)</f>
        <v>0.82131053704923507</v>
      </c>
      <c r="N8" s="38">
        <f>ROUNDDOWN(M8,2)</f>
        <v>0.82</v>
      </c>
      <c r="O8" s="39">
        <v>18.059999999999999</v>
      </c>
      <c r="P8" s="40">
        <f t="shared" ref="P8:P71" si="0">IF(Y8="Y",Z8,O8)</f>
        <v>18.059999999999999</v>
      </c>
      <c r="S8" s="39">
        <v>25.77</v>
      </c>
      <c r="T8" s="39">
        <v>18.829999999999998</v>
      </c>
      <c r="U8" s="37">
        <f>IFERROR((T8-S8)/S8,0)</f>
        <v>-0.26930539386883978</v>
      </c>
      <c r="V8" s="2" t="str">
        <f>IF(U8&lt;-0.05,"Y","N")</f>
        <v>Y</v>
      </c>
      <c r="W8" s="37">
        <f t="shared" ref="W8:W71" si="1">IF(T8=0,0,(O8-T8)/T8)</f>
        <v>-4.0892193308550165E-2</v>
      </c>
      <c r="X8" s="2" t="str">
        <f>IF(W8&lt;-0.05,"Y","N")</f>
        <v>N</v>
      </c>
      <c r="Y8" s="2" t="str">
        <f t="shared" ref="Y8:Y71" si="2">IF(AND(V8="Y",X8="Y"),"Y","N")</f>
        <v>N</v>
      </c>
      <c r="Z8" s="40">
        <f t="shared" ref="Z8:Z71" si="3">ROUNDUP(T8*0.95,2)</f>
        <v>17.89</v>
      </c>
      <c r="AC8" s="25"/>
      <c r="AE8" s="25"/>
    </row>
    <row r="9" spans="1:31">
      <c r="A9" s="34" t="s">
        <v>32</v>
      </c>
      <c r="B9" s="41">
        <v>6000020</v>
      </c>
      <c r="C9" s="41">
        <v>146065</v>
      </c>
      <c r="D9" s="41">
        <v>0</v>
      </c>
      <c r="E9" s="2">
        <v>3.6801499999999998</v>
      </c>
      <c r="F9" s="2">
        <f t="shared" ref="F9:F72" si="4">$F$5</f>
        <v>0.71220000000000006</v>
      </c>
      <c r="G9" s="2">
        <v>4.7349300000000003</v>
      </c>
      <c r="H9" s="2">
        <f t="shared" ref="H9:H72" si="5">$H$5</f>
        <v>3.79</v>
      </c>
      <c r="I9" s="2">
        <f t="shared" ref="I9:I72" si="6">$I$5</f>
        <v>3.8647</v>
      </c>
      <c r="J9" s="2">
        <f t="shared" ref="J9:J72" si="7">ROUND(F9*G9*(H9/I9),5)</f>
        <v>3.3070400000000002</v>
      </c>
      <c r="K9" s="2">
        <v>3.3210000000000002</v>
      </c>
      <c r="L9" s="2">
        <f t="shared" ref="L9:L72" si="8">IF($J9=0,$K9,IF($K9=0,$J9,IF($J9&lt;$K9,$J9,ROUND(($J9*$L$5)+($K9*$L$4),5))))</f>
        <v>3.3070400000000002</v>
      </c>
      <c r="M9" s="37">
        <f t="shared" ref="M9:M72" si="9">IFERROR(E9/L9,0)</f>
        <v>1.1128229474091633</v>
      </c>
      <c r="N9" s="38">
        <f t="shared" ref="N9:N72" si="10">ROUNDDOWN(M9,2)</f>
        <v>1.1100000000000001</v>
      </c>
      <c r="O9" s="39">
        <v>36.590000000000003</v>
      </c>
      <c r="P9" s="40">
        <f t="shared" si="0"/>
        <v>36.590000000000003</v>
      </c>
      <c r="S9" s="39">
        <v>18.829999999999998</v>
      </c>
      <c r="T9" s="39">
        <v>38.68</v>
      </c>
      <c r="U9" s="37">
        <f t="shared" ref="U9:U72" si="11">IFERROR((T9-S9)/S9,0)</f>
        <v>1.05416887944769</v>
      </c>
      <c r="V9" s="2" t="str">
        <f t="shared" ref="V9:V72" si="12">IF(U9&lt;-0.05,"Y","N")</f>
        <v>N</v>
      </c>
      <c r="W9" s="37">
        <f t="shared" si="1"/>
        <v>-5.4033092037228447E-2</v>
      </c>
      <c r="X9" s="2" t="str">
        <f t="shared" ref="X9:X72" si="13">IF(W9&lt;-0.05,"Y","N")</f>
        <v>Y</v>
      </c>
      <c r="Y9" s="2" t="str">
        <f t="shared" si="2"/>
        <v>N</v>
      </c>
      <c r="Z9" s="40">
        <f t="shared" si="3"/>
        <v>36.75</v>
      </c>
      <c r="AC9" s="25"/>
      <c r="AE9" s="25"/>
    </row>
    <row r="10" spans="1:31">
      <c r="A10" s="34" t="s">
        <v>33</v>
      </c>
      <c r="B10" s="41">
        <v>6012595</v>
      </c>
      <c r="C10" s="41">
        <v>145683</v>
      </c>
      <c r="D10" s="41">
        <v>0</v>
      </c>
      <c r="E10" s="2">
        <v>3.5967199999999999</v>
      </c>
      <c r="F10" s="2">
        <f t="shared" si="4"/>
        <v>0.71220000000000006</v>
      </c>
      <c r="G10" s="2">
        <v>4.9882</v>
      </c>
      <c r="H10" s="2">
        <f t="shared" si="5"/>
        <v>3.79</v>
      </c>
      <c r="I10" s="2">
        <f t="shared" si="6"/>
        <v>3.8647</v>
      </c>
      <c r="J10" s="2">
        <f t="shared" si="7"/>
        <v>3.48393</v>
      </c>
      <c r="K10" s="2">
        <v>3.3880499999999998</v>
      </c>
      <c r="L10" s="2">
        <f t="shared" si="8"/>
        <v>3.46475</v>
      </c>
      <c r="M10" s="37">
        <f t="shared" si="9"/>
        <v>1.0380893282343604</v>
      </c>
      <c r="N10" s="38">
        <f t="shared" si="10"/>
        <v>1.03</v>
      </c>
      <c r="O10" s="39">
        <v>32.619999999999997</v>
      </c>
      <c r="P10" s="40">
        <f t="shared" si="0"/>
        <v>32.619999999999997</v>
      </c>
      <c r="S10" s="39">
        <v>34.799999999999997</v>
      </c>
      <c r="T10" s="39">
        <v>34.26</v>
      </c>
      <c r="U10" s="37">
        <f t="shared" si="11"/>
        <v>-1.5517241379310322E-2</v>
      </c>
      <c r="V10" s="2" t="str">
        <f t="shared" si="12"/>
        <v>N</v>
      </c>
      <c r="W10" s="37">
        <f t="shared" si="1"/>
        <v>-4.7869235259778188E-2</v>
      </c>
      <c r="X10" s="2" t="str">
        <f t="shared" si="13"/>
        <v>N</v>
      </c>
      <c r="Y10" s="2" t="str">
        <f t="shared" si="2"/>
        <v>N</v>
      </c>
      <c r="Z10" s="40">
        <f t="shared" si="3"/>
        <v>32.549999999999997</v>
      </c>
      <c r="AC10" s="25"/>
      <c r="AE10" s="25"/>
    </row>
    <row r="11" spans="1:31">
      <c r="A11" s="34" t="s">
        <v>34</v>
      </c>
      <c r="B11" s="41">
        <v>6011571</v>
      </c>
      <c r="C11" s="41">
        <v>145603</v>
      </c>
      <c r="D11" s="41">
        <v>0</v>
      </c>
      <c r="E11" s="2">
        <v>3.8147799999999998</v>
      </c>
      <c r="F11" s="2">
        <f t="shared" si="4"/>
        <v>0.71220000000000006</v>
      </c>
      <c r="G11" s="2">
        <v>4.5583499999999999</v>
      </c>
      <c r="H11" s="2">
        <f t="shared" si="5"/>
        <v>3.79</v>
      </c>
      <c r="I11" s="2">
        <f t="shared" si="6"/>
        <v>3.8647</v>
      </c>
      <c r="J11" s="2">
        <f t="shared" si="7"/>
        <v>3.18371</v>
      </c>
      <c r="K11" s="2">
        <v>3.5639099999999999</v>
      </c>
      <c r="L11" s="2">
        <f t="shared" si="8"/>
        <v>3.18371</v>
      </c>
      <c r="M11" s="37">
        <f t="shared" si="9"/>
        <v>1.198218430698776</v>
      </c>
      <c r="N11" s="38">
        <f t="shared" si="10"/>
        <v>1.19</v>
      </c>
      <c r="O11" s="39">
        <v>37.78</v>
      </c>
      <c r="P11" s="40">
        <f t="shared" si="0"/>
        <v>37.78</v>
      </c>
      <c r="S11" s="39">
        <v>33.71</v>
      </c>
      <c r="T11" s="39">
        <v>38.380000000000003</v>
      </c>
      <c r="U11" s="37">
        <f t="shared" si="11"/>
        <v>0.13853455947789978</v>
      </c>
      <c r="V11" s="2" t="str">
        <f t="shared" si="12"/>
        <v>N</v>
      </c>
      <c r="W11" s="37">
        <f t="shared" si="1"/>
        <v>-1.5633142261594617E-2</v>
      </c>
      <c r="X11" s="2" t="str">
        <f t="shared" si="13"/>
        <v>N</v>
      </c>
      <c r="Y11" s="2" t="str">
        <f t="shared" si="2"/>
        <v>N</v>
      </c>
      <c r="Z11" s="40">
        <f t="shared" si="3"/>
        <v>36.47</v>
      </c>
      <c r="AC11" s="25"/>
      <c r="AE11" s="25"/>
    </row>
    <row r="12" spans="1:31">
      <c r="A12" s="34" t="s">
        <v>35</v>
      </c>
      <c r="B12" s="41">
        <v>6004642</v>
      </c>
      <c r="C12" s="41">
        <v>146010</v>
      </c>
      <c r="D12" s="41">
        <v>0</v>
      </c>
      <c r="E12" s="2">
        <v>3.4202900000000001</v>
      </c>
      <c r="F12" s="2">
        <f t="shared" si="4"/>
        <v>0.71220000000000006</v>
      </c>
      <c r="G12" s="2">
        <v>5.3264100000000001</v>
      </c>
      <c r="H12" s="2">
        <f t="shared" si="5"/>
        <v>3.79</v>
      </c>
      <c r="I12" s="2">
        <f t="shared" si="6"/>
        <v>3.8647</v>
      </c>
      <c r="J12" s="2">
        <f t="shared" si="7"/>
        <v>3.7201499999999998</v>
      </c>
      <c r="K12" s="2">
        <v>3.2764099999999998</v>
      </c>
      <c r="L12" s="2">
        <f t="shared" si="8"/>
        <v>3.6314000000000002</v>
      </c>
      <c r="M12" s="37">
        <f t="shared" si="9"/>
        <v>0.94186539626590293</v>
      </c>
      <c r="N12" s="38">
        <f t="shared" si="10"/>
        <v>0.94</v>
      </c>
      <c r="O12" s="39">
        <v>27.07</v>
      </c>
      <c r="P12" s="40">
        <f t="shared" si="0"/>
        <v>27.07</v>
      </c>
      <c r="S12" s="39">
        <v>30.98</v>
      </c>
      <c r="T12" s="39">
        <v>25.1</v>
      </c>
      <c r="U12" s="37">
        <f t="shared" si="11"/>
        <v>-0.18979987088444153</v>
      </c>
      <c r="V12" s="2" t="str">
        <f t="shared" si="12"/>
        <v>Y</v>
      </c>
      <c r="W12" s="37">
        <f t="shared" si="1"/>
        <v>7.8486055776892383E-2</v>
      </c>
      <c r="X12" s="2" t="str">
        <f t="shared" si="13"/>
        <v>N</v>
      </c>
      <c r="Y12" s="2" t="str">
        <f t="shared" si="2"/>
        <v>N</v>
      </c>
      <c r="Z12" s="40">
        <f t="shared" si="3"/>
        <v>23.85</v>
      </c>
      <c r="AC12" s="25"/>
      <c r="AE12" s="25"/>
    </row>
    <row r="13" spans="1:31">
      <c r="A13" s="42" t="s">
        <v>36</v>
      </c>
      <c r="B13" s="43">
        <v>6004675</v>
      </c>
      <c r="C13" s="43">
        <v>145449</v>
      </c>
      <c r="D13" s="43">
        <v>0</v>
      </c>
      <c r="E13" s="44">
        <v>3.7715000000000001</v>
      </c>
      <c r="F13" s="44">
        <f t="shared" si="4"/>
        <v>0.71220000000000006</v>
      </c>
      <c r="G13" s="44">
        <v>4.8235299999999999</v>
      </c>
      <c r="H13" s="44">
        <f t="shared" si="5"/>
        <v>3.79</v>
      </c>
      <c r="I13" s="44">
        <f t="shared" si="6"/>
        <v>3.8647</v>
      </c>
      <c r="J13" s="44">
        <f t="shared" si="7"/>
        <v>3.3689200000000001</v>
      </c>
      <c r="K13" s="44">
        <v>3.45831</v>
      </c>
      <c r="L13" s="44">
        <f t="shared" si="8"/>
        <v>3.3689200000000001</v>
      </c>
      <c r="M13" s="45">
        <f t="shared" si="9"/>
        <v>1.1194982368236706</v>
      </c>
      <c r="N13" s="46">
        <f t="shared" si="10"/>
        <v>1.1100000000000001</v>
      </c>
      <c r="O13" s="47">
        <v>36.590000000000003</v>
      </c>
      <c r="P13" s="48">
        <f t="shared" si="0"/>
        <v>36.590000000000003</v>
      </c>
      <c r="S13" s="47">
        <v>25</v>
      </c>
      <c r="T13" s="47">
        <v>36.89</v>
      </c>
      <c r="U13" s="45">
        <f t="shared" si="11"/>
        <v>0.47560000000000002</v>
      </c>
      <c r="V13" s="44" t="str">
        <f t="shared" si="12"/>
        <v>N</v>
      </c>
      <c r="W13" s="45">
        <f t="shared" si="1"/>
        <v>-8.1322851721332915E-3</v>
      </c>
      <c r="X13" s="44" t="str">
        <f t="shared" si="13"/>
        <v>N</v>
      </c>
      <c r="Y13" s="44" t="str">
        <f t="shared" si="2"/>
        <v>N</v>
      </c>
      <c r="Z13" s="48">
        <f t="shared" si="3"/>
        <v>35.049999999999997</v>
      </c>
      <c r="AC13" s="25"/>
      <c r="AE13" s="25"/>
    </row>
    <row r="14" spans="1:31">
      <c r="A14" s="34" t="s">
        <v>37</v>
      </c>
      <c r="B14" s="41">
        <v>6000046</v>
      </c>
      <c r="C14" s="41">
        <v>145724</v>
      </c>
      <c r="D14" s="41">
        <v>0</v>
      </c>
      <c r="E14" s="2">
        <v>4.3633199999999999</v>
      </c>
      <c r="F14" s="2">
        <f t="shared" si="4"/>
        <v>0.71220000000000006</v>
      </c>
      <c r="G14" s="2">
        <v>3.8770099999999998</v>
      </c>
      <c r="H14" s="2">
        <f t="shared" si="5"/>
        <v>3.79</v>
      </c>
      <c r="I14" s="2">
        <f t="shared" si="6"/>
        <v>3.8647</v>
      </c>
      <c r="J14" s="2">
        <f t="shared" si="7"/>
        <v>2.70784</v>
      </c>
      <c r="K14" s="2">
        <v>3.2759</v>
      </c>
      <c r="L14" s="2">
        <f t="shared" si="8"/>
        <v>2.70784</v>
      </c>
      <c r="M14" s="49">
        <f t="shared" si="9"/>
        <v>1.6113655164263767</v>
      </c>
      <c r="N14" s="38">
        <f t="shared" si="10"/>
        <v>1.61</v>
      </c>
      <c r="O14" s="50">
        <v>38.68</v>
      </c>
      <c r="P14" s="51">
        <f t="shared" si="0"/>
        <v>38.68</v>
      </c>
      <c r="S14" s="50">
        <v>38.68</v>
      </c>
      <c r="T14" s="50">
        <v>38.68</v>
      </c>
      <c r="U14" s="49">
        <f t="shared" si="11"/>
        <v>0</v>
      </c>
      <c r="V14" s="2" t="str">
        <f t="shared" si="12"/>
        <v>N</v>
      </c>
      <c r="W14" s="49">
        <f t="shared" si="1"/>
        <v>0</v>
      </c>
      <c r="X14" s="2" t="str">
        <f t="shared" si="13"/>
        <v>N</v>
      </c>
      <c r="Y14" s="2" t="str">
        <f t="shared" si="2"/>
        <v>N</v>
      </c>
      <c r="Z14" s="51">
        <f t="shared" si="3"/>
        <v>36.75</v>
      </c>
      <c r="AC14" s="25"/>
      <c r="AE14" s="25"/>
    </row>
    <row r="15" spans="1:31">
      <c r="A15" s="34" t="s">
        <v>38</v>
      </c>
      <c r="B15" s="41">
        <v>6016869</v>
      </c>
      <c r="C15" s="41">
        <v>146183</v>
      </c>
      <c r="D15" s="41">
        <v>0</v>
      </c>
      <c r="E15" s="2">
        <v>4.3535199999999996</v>
      </c>
      <c r="F15" s="2">
        <f t="shared" si="4"/>
        <v>0.71220000000000006</v>
      </c>
      <c r="G15" s="2">
        <v>4.6766300000000003</v>
      </c>
      <c r="H15" s="2">
        <f t="shared" si="5"/>
        <v>3.79</v>
      </c>
      <c r="I15" s="2">
        <f t="shared" si="6"/>
        <v>3.8647</v>
      </c>
      <c r="J15" s="2">
        <f t="shared" si="7"/>
        <v>3.2663199999999999</v>
      </c>
      <c r="K15" s="2">
        <v>3.5566900000000001</v>
      </c>
      <c r="L15" s="2">
        <f t="shared" si="8"/>
        <v>3.2663199999999999</v>
      </c>
      <c r="M15" s="49">
        <f t="shared" si="9"/>
        <v>1.3328516495628107</v>
      </c>
      <c r="N15" s="38">
        <f t="shared" si="10"/>
        <v>1.33</v>
      </c>
      <c r="O15" s="50">
        <v>38.68</v>
      </c>
      <c r="P15" s="51">
        <f t="shared" si="0"/>
        <v>38.68</v>
      </c>
      <c r="S15" s="50">
        <v>38.53</v>
      </c>
      <c r="T15" s="50">
        <v>38.68</v>
      </c>
      <c r="U15" s="49">
        <f t="shared" si="11"/>
        <v>3.893070334804012E-3</v>
      </c>
      <c r="V15" s="2" t="str">
        <f t="shared" si="12"/>
        <v>N</v>
      </c>
      <c r="W15" s="49">
        <f t="shared" si="1"/>
        <v>0</v>
      </c>
      <c r="X15" s="2" t="str">
        <f t="shared" si="13"/>
        <v>N</v>
      </c>
      <c r="Y15" s="2" t="str">
        <f t="shared" si="2"/>
        <v>N</v>
      </c>
      <c r="Z15" s="51">
        <f t="shared" si="3"/>
        <v>36.75</v>
      </c>
      <c r="AC15" s="25"/>
      <c r="AE15" s="25"/>
    </row>
    <row r="16" spans="1:31">
      <c r="A16" s="34" t="s">
        <v>39</v>
      </c>
      <c r="B16" s="41">
        <v>6015507</v>
      </c>
      <c r="C16" s="41">
        <v>146182</v>
      </c>
      <c r="D16" s="41">
        <v>0</v>
      </c>
      <c r="E16" s="2">
        <v>3.4559299999999999</v>
      </c>
      <c r="F16" s="2">
        <f t="shared" si="4"/>
        <v>0.71220000000000006</v>
      </c>
      <c r="G16" s="2">
        <v>4.4206099999999999</v>
      </c>
      <c r="H16" s="2">
        <f t="shared" si="5"/>
        <v>3.79</v>
      </c>
      <c r="I16" s="2">
        <f t="shared" si="6"/>
        <v>3.8647</v>
      </c>
      <c r="J16" s="2">
        <f t="shared" si="7"/>
        <v>3.0874999999999999</v>
      </c>
      <c r="K16" s="2">
        <v>3.14425</v>
      </c>
      <c r="L16" s="2">
        <f t="shared" si="8"/>
        <v>3.0874999999999999</v>
      </c>
      <c r="M16" s="49">
        <f t="shared" si="9"/>
        <v>1.1193295546558704</v>
      </c>
      <c r="N16" s="38">
        <f t="shared" si="10"/>
        <v>1.1100000000000001</v>
      </c>
      <c r="O16" s="50">
        <v>36.590000000000003</v>
      </c>
      <c r="P16" s="51">
        <f t="shared" si="0"/>
        <v>36.590000000000003</v>
      </c>
      <c r="S16" s="50">
        <v>30.98</v>
      </c>
      <c r="T16" s="50">
        <v>36.89</v>
      </c>
      <c r="U16" s="49">
        <f t="shared" si="11"/>
        <v>0.19076823757262751</v>
      </c>
      <c r="V16" s="2" t="str">
        <f t="shared" si="12"/>
        <v>N</v>
      </c>
      <c r="W16" s="49">
        <f t="shared" si="1"/>
        <v>-8.1322851721332915E-3</v>
      </c>
      <c r="X16" s="2" t="str">
        <f t="shared" si="13"/>
        <v>N</v>
      </c>
      <c r="Y16" s="2" t="str">
        <f t="shared" si="2"/>
        <v>N</v>
      </c>
      <c r="Z16" s="51">
        <f t="shared" si="3"/>
        <v>35.049999999999997</v>
      </c>
      <c r="AC16" s="25"/>
      <c r="AE16" s="25"/>
    </row>
    <row r="17" spans="1:31">
      <c r="A17" s="52" t="s">
        <v>40</v>
      </c>
      <c r="B17" s="53">
        <v>6000103</v>
      </c>
      <c r="C17" s="53">
        <v>145142</v>
      </c>
      <c r="D17" s="53">
        <v>0</v>
      </c>
      <c r="E17" s="54">
        <v>3.2915999999999999</v>
      </c>
      <c r="F17" s="54">
        <f t="shared" si="4"/>
        <v>0.71220000000000006</v>
      </c>
      <c r="G17" s="54">
        <v>4.6733000000000002</v>
      </c>
      <c r="H17" s="54">
        <f t="shared" si="5"/>
        <v>3.79</v>
      </c>
      <c r="I17" s="54">
        <f t="shared" si="6"/>
        <v>3.8647</v>
      </c>
      <c r="J17" s="54">
        <f t="shared" si="7"/>
        <v>3.2639900000000002</v>
      </c>
      <c r="K17" s="54">
        <v>3.35894</v>
      </c>
      <c r="L17" s="54">
        <f t="shared" si="8"/>
        <v>3.2639900000000002</v>
      </c>
      <c r="M17" s="55">
        <f t="shared" si="9"/>
        <v>1.0084589719943995</v>
      </c>
      <c r="N17" s="56">
        <f t="shared" si="10"/>
        <v>1</v>
      </c>
      <c r="O17" s="57">
        <v>30.98</v>
      </c>
      <c r="P17" s="58">
        <f t="shared" si="0"/>
        <v>30.98</v>
      </c>
      <c r="S17" s="57">
        <v>21.15</v>
      </c>
      <c r="T17" s="57">
        <v>30.98</v>
      </c>
      <c r="U17" s="55">
        <f t="shared" si="11"/>
        <v>0.46477541371158404</v>
      </c>
      <c r="V17" s="54" t="str">
        <f t="shared" si="12"/>
        <v>N</v>
      </c>
      <c r="W17" s="55">
        <f t="shared" si="1"/>
        <v>0</v>
      </c>
      <c r="X17" s="54" t="str">
        <f t="shared" si="13"/>
        <v>N</v>
      </c>
      <c r="Y17" s="54" t="str">
        <f t="shared" si="2"/>
        <v>N</v>
      </c>
      <c r="Z17" s="58">
        <f t="shared" si="3"/>
        <v>29.44</v>
      </c>
      <c r="AC17" s="25"/>
      <c r="AE17" s="25"/>
    </row>
    <row r="18" spans="1:31">
      <c r="A18" s="42" t="s">
        <v>41</v>
      </c>
      <c r="B18" s="43">
        <v>6014757</v>
      </c>
      <c r="C18" s="43">
        <v>145998</v>
      </c>
      <c r="D18" s="43">
        <v>0</v>
      </c>
      <c r="E18" s="44">
        <v>3.8782999999999999</v>
      </c>
      <c r="F18" s="44">
        <f t="shared" si="4"/>
        <v>0.71220000000000006</v>
      </c>
      <c r="G18" s="44">
        <v>5.3811999999999998</v>
      </c>
      <c r="H18" s="44">
        <f t="shared" si="5"/>
        <v>3.79</v>
      </c>
      <c r="I18" s="44">
        <f t="shared" si="6"/>
        <v>3.8647</v>
      </c>
      <c r="J18" s="44">
        <f t="shared" si="7"/>
        <v>3.75841</v>
      </c>
      <c r="K18" s="44">
        <v>3.7488299999999999</v>
      </c>
      <c r="L18" s="44">
        <f t="shared" si="8"/>
        <v>3.7564899999999999</v>
      </c>
      <c r="M18" s="45">
        <f t="shared" si="9"/>
        <v>1.0324265471224467</v>
      </c>
      <c r="N18" s="46">
        <f t="shared" si="10"/>
        <v>1.03</v>
      </c>
      <c r="O18" s="47">
        <v>32.619999999999997</v>
      </c>
      <c r="P18" s="48">
        <f t="shared" si="0"/>
        <v>32.619999999999997</v>
      </c>
      <c r="S18" s="47">
        <v>29.68</v>
      </c>
      <c r="T18" s="47">
        <v>36.44</v>
      </c>
      <c r="U18" s="45">
        <f t="shared" si="11"/>
        <v>0.22776280323450129</v>
      </c>
      <c r="V18" s="44" t="str">
        <f t="shared" si="12"/>
        <v>N</v>
      </c>
      <c r="W18" s="45">
        <f t="shared" si="1"/>
        <v>-0.1048298572996707</v>
      </c>
      <c r="X18" s="44" t="str">
        <f t="shared" si="13"/>
        <v>Y</v>
      </c>
      <c r="Y18" s="44" t="str">
        <f t="shared" si="2"/>
        <v>N</v>
      </c>
      <c r="Z18" s="48">
        <f t="shared" si="3"/>
        <v>34.619999999999997</v>
      </c>
      <c r="AC18" s="25"/>
      <c r="AE18" s="25"/>
    </row>
    <row r="19" spans="1:31">
      <c r="A19" s="34" t="s">
        <v>42</v>
      </c>
      <c r="B19" s="41">
        <v>6016950</v>
      </c>
      <c r="C19" s="41">
        <v>146186</v>
      </c>
      <c r="D19" s="41">
        <v>0</v>
      </c>
      <c r="E19" s="2">
        <v>3.73108</v>
      </c>
      <c r="F19" s="2">
        <f t="shared" si="4"/>
        <v>0.71220000000000006</v>
      </c>
      <c r="G19" s="2">
        <v>5.0078300000000002</v>
      </c>
      <c r="H19" s="2">
        <f t="shared" si="5"/>
        <v>3.79</v>
      </c>
      <c r="I19" s="2">
        <f t="shared" si="6"/>
        <v>3.8647</v>
      </c>
      <c r="J19" s="2">
        <f t="shared" si="7"/>
        <v>3.4976400000000001</v>
      </c>
      <c r="K19" s="2">
        <v>3.31297</v>
      </c>
      <c r="L19" s="2">
        <f t="shared" si="8"/>
        <v>3.4607100000000002</v>
      </c>
      <c r="M19" s="49">
        <f t="shared" si="9"/>
        <v>1.0781255869460313</v>
      </c>
      <c r="N19" s="38">
        <f t="shared" si="10"/>
        <v>1.07</v>
      </c>
      <c r="O19" s="50">
        <v>34.799999999999997</v>
      </c>
      <c r="P19" s="51">
        <f t="shared" si="0"/>
        <v>34.799999999999997</v>
      </c>
      <c r="S19" s="50">
        <v>29.68</v>
      </c>
      <c r="T19" s="50">
        <v>33.159999999999997</v>
      </c>
      <c r="U19" s="49">
        <f t="shared" si="11"/>
        <v>0.11725067385444733</v>
      </c>
      <c r="V19" s="2" t="str">
        <f t="shared" si="12"/>
        <v>N</v>
      </c>
      <c r="W19" s="49">
        <f t="shared" si="1"/>
        <v>4.9457177322074809E-2</v>
      </c>
      <c r="X19" s="2" t="str">
        <f t="shared" si="13"/>
        <v>N</v>
      </c>
      <c r="Y19" s="2" t="str">
        <f t="shared" si="2"/>
        <v>N</v>
      </c>
      <c r="Z19" s="51">
        <f t="shared" si="3"/>
        <v>31.51</v>
      </c>
      <c r="AC19" s="25"/>
      <c r="AE19" s="25"/>
    </row>
    <row r="20" spans="1:31">
      <c r="A20" s="34" t="s">
        <v>43</v>
      </c>
      <c r="B20" s="41">
        <v>6003735</v>
      </c>
      <c r="C20" s="41">
        <v>145557</v>
      </c>
      <c r="D20" s="41">
        <v>0</v>
      </c>
      <c r="E20" s="2">
        <v>3.8572600000000001</v>
      </c>
      <c r="F20" s="2">
        <f t="shared" si="4"/>
        <v>0.71220000000000006</v>
      </c>
      <c r="G20" s="2">
        <v>5.8263499999999997</v>
      </c>
      <c r="H20" s="2">
        <f t="shared" si="5"/>
        <v>3.79</v>
      </c>
      <c r="I20" s="2">
        <f t="shared" si="6"/>
        <v>3.8647</v>
      </c>
      <c r="J20" s="2">
        <f t="shared" si="7"/>
        <v>4.0693200000000003</v>
      </c>
      <c r="K20" s="2">
        <v>4.0021300000000002</v>
      </c>
      <c r="L20" s="2">
        <f t="shared" si="8"/>
        <v>4.0558800000000002</v>
      </c>
      <c r="M20" s="49">
        <f t="shared" si="9"/>
        <v>0.95102912314960009</v>
      </c>
      <c r="N20" s="38">
        <f t="shared" si="10"/>
        <v>0.95</v>
      </c>
      <c r="O20" s="50">
        <v>27.72</v>
      </c>
      <c r="P20" s="51">
        <f t="shared" si="0"/>
        <v>27.72</v>
      </c>
      <c r="S20" s="50">
        <v>24.23</v>
      </c>
      <c r="T20" s="50">
        <v>29.03</v>
      </c>
      <c r="U20" s="49">
        <f t="shared" si="11"/>
        <v>0.19810152703260422</v>
      </c>
      <c r="V20" s="2" t="str">
        <f t="shared" si="12"/>
        <v>N</v>
      </c>
      <c r="W20" s="49">
        <f t="shared" si="1"/>
        <v>-4.5125732001377962E-2</v>
      </c>
      <c r="X20" s="2" t="str">
        <f t="shared" si="13"/>
        <v>N</v>
      </c>
      <c r="Y20" s="2" t="str">
        <f t="shared" si="2"/>
        <v>N</v>
      </c>
      <c r="Z20" s="51">
        <f t="shared" si="3"/>
        <v>27.580000000000002</v>
      </c>
      <c r="AC20" s="25"/>
      <c r="AE20" s="25"/>
    </row>
    <row r="21" spans="1:31">
      <c r="A21" s="34" t="s">
        <v>44</v>
      </c>
      <c r="B21" s="41">
        <v>6013429</v>
      </c>
      <c r="C21" s="41">
        <v>145907</v>
      </c>
      <c r="D21" s="41">
        <v>0</v>
      </c>
      <c r="E21" s="2">
        <v>3.6897600000000002</v>
      </c>
      <c r="F21" s="2">
        <f t="shared" si="4"/>
        <v>0.71220000000000006</v>
      </c>
      <c r="G21" s="2">
        <v>4.7514399999999997</v>
      </c>
      <c r="H21" s="2">
        <f t="shared" si="5"/>
        <v>3.79</v>
      </c>
      <c r="I21" s="2">
        <f t="shared" si="6"/>
        <v>3.8647</v>
      </c>
      <c r="J21" s="2">
        <f t="shared" si="7"/>
        <v>3.3185699999999998</v>
      </c>
      <c r="K21" s="2">
        <v>3.43885</v>
      </c>
      <c r="L21" s="2">
        <f t="shared" si="8"/>
        <v>3.3185699999999998</v>
      </c>
      <c r="M21" s="49">
        <f t="shared" si="9"/>
        <v>1.1118523942541518</v>
      </c>
      <c r="N21" s="38">
        <f t="shared" si="10"/>
        <v>1.1100000000000001</v>
      </c>
      <c r="O21" s="50">
        <v>36.590000000000003</v>
      </c>
      <c r="P21" s="51">
        <f t="shared" si="0"/>
        <v>36.590000000000003</v>
      </c>
      <c r="S21" s="50">
        <v>32.07</v>
      </c>
      <c r="T21" s="50">
        <v>37.19</v>
      </c>
      <c r="U21" s="49">
        <f t="shared" si="11"/>
        <v>0.15965076395385086</v>
      </c>
      <c r="V21" s="2" t="str">
        <f t="shared" si="12"/>
        <v>N</v>
      </c>
      <c r="W21" s="49">
        <f t="shared" si="1"/>
        <v>-1.6133369185264704E-2</v>
      </c>
      <c r="X21" s="2" t="str">
        <f t="shared" si="13"/>
        <v>N</v>
      </c>
      <c r="Y21" s="2" t="str">
        <f t="shared" si="2"/>
        <v>N</v>
      </c>
      <c r="Z21" s="51">
        <f t="shared" si="3"/>
        <v>35.339999999999996</v>
      </c>
      <c r="AC21" s="25"/>
      <c r="AE21" s="25"/>
    </row>
    <row r="22" spans="1:31">
      <c r="A22" s="52" t="s">
        <v>45</v>
      </c>
      <c r="B22" s="53">
        <v>6007033</v>
      </c>
      <c r="C22" s="53">
        <v>145582</v>
      </c>
      <c r="D22" s="53">
        <v>0</v>
      </c>
      <c r="E22" s="54">
        <v>3.4537800000000001</v>
      </c>
      <c r="F22" s="54">
        <f t="shared" si="4"/>
        <v>0.71220000000000006</v>
      </c>
      <c r="G22" s="54">
        <v>4.5563599999999997</v>
      </c>
      <c r="H22" s="54">
        <f t="shared" si="5"/>
        <v>3.79</v>
      </c>
      <c r="I22" s="54">
        <f t="shared" si="6"/>
        <v>3.8647</v>
      </c>
      <c r="J22" s="54">
        <f t="shared" si="7"/>
        <v>3.1823199999999998</v>
      </c>
      <c r="K22" s="54">
        <v>3.0939800000000002</v>
      </c>
      <c r="L22" s="54">
        <f t="shared" si="8"/>
        <v>3.16465</v>
      </c>
      <c r="M22" s="55">
        <f t="shared" si="9"/>
        <v>1.0913623939456181</v>
      </c>
      <c r="N22" s="56">
        <f t="shared" si="10"/>
        <v>1.0900000000000001</v>
      </c>
      <c r="O22" s="57">
        <v>35.89</v>
      </c>
      <c r="P22" s="58">
        <f t="shared" si="0"/>
        <v>35.89</v>
      </c>
      <c r="S22" s="57">
        <v>33.71</v>
      </c>
      <c r="T22" s="57">
        <v>37.340000000000003</v>
      </c>
      <c r="U22" s="55">
        <f t="shared" si="11"/>
        <v>0.1076831800652626</v>
      </c>
      <c r="V22" s="54" t="str">
        <f t="shared" si="12"/>
        <v>N</v>
      </c>
      <c r="W22" s="55">
        <f t="shared" si="1"/>
        <v>-3.8832351365827605E-2</v>
      </c>
      <c r="X22" s="54" t="str">
        <f t="shared" si="13"/>
        <v>N</v>
      </c>
      <c r="Y22" s="54" t="str">
        <f t="shared" si="2"/>
        <v>N</v>
      </c>
      <c r="Z22" s="58">
        <f t="shared" si="3"/>
        <v>35.479999999999997</v>
      </c>
      <c r="AC22" s="25"/>
      <c r="AE22" s="25"/>
    </row>
    <row r="23" spans="1:31">
      <c r="A23" s="42" t="s">
        <v>46</v>
      </c>
      <c r="B23" s="43">
        <v>6014500</v>
      </c>
      <c r="C23" s="43">
        <v>145888</v>
      </c>
      <c r="D23" s="43">
        <v>0</v>
      </c>
      <c r="E23" s="44">
        <v>3.2359300000000002</v>
      </c>
      <c r="F23" s="44">
        <f t="shared" si="4"/>
        <v>0.71220000000000006</v>
      </c>
      <c r="G23" s="44">
        <v>4.6349299999999998</v>
      </c>
      <c r="H23" s="44">
        <f t="shared" si="5"/>
        <v>3.79</v>
      </c>
      <c r="I23" s="44">
        <f t="shared" si="6"/>
        <v>3.8647</v>
      </c>
      <c r="J23" s="44">
        <f t="shared" si="7"/>
        <v>3.23719</v>
      </c>
      <c r="K23" s="44">
        <v>3.2404099999999998</v>
      </c>
      <c r="L23" s="44">
        <f t="shared" si="8"/>
        <v>3.23719</v>
      </c>
      <c r="M23" s="45">
        <f t="shared" si="9"/>
        <v>0.99961077354125039</v>
      </c>
      <c r="N23" s="46">
        <f t="shared" si="10"/>
        <v>0.99</v>
      </c>
      <c r="O23" s="47">
        <v>30.33</v>
      </c>
      <c r="P23" s="48">
        <f t="shared" si="0"/>
        <v>30.33</v>
      </c>
      <c r="S23" s="47">
        <v>25.77</v>
      </c>
      <c r="T23" s="47">
        <v>28.38</v>
      </c>
      <c r="U23" s="45">
        <f t="shared" si="11"/>
        <v>0.10128055878928985</v>
      </c>
      <c r="V23" s="44" t="str">
        <f t="shared" si="12"/>
        <v>N</v>
      </c>
      <c r="W23" s="45">
        <f t="shared" si="1"/>
        <v>6.87103594080338E-2</v>
      </c>
      <c r="X23" s="44" t="str">
        <f t="shared" si="13"/>
        <v>N</v>
      </c>
      <c r="Y23" s="44" t="str">
        <f t="shared" si="2"/>
        <v>N</v>
      </c>
      <c r="Z23" s="48">
        <f t="shared" si="3"/>
        <v>26.970000000000002</v>
      </c>
      <c r="AC23" s="25"/>
      <c r="AE23" s="25"/>
    </row>
    <row r="24" spans="1:31">
      <c r="A24" s="34" t="s">
        <v>47</v>
      </c>
      <c r="B24" s="41">
        <v>6014922</v>
      </c>
      <c r="C24" s="41">
        <v>145963</v>
      </c>
      <c r="D24" s="41">
        <v>0</v>
      </c>
      <c r="E24" s="2">
        <v>4.1669700000000001</v>
      </c>
      <c r="F24" s="2">
        <f t="shared" si="4"/>
        <v>0.71220000000000006</v>
      </c>
      <c r="G24" s="2">
        <v>4.7705700000000002</v>
      </c>
      <c r="H24" s="2">
        <f t="shared" si="5"/>
        <v>3.79</v>
      </c>
      <c r="I24" s="2">
        <f t="shared" si="6"/>
        <v>3.8647</v>
      </c>
      <c r="J24" s="2">
        <f t="shared" si="7"/>
        <v>3.3319299999999998</v>
      </c>
      <c r="K24" s="2">
        <v>3.38794</v>
      </c>
      <c r="L24" s="2">
        <f t="shared" si="8"/>
        <v>3.3319299999999998</v>
      </c>
      <c r="M24" s="49">
        <f t="shared" si="9"/>
        <v>1.2506175099716981</v>
      </c>
      <c r="N24" s="38">
        <f t="shared" si="10"/>
        <v>1.25</v>
      </c>
      <c r="O24" s="50">
        <v>38.68</v>
      </c>
      <c r="P24" s="51">
        <f t="shared" si="0"/>
        <v>38.68</v>
      </c>
      <c r="S24" s="50">
        <v>29.68</v>
      </c>
      <c r="T24" s="50">
        <v>36.44</v>
      </c>
      <c r="U24" s="49">
        <f t="shared" si="11"/>
        <v>0.22776280323450129</v>
      </c>
      <c r="V24" s="2" t="str">
        <f t="shared" si="12"/>
        <v>N</v>
      </c>
      <c r="W24" s="49">
        <f t="shared" si="1"/>
        <v>6.1470911086717948E-2</v>
      </c>
      <c r="X24" s="2" t="str">
        <f t="shared" si="13"/>
        <v>N</v>
      </c>
      <c r="Y24" s="2" t="str">
        <f t="shared" si="2"/>
        <v>N</v>
      </c>
      <c r="Z24" s="51">
        <f t="shared" si="3"/>
        <v>34.619999999999997</v>
      </c>
      <c r="AC24" s="25"/>
      <c r="AE24" s="25"/>
    </row>
    <row r="25" spans="1:31">
      <c r="A25" s="34" t="s">
        <v>48</v>
      </c>
      <c r="B25" s="41">
        <v>6016695</v>
      </c>
      <c r="C25" s="41">
        <v>146153</v>
      </c>
      <c r="D25" s="41">
        <v>0</v>
      </c>
      <c r="E25" s="2">
        <v>5.03857</v>
      </c>
      <c r="F25" s="2">
        <f t="shared" si="4"/>
        <v>0.71220000000000006</v>
      </c>
      <c r="G25" s="2">
        <v>5.0022799999999998</v>
      </c>
      <c r="H25" s="2">
        <f t="shared" si="5"/>
        <v>3.79</v>
      </c>
      <c r="I25" s="2">
        <f t="shared" si="6"/>
        <v>3.8647</v>
      </c>
      <c r="J25" s="2">
        <f t="shared" si="7"/>
        <v>3.49376</v>
      </c>
      <c r="K25" s="2">
        <v>3.4685700000000002</v>
      </c>
      <c r="L25" s="2">
        <f t="shared" si="8"/>
        <v>3.4887199999999998</v>
      </c>
      <c r="M25" s="49">
        <f t="shared" si="9"/>
        <v>1.444246027196221</v>
      </c>
      <c r="N25" s="38">
        <f t="shared" si="10"/>
        <v>1.44</v>
      </c>
      <c r="O25" s="50">
        <v>38.68</v>
      </c>
      <c r="P25" s="51">
        <f t="shared" si="0"/>
        <v>38.68</v>
      </c>
      <c r="S25" s="50">
        <v>38.68</v>
      </c>
      <c r="T25" s="50">
        <v>38.68</v>
      </c>
      <c r="U25" s="49">
        <f t="shared" si="11"/>
        <v>0</v>
      </c>
      <c r="V25" s="2" t="str">
        <f t="shared" si="12"/>
        <v>N</v>
      </c>
      <c r="W25" s="49">
        <f t="shared" si="1"/>
        <v>0</v>
      </c>
      <c r="X25" s="2" t="str">
        <f t="shared" si="13"/>
        <v>N</v>
      </c>
      <c r="Y25" s="2" t="str">
        <f t="shared" si="2"/>
        <v>N</v>
      </c>
      <c r="Z25" s="51">
        <f t="shared" si="3"/>
        <v>36.75</v>
      </c>
      <c r="AC25" s="25"/>
      <c r="AE25" s="25"/>
    </row>
    <row r="26" spans="1:31">
      <c r="A26" s="34" t="s">
        <v>49</v>
      </c>
      <c r="B26" s="41">
        <v>6006886</v>
      </c>
      <c r="C26" s="41">
        <v>145869</v>
      </c>
      <c r="D26" s="41">
        <v>0</v>
      </c>
      <c r="E26" s="2">
        <v>4.5775499999999996</v>
      </c>
      <c r="F26" s="2">
        <f t="shared" si="4"/>
        <v>0.71220000000000006</v>
      </c>
      <c r="G26" s="2">
        <v>4.5332499999999998</v>
      </c>
      <c r="H26" s="2">
        <f t="shared" si="5"/>
        <v>3.79</v>
      </c>
      <c r="I26" s="2">
        <f t="shared" si="6"/>
        <v>3.8647</v>
      </c>
      <c r="J26" s="2">
        <f t="shared" si="7"/>
        <v>3.1661800000000002</v>
      </c>
      <c r="K26" s="2">
        <v>3.2865899999999999</v>
      </c>
      <c r="L26" s="2">
        <f t="shared" si="8"/>
        <v>3.1661800000000002</v>
      </c>
      <c r="M26" s="49">
        <f t="shared" si="9"/>
        <v>1.4457642964076582</v>
      </c>
      <c r="N26" s="38">
        <f t="shared" si="10"/>
        <v>1.44</v>
      </c>
      <c r="O26" s="50">
        <v>38.68</v>
      </c>
      <c r="P26" s="51">
        <f t="shared" si="0"/>
        <v>38.68</v>
      </c>
      <c r="S26" s="50">
        <v>38.68</v>
      </c>
      <c r="T26" s="50">
        <v>38.68</v>
      </c>
      <c r="U26" s="49">
        <f t="shared" si="11"/>
        <v>0</v>
      </c>
      <c r="V26" s="2" t="str">
        <f t="shared" si="12"/>
        <v>N</v>
      </c>
      <c r="W26" s="49">
        <f t="shared" si="1"/>
        <v>0</v>
      </c>
      <c r="X26" s="2" t="str">
        <f t="shared" si="13"/>
        <v>N</v>
      </c>
      <c r="Y26" s="2" t="str">
        <f t="shared" si="2"/>
        <v>N</v>
      </c>
      <c r="Z26" s="51">
        <f t="shared" si="3"/>
        <v>36.75</v>
      </c>
      <c r="AC26" s="25"/>
      <c r="AE26" s="25"/>
    </row>
    <row r="27" spans="1:31">
      <c r="A27" s="52" t="s">
        <v>50</v>
      </c>
      <c r="B27" s="53">
        <v>6005193</v>
      </c>
      <c r="C27" s="53">
        <v>145450</v>
      </c>
      <c r="D27" s="53">
        <v>0</v>
      </c>
      <c r="E27" s="54">
        <v>3.5604</v>
      </c>
      <c r="F27" s="54">
        <f t="shared" si="4"/>
        <v>0.71220000000000006</v>
      </c>
      <c r="G27" s="54">
        <v>5.5422200000000004</v>
      </c>
      <c r="H27" s="54">
        <f t="shared" si="5"/>
        <v>3.79</v>
      </c>
      <c r="I27" s="54">
        <f t="shared" si="6"/>
        <v>3.8647</v>
      </c>
      <c r="J27" s="54">
        <f t="shared" si="7"/>
        <v>3.8708800000000001</v>
      </c>
      <c r="K27" s="54">
        <v>3.3726500000000001</v>
      </c>
      <c r="L27" s="54">
        <f t="shared" si="8"/>
        <v>3.7712300000000001</v>
      </c>
      <c r="M27" s="55">
        <f t="shared" si="9"/>
        <v>0.94409516258621196</v>
      </c>
      <c r="N27" s="56">
        <f t="shared" si="10"/>
        <v>0.94</v>
      </c>
      <c r="O27" s="57">
        <v>27.07</v>
      </c>
      <c r="P27" s="58">
        <f t="shared" si="0"/>
        <v>27.07</v>
      </c>
      <c r="S27" s="57">
        <v>17.29</v>
      </c>
      <c r="T27" s="57">
        <v>29.68</v>
      </c>
      <c r="U27" s="55">
        <f t="shared" si="11"/>
        <v>0.71659919028340091</v>
      </c>
      <c r="V27" s="54" t="str">
        <f t="shared" si="12"/>
        <v>N</v>
      </c>
      <c r="W27" s="55">
        <f t="shared" si="1"/>
        <v>-8.7938005390835558E-2</v>
      </c>
      <c r="X27" s="54" t="str">
        <f t="shared" si="13"/>
        <v>Y</v>
      </c>
      <c r="Y27" s="54" t="str">
        <f t="shared" si="2"/>
        <v>N</v>
      </c>
      <c r="Z27" s="58">
        <f t="shared" si="3"/>
        <v>28.200000000000003</v>
      </c>
      <c r="AC27" s="25"/>
      <c r="AE27" s="25"/>
    </row>
    <row r="28" spans="1:31">
      <c r="A28" s="42" t="s">
        <v>51</v>
      </c>
      <c r="B28" s="43">
        <v>6009849</v>
      </c>
      <c r="C28" s="43">
        <v>145126</v>
      </c>
      <c r="D28" s="43">
        <v>0</v>
      </c>
      <c r="E28" s="44">
        <v>2.9940099999999998</v>
      </c>
      <c r="F28" s="44">
        <f t="shared" si="4"/>
        <v>0.71220000000000006</v>
      </c>
      <c r="G28" s="44">
        <v>3.9264299999999999</v>
      </c>
      <c r="H28" s="44">
        <f t="shared" si="5"/>
        <v>3.79</v>
      </c>
      <c r="I28" s="44">
        <f t="shared" si="6"/>
        <v>3.8647</v>
      </c>
      <c r="J28" s="44">
        <f t="shared" si="7"/>
        <v>2.7423500000000001</v>
      </c>
      <c r="K28" s="44">
        <v>2.8979200000000001</v>
      </c>
      <c r="L28" s="44">
        <f t="shared" si="8"/>
        <v>2.7423500000000001</v>
      </c>
      <c r="M28" s="45">
        <f t="shared" si="9"/>
        <v>1.091768009189199</v>
      </c>
      <c r="N28" s="46">
        <f t="shared" si="10"/>
        <v>1.0900000000000001</v>
      </c>
      <c r="O28" s="47">
        <v>35.89</v>
      </c>
      <c r="P28" s="48">
        <f t="shared" si="0"/>
        <v>35.89</v>
      </c>
      <c r="S28" s="47">
        <v>30.98</v>
      </c>
      <c r="T28" s="47">
        <v>35.35</v>
      </c>
      <c r="U28" s="45">
        <f t="shared" si="11"/>
        <v>0.14105874757908332</v>
      </c>
      <c r="V28" s="44" t="str">
        <f t="shared" si="12"/>
        <v>N</v>
      </c>
      <c r="W28" s="45">
        <f t="shared" si="1"/>
        <v>1.527581329561525E-2</v>
      </c>
      <c r="X28" s="44" t="str">
        <f t="shared" si="13"/>
        <v>N</v>
      </c>
      <c r="Y28" s="44" t="str">
        <f t="shared" si="2"/>
        <v>N</v>
      </c>
      <c r="Z28" s="48">
        <f t="shared" si="3"/>
        <v>33.589999999999996</v>
      </c>
      <c r="AC28" s="25"/>
      <c r="AE28" s="25"/>
    </row>
    <row r="29" spans="1:31">
      <c r="A29" s="34" t="s">
        <v>52</v>
      </c>
      <c r="B29" s="41">
        <v>6005714</v>
      </c>
      <c r="C29" s="41">
        <v>145872</v>
      </c>
      <c r="D29" s="41">
        <v>0</v>
      </c>
      <c r="E29" s="2">
        <v>2.7269800000000002</v>
      </c>
      <c r="F29" s="2">
        <f t="shared" si="4"/>
        <v>0.71220000000000006</v>
      </c>
      <c r="G29" s="2">
        <v>4.68194</v>
      </c>
      <c r="H29" s="2">
        <f t="shared" si="5"/>
        <v>3.79</v>
      </c>
      <c r="I29" s="2">
        <f t="shared" si="6"/>
        <v>3.8647</v>
      </c>
      <c r="J29" s="2">
        <f t="shared" si="7"/>
        <v>3.2700300000000002</v>
      </c>
      <c r="K29" s="2">
        <v>3.25217</v>
      </c>
      <c r="L29" s="2">
        <f t="shared" si="8"/>
        <v>3.2664599999999999</v>
      </c>
      <c r="M29" s="49">
        <f t="shared" si="9"/>
        <v>0.8348426124918108</v>
      </c>
      <c r="N29" s="38">
        <f t="shared" si="10"/>
        <v>0.83</v>
      </c>
      <c r="O29" s="50">
        <v>18.829999999999998</v>
      </c>
      <c r="P29" s="51">
        <f t="shared" si="0"/>
        <v>18.829999999999998</v>
      </c>
      <c r="S29" s="50">
        <v>20.37</v>
      </c>
      <c r="T29" s="50">
        <v>16.52</v>
      </c>
      <c r="U29" s="49">
        <f t="shared" si="11"/>
        <v>-0.18900343642611689</v>
      </c>
      <c r="V29" s="2" t="str">
        <f t="shared" si="12"/>
        <v>Y</v>
      </c>
      <c r="W29" s="49">
        <f t="shared" si="1"/>
        <v>0.1398305084745762</v>
      </c>
      <c r="X29" s="2" t="str">
        <f t="shared" si="13"/>
        <v>N</v>
      </c>
      <c r="Y29" s="2" t="str">
        <f t="shared" si="2"/>
        <v>N</v>
      </c>
      <c r="Z29" s="51">
        <f t="shared" si="3"/>
        <v>15.7</v>
      </c>
      <c r="AC29" s="25"/>
      <c r="AE29" s="25"/>
    </row>
    <row r="30" spans="1:31">
      <c r="A30" s="34" t="s">
        <v>53</v>
      </c>
      <c r="B30" s="41">
        <v>6014765</v>
      </c>
      <c r="C30" s="41">
        <v>145984</v>
      </c>
      <c r="D30" s="41">
        <v>0</v>
      </c>
      <c r="E30" s="2">
        <v>3.8534000000000002</v>
      </c>
      <c r="F30" s="2">
        <f t="shared" si="4"/>
        <v>0.71220000000000006</v>
      </c>
      <c r="G30" s="2">
        <v>4.2439600000000004</v>
      </c>
      <c r="H30" s="2">
        <f t="shared" si="5"/>
        <v>3.79</v>
      </c>
      <c r="I30" s="2">
        <f t="shared" si="6"/>
        <v>3.8647</v>
      </c>
      <c r="J30" s="2">
        <f t="shared" si="7"/>
        <v>2.9641299999999999</v>
      </c>
      <c r="K30" s="2">
        <v>3.1724299999999999</v>
      </c>
      <c r="L30" s="2">
        <f t="shared" si="8"/>
        <v>2.9641299999999999</v>
      </c>
      <c r="M30" s="49">
        <f t="shared" si="9"/>
        <v>1.3000104583807053</v>
      </c>
      <c r="N30" s="38">
        <f t="shared" si="10"/>
        <v>1.3</v>
      </c>
      <c r="O30" s="50">
        <v>38.68</v>
      </c>
      <c r="P30" s="51">
        <f t="shared" si="0"/>
        <v>38.68</v>
      </c>
      <c r="S30" s="50">
        <v>32.619999999999997</v>
      </c>
      <c r="T30" s="50">
        <v>37.49</v>
      </c>
      <c r="U30" s="49">
        <f t="shared" si="11"/>
        <v>0.14929491109748635</v>
      </c>
      <c r="V30" s="2" t="str">
        <f t="shared" si="12"/>
        <v>N</v>
      </c>
      <c r="W30" s="49">
        <f t="shared" si="1"/>
        <v>3.1741797812750001E-2</v>
      </c>
      <c r="X30" s="2" t="str">
        <f t="shared" si="13"/>
        <v>N</v>
      </c>
      <c r="Y30" s="2" t="str">
        <f t="shared" si="2"/>
        <v>N</v>
      </c>
      <c r="Z30" s="51">
        <f t="shared" si="3"/>
        <v>35.619999999999997</v>
      </c>
      <c r="AC30" s="25"/>
      <c r="AE30" s="25"/>
    </row>
    <row r="31" spans="1:31">
      <c r="A31" s="34" t="s">
        <v>54</v>
      </c>
      <c r="B31" s="41">
        <v>6014773</v>
      </c>
      <c r="C31" s="41">
        <v>146008</v>
      </c>
      <c r="D31" s="41">
        <v>0</v>
      </c>
      <c r="E31" s="2">
        <v>3.3525700000000001</v>
      </c>
      <c r="F31" s="2">
        <f t="shared" si="4"/>
        <v>0.71220000000000006</v>
      </c>
      <c r="G31" s="2">
        <v>4.6988200000000004</v>
      </c>
      <c r="H31" s="2">
        <f t="shared" si="5"/>
        <v>3.79</v>
      </c>
      <c r="I31" s="2">
        <f t="shared" si="6"/>
        <v>3.8647</v>
      </c>
      <c r="J31" s="2">
        <f t="shared" si="7"/>
        <v>3.2818200000000002</v>
      </c>
      <c r="K31" s="2">
        <v>3.1162299999999998</v>
      </c>
      <c r="L31" s="2">
        <f t="shared" si="8"/>
        <v>3.2486999999999999</v>
      </c>
      <c r="M31" s="49">
        <f t="shared" si="9"/>
        <v>1.0319727891156463</v>
      </c>
      <c r="N31" s="38">
        <f t="shared" si="10"/>
        <v>1.03</v>
      </c>
      <c r="O31" s="50">
        <v>32.619999999999997</v>
      </c>
      <c r="P31" s="51">
        <f t="shared" si="0"/>
        <v>32.619999999999997</v>
      </c>
      <c r="S31" s="50">
        <v>33.159999999999997</v>
      </c>
      <c r="T31" s="50">
        <v>36.44</v>
      </c>
      <c r="U31" s="49">
        <f t="shared" si="11"/>
        <v>9.8914354644149619E-2</v>
      </c>
      <c r="V31" s="2" t="str">
        <f t="shared" si="12"/>
        <v>N</v>
      </c>
      <c r="W31" s="49">
        <f t="shared" si="1"/>
        <v>-0.1048298572996707</v>
      </c>
      <c r="X31" s="2" t="str">
        <f t="shared" si="13"/>
        <v>Y</v>
      </c>
      <c r="Y31" s="2" t="str">
        <f t="shared" si="2"/>
        <v>N</v>
      </c>
      <c r="Z31" s="51">
        <f t="shared" si="3"/>
        <v>34.619999999999997</v>
      </c>
      <c r="AC31" s="25"/>
      <c r="AE31" s="25"/>
    </row>
    <row r="32" spans="1:31">
      <c r="A32" s="52" t="s">
        <v>55</v>
      </c>
      <c r="B32" s="53">
        <v>6007165</v>
      </c>
      <c r="C32" s="53">
        <v>145259</v>
      </c>
      <c r="D32" s="53">
        <v>0</v>
      </c>
      <c r="E32" s="54">
        <v>3.1732499999999999</v>
      </c>
      <c r="F32" s="54">
        <f t="shared" si="4"/>
        <v>0.71220000000000006</v>
      </c>
      <c r="G32" s="54">
        <v>5.0251700000000001</v>
      </c>
      <c r="H32" s="54">
        <f t="shared" si="5"/>
        <v>3.79</v>
      </c>
      <c r="I32" s="54">
        <f t="shared" si="6"/>
        <v>3.8647</v>
      </c>
      <c r="J32" s="54">
        <f t="shared" si="7"/>
        <v>3.5097499999999999</v>
      </c>
      <c r="K32" s="54">
        <v>3.4249800000000001</v>
      </c>
      <c r="L32" s="54">
        <f t="shared" si="8"/>
        <v>3.4927999999999999</v>
      </c>
      <c r="M32" s="55">
        <f t="shared" si="9"/>
        <v>0.90851179569399909</v>
      </c>
      <c r="N32" s="56">
        <f t="shared" si="10"/>
        <v>0.9</v>
      </c>
      <c r="O32" s="57">
        <v>24.23</v>
      </c>
      <c r="P32" s="58">
        <f t="shared" si="0"/>
        <v>24.23</v>
      </c>
      <c r="S32" s="57">
        <v>17.29</v>
      </c>
      <c r="T32" s="57">
        <v>19.600000000000001</v>
      </c>
      <c r="U32" s="55">
        <f t="shared" si="11"/>
        <v>0.13360323886639691</v>
      </c>
      <c r="V32" s="54" t="str">
        <f t="shared" si="12"/>
        <v>N</v>
      </c>
      <c r="W32" s="55">
        <f t="shared" si="1"/>
        <v>0.23622448979591831</v>
      </c>
      <c r="X32" s="54" t="str">
        <f t="shared" si="13"/>
        <v>N</v>
      </c>
      <c r="Y32" s="54" t="str">
        <f t="shared" si="2"/>
        <v>N</v>
      </c>
      <c r="Z32" s="58">
        <f t="shared" si="3"/>
        <v>18.62</v>
      </c>
      <c r="AC32" s="25"/>
      <c r="AE32" s="25"/>
    </row>
    <row r="33" spans="1:31">
      <c r="A33" s="42" t="s">
        <v>56</v>
      </c>
      <c r="B33" s="43">
        <v>6001366</v>
      </c>
      <c r="C33" s="43">
        <v>145403</v>
      </c>
      <c r="D33" s="43">
        <v>0</v>
      </c>
      <c r="E33" s="44">
        <v>3.2208999999999999</v>
      </c>
      <c r="F33" s="44">
        <f t="shared" si="4"/>
        <v>0.71220000000000006</v>
      </c>
      <c r="G33" s="44">
        <v>4.8420100000000001</v>
      </c>
      <c r="H33" s="44">
        <f t="shared" si="5"/>
        <v>3.79</v>
      </c>
      <c r="I33" s="44">
        <f t="shared" si="6"/>
        <v>3.8647</v>
      </c>
      <c r="J33" s="44">
        <f t="shared" si="7"/>
        <v>3.3818199999999998</v>
      </c>
      <c r="K33" s="44">
        <v>3.2395700000000001</v>
      </c>
      <c r="L33" s="44">
        <f t="shared" si="8"/>
        <v>3.35337</v>
      </c>
      <c r="M33" s="45">
        <f t="shared" si="9"/>
        <v>0.96049645580416121</v>
      </c>
      <c r="N33" s="46">
        <f t="shared" si="10"/>
        <v>0.96</v>
      </c>
      <c r="O33" s="47">
        <v>28.38</v>
      </c>
      <c r="P33" s="48">
        <f t="shared" si="0"/>
        <v>28.38</v>
      </c>
      <c r="S33" s="47">
        <v>29.03</v>
      </c>
      <c r="T33" s="47">
        <v>32.07</v>
      </c>
      <c r="U33" s="45">
        <f t="shared" si="11"/>
        <v>0.1047192559421288</v>
      </c>
      <c r="V33" s="44" t="str">
        <f t="shared" si="12"/>
        <v>N</v>
      </c>
      <c r="W33" s="45">
        <f t="shared" si="1"/>
        <v>-0.11506080449017778</v>
      </c>
      <c r="X33" s="44" t="str">
        <f t="shared" si="13"/>
        <v>Y</v>
      </c>
      <c r="Y33" s="44" t="str">
        <f t="shared" si="2"/>
        <v>N</v>
      </c>
      <c r="Z33" s="48">
        <f t="shared" si="3"/>
        <v>30.470000000000002</v>
      </c>
      <c r="AC33" s="25"/>
      <c r="AE33" s="25"/>
    </row>
    <row r="34" spans="1:31">
      <c r="A34" s="34" t="s">
        <v>57</v>
      </c>
      <c r="B34" s="41">
        <v>6008304</v>
      </c>
      <c r="C34" s="41">
        <v>145453</v>
      </c>
      <c r="D34" s="41">
        <v>0</v>
      </c>
      <c r="E34" s="2">
        <v>2.9735299999999998</v>
      </c>
      <c r="F34" s="2">
        <f t="shared" si="4"/>
        <v>0.71220000000000006</v>
      </c>
      <c r="G34" s="2">
        <v>4.7404700000000002</v>
      </c>
      <c r="H34" s="2">
        <f t="shared" si="5"/>
        <v>3.79</v>
      </c>
      <c r="I34" s="2">
        <f t="shared" si="6"/>
        <v>3.8647</v>
      </c>
      <c r="J34" s="2">
        <f t="shared" si="7"/>
        <v>3.3109099999999998</v>
      </c>
      <c r="K34" s="2">
        <v>3.4073899999999999</v>
      </c>
      <c r="L34" s="2">
        <f t="shared" si="8"/>
        <v>3.3109099999999998</v>
      </c>
      <c r="M34" s="49">
        <f t="shared" si="9"/>
        <v>0.89810052221292636</v>
      </c>
      <c r="N34" s="38">
        <f t="shared" si="10"/>
        <v>0.89</v>
      </c>
      <c r="O34" s="50">
        <v>23.46</v>
      </c>
      <c r="P34" s="51">
        <f t="shared" si="0"/>
        <v>23.46</v>
      </c>
      <c r="S34" s="50">
        <v>12.01</v>
      </c>
      <c r="T34" s="50">
        <v>21.92</v>
      </c>
      <c r="U34" s="49">
        <f t="shared" si="11"/>
        <v>0.82514571190674457</v>
      </c>
      <c r="V34" s="2" t="str">
        <f t="shared" si="12"/>
        <v>N</v>
      </c>
      <c r="W34" s="49">
        <f t="shared" si="1"/>
        <v>7.02554744525547E-2</v>
      </c>
      <c r="X34" s="2" t="str">
        <f t="shared" si="13"/>
        <v>N</v>
      </c>
      <c r="Y34" s="2" t="str">
        <f t="shared" si="2"/>
        <v>N</v>
      </c>
      <c r="Z34" s="51">
        <f t="shared" si="3"/>
        <v>20.830000000000002</v>
      </c>
      <c r="AC34" s="25"/>
      <c r="AE34" s="25"/>
    </row>
    <row r="35" spans="1:31">
      <c r="A35" s="34" t="s">
        <v>58</v>
      </c>
      <c r="B35" s="41">
        <v>6013353</v>
      </c>
      <c r="C35" s="41">
        <v>145736</v>
      </c>
      <c r="D35" s="41">
        <v>0</v>
      </c>
      <c r="E35" s="2">
        <v>3.4338899999999999</v>
      </c>
      <c r="F35" s="2">
        <f t="shared" si="4"/>
        <v>0.71220000000000006</v>
      </c>
      <c r="G35" s="2">
        <v>4.7978399999999999</v>
      </c>
      <c r="H35" s="2">
        <f t="shared" si="5"/>
        <v>3.79</v>
      </c>
      <c r="I35" s="2">
        <f t="shared" si="6"/>
        <v>3.8647</v>
      </c>
      <c r="J35" s="2">
        <f t="shared" si="7"/>
        <v>3.3509699999999998</v>
      </c>
      <c r="K35" s="2">
        <v>3.29142</v>
      </c>
      <c r="L35" s="2">
        <f t="shared" si="8"/>
        <v>3.3390599999999999</v>
      </c>
      <c r="M35" s="49">
        <f t="shared" si="9"/>
        <v>1.0284002084418968</v>
      </c>
      <c r="N35" s="38">
        <f t="shared" si="10"/>
        <v>1.02</v>
      </c>
      <c r="O35" s="50">
        <v>32.07</v>
      </c>
      <c r="P35" s="51">
        <f t="shared" si="0"/>
        <v>32.07</v>
      </c>
      <c r="S35" s="50">
        <v>22.69</v>
      </c>
      <c r="T35" s="50">
        <v>29.03</v>
      </c>
      <c r="U35" s="49">
        <f t="shared" si="11"/>
        <v>0.27941824592331421</v>
      </c>
      <c r="V35" s="2" t="str">
        <f t="shared" si="12"/>
        <v>N</v>
      </c>
      <c r="W35" s="49">
        <f t="shared" si="1"/>
        <v>0.1047192559421288</v>
      </c>
      <c r="X35" s="2" t="str">
        <f t="shared" si="13"/>
        <v>N</v>
      </c>
      <c r="Y35" s="2" t="str">
        <f t="shared" si="2"/>
        <v>N</v>
      </c>
      <c r="Z35" s="51">
        <f t="shared" si="3"/>
        <v>27.580000000000002</v>
      </c>
      <c r="AC35" s="25"/>
      <c r="AE35" s="25"/>
    </row>
    <row r="36" spans="1:31">
      <c r="A36" s="34" t="s">
        <v>59</v>
      </c>
      <c r="B36" s="41">
        <v>6000459</v>
      </c>
      <c r="C36" s="41">
        <v>145379</v>
      </c>
      <c r="D36" s="41">
        <v>0</v>
      </c>
      <c r="E36" s="2">
        <v>2.8496100000000002</v>
      </c>
      <c r="F36" s="2">
        <f t="shared" si="4"/>
        <v>0.71220000000000006</v>
      </c>
      <c r="G36" s="2">
        <v>4.8762600000000003</v>
      </c>
      <c r="H36" s="2">
        <f t="shared" si="5"/>
        <v>3.79</v>
      </c>
      <c r="I36" s="2">
        <f t="shared" si="6"/>
        <v>3.8647</v>
      </c>
      <c r="J36" s="2">
        <f t="shared" si="7"/>
        <v>3.4057499999999998</v>
      </c>
      <c r="K36" s="2">
        <v>3.0279199999999999</v>
      </c>
      <c r="L36" s="2">
        <f t="shared" si="8"/>
        <v>3.3301799999999999</v>
      </c>
      <c r="M36" s="49">
        <f t="shared" si="9"/>
        <v>0.85569248509089602</v>
      </c>
      <c r="N36" s="38">
        <f t="shared" si="10"/>
        <v>0.85</v>
      </c>
      <c r="O36" s="50">
        <v>20.37</v>
      </c>
      <c r="P36" s="51">
        <f t="shared" si="0"/>
        <v>20.37</v>
      </c>
      <c r="S36" s="50">
        <v>18.829999999999998</v>
      </c>
      <c r="T36" s="50">
        <v>21.15</v>
      </c>
      <c r="U36" s="49">
        <f t="shared" si="11"/>
        <v>0.12320764737121617</v>
      </c>
      <c r="V36" s="2" t="str">
        <f t="shared" si="12"/>
        <v>N</v>
      </c>
      <c r="W36" s="49">
        <f t="shared" si="1"/>
        <v>-3.6879432624113362E-2</v>
      </c>
      <c r="X36" s="2" t="str">
        <f t="shared" si="13"/>
        <v>N</v>
      </c>
      <c r="Y36" s="2" t="str">
        <f t="shared" si="2"/>
        <v>N</v>
      </c>
      <c r="Z36" s="51">
        <f t="shared" si="3"/>
        <v>20.100000000000001</v>
      </c>
      <c r="AC36" s="25"/>
      <c r="AE36" s="25"/>
    </row>
    <row r="37" spans="1:31">
      <c r="A37" s="52" t="s">
        <v>60</v>
      </c>
      <c r="B37" s="53">
        <v>6003529</v>
      </c>
      <c r="C37" s="53">
        <v>145886</v>
      </c>
      <c r="D37" s="53">
        <v>0</v>
      </c>
      <c r="E37" s="54">
        <v>2.7246600000000001</v>
      </c>
      <c r="F37" s="54">
        <f t="shared" si="4"/>
        <v>0.71220000000000006</v>
      </c>
      <c r="G37" s="54">
        <v>3.5145599999999999</v>
      </c>
      <c r="H37" s="54">
        <f t="shared" si="5"/>
        <v>3.79</v>
      </c>
      <c r="I37" s="54">
        <f t="shared" si="6"/>
        <v>3.8647</v>
      </c>
      <c r="J37" s="54">
        <f t="shared" si="7"/>
        <v>2.4546899999999998</v>
      </c>
      <c r="K37" s="54">
        <v>2.8772199999999999</v>
      </c>
      <c r="L37" s="54">
        <f t="shared" si="8"/>
        <v>2.4546899999999998</v>
      </c>
      <c r="M37" s="55">
        <f t="shared" si="9"/>
        <v>1.1099813011011574</v>
      </c>
      <c r="N37" s="56">
        <f t="shared" si="10"/>
        <v>1.1000000000000001</v>
      </c>
      <c r="O37" s="57">
        <v>36.44</v>
      </c>
      <c r="P37" s="58">
        <f t="shared" si="0"/>
        <v>36.44</v>
      </c>
      <c r="S37" s="57">
        <v>21.92</v>
      </c>
      <c r="T37" s="57">
        <v>38.68</v>
      </c>
      <c r="U37" s="55">
        <f t="shared" si="11"/>
        <v>0.76459854014598527</v>
      </c>
      <c r="V37" s="54" t="str">
        <f t="shared" si="12"/>
        <v>N</v>
      </c>
      <c r="W37" s="55">
        <f t="shared" si="1"/>
        <v>-5.7911065149948343E-2</v>
      </c>
      <c r="X37" s="54" t="str">
        <f t="shared" si="13"/>
        <v>Y</v>
      </c>
      <c r="Y37" s="54" t="str">
        <f t="shared" si="2"/>
        <v>N</v>
      </c>
      <c r="Z37" s="58">
        <f t="shared" si="3"/>
        <v>36.75</v>
      </c>
      <c r="AC37" s="25"/>
      <c r="AE37" s="25"/>
    </row>
    <row r="38" spans="1:31">
      <c r="A38" s="42" t="s">
        <v>61</v>
      </c>
      <c r="B38" s="43">
        <v>6004014</v>
      </c>
      <c r="C38" s="43">
        <v>146052</v>
      </c>
      <c r="D38" s="43">
        <v>0</v>
      </c>
      <c r="E38" s="44">
        <v>3.2972399999999999</v>
      </c>
      <c r="F38" s="44">
        <f t="shared" si="4"/>
        <v>0.71220000000000006</v>
      </c>
      <c r="G38" s="44">
        <v>3.4439099999999998</v>
      </c>
      <c r="H38" s="44">
        <f t="shared" si="5"/>
        <v>3.79</v>
      </c>
      <c r="I38" s="44">
        <f t="shared" si="6"/>
        <v>3.8647</v>
      </c>
      <c r="J38" s="44">
        <f t="shared" si="7"/>
        <v>2.4053399999999998</v>
      </c>
      <c r="K38" s="44">
        <v>3.04358</v>
      </c>
      <c r="L38" s="44">
        <f t="shared" si="8"/>
        <v>2.4053399999999998</v>
      </c>
      <c r="M38" s="45">
        <f t="shared" si="9"/>
        <v>1.3707999700666018</v>
      </c>
      <c r="N38" s="46">
        <f t="shared" si="10"/>
        <v>1.37</v>
      </c>
      <c r="O38" s="47">
        <v>38.68</v>
      </c>
      <c r="P38" s="48">
        <f t="shared" si="0"/>
        <v>38.68</v>
      </c>
      <c r="S38" s="47">
        <v>34.26</v>
      </c>
      <c r="T38" s="47">
        <v>38.68</v>
      </c>
      <c r="U38" s="45">
        <f t="shared" si="11"/>
        <v>0.12901342673671926</v>
      </c>
      <c r="V38" s="44" t="str">
        <f t="shared" si="12"/>
        <v>N</v>
      </c>
      <c r="W38" s="45">
        <f t="shared" si="1"/>
        <v>0</v>
      </c>
      <c r="X38" s="44" t="str">
        <f t="shared" si="13"/>
        <v>N</v>
      </c>
      <c r="Y38" s="44" t="str">
        <f t="shared" si="2"/>
        <v>N</v>
      </c>
      <c r="Z38" s="48">
        <f t="shared" si="3"/>
        <v>36.75</v>
      </c>
      <c r="AC38" s="25"/>
      <c r="AE38" s="25"/>
    </row>
    <row r="39" spans="1:31">
      <c r="A39" s="34" t="s">
        <v>62</v>
      </c>
      <c r="B39" s="41">
        <v>6000087</v>
      </c>
      <c r="C39" s="41">
        <v>146198</v>
      </c>
      <c r="D39" s="41">
        <v>0</v>
      </c>
      <c r="E39" s="2">
        <v>2.1599900000000001</v>
      </c>
      <c r="F39" s="2">
        <f t="shared" si="4"/>
        <v>0.71220000000000006</v>
      </c>
      <c r="G39" s="2">
        <v>5.2533799999999999</v>
      </c>
      <c r="H39" s="2">
        <f t="shared" si="5"/>
        <v>3.79</v>
      </c>
      <c r="I39" s="2">
        <f t="shared" si="6"/>
        <v>3.8647</v>
      </c>
      <c r="J39" s="2">
        <f t="shared" si="7"/>
        <v>3.6691400000000001</v>
      </c>
      <c r="K39" s="2">
        <v>2.6939099999999998</v>
      </c>
      <c r="L39" s="2">
        <f t="shared" si="8"/>
        <v>3.4740899999999999</v>
      </c>
      <c r="M39" s="49">
        <f t="shared" si="9"/>
        <v>0.62174267218178003</v>
      </c>
      <c r="N39" s="38">
        <f t="shared" si="10"/>
        <v>0.62</v>
      </c>
      <c r="O39" s="50">
        <v>0</v>
      </c>
      <c r="P39" s="51">
        <f t="shared" si="0"/>
        <v>0</v>
      </c>
      <c r="S39" s="50">
        <v>12.01</v>
      </c>
      <c r="T39" s="50">
        <v>0</v>
      </c>
      <c r="U39" s="49">
        <f t="shared" si="11"/>
        <v>-1</v>
      </c>
      <c r="V39" s="2" t="str">
        <f t="shared" si="12"/>
        <v>Y</v>
      </c>
      <c r="W39" s="49">
        <f t="shared" si="1"/>
        <v>0</v>
      </c>
      <c r="X39" s="2" t="str">
        <f t="shared" si="13"/>
        <v>N</v>
      </c>
      <c r="Y39" s="2" t="str">
        <f t="shared" si="2"/>
        <v>N</v>
      </c>
      <c r="Z39" s="51">
        <f t="shared" si="3"/>
        <v>0</v>
      </c>
      <c r="AC39" s="25"/>
      <c r="AE39" s="25"/>
    </row>
    <row r="40" spans="1:31">
      <c r="A40" s="34" t="s">
        <v>63</v>
      </c>
      <c r="B40" s="41">
        <v>6003495</v>
      </c>
      <c r="C40" s="41">
        <v>145789</v>
      </c>
      <c r="D40" s="41">
        <v>0</v>
      </c>
      <c r="E40" s="2">
        <v>3.17889</v>
      </c>
      <c r="F40" s="2">
        <f t="shared" si="4"/>
        <v>0.71220000000000006</v>
      </c>
      <c r="G40" s="2">
        <v>4.8951500000000001</v>
      </c>
      <c r="H40" s="2">
        <f t="shared" si="5"/>
        <v>3.79</v>
      </c>
      <c r="I40" s="2">
        <f t="shared" si="6"/>
        <v>3.8647</v>
      </c>
      <c r="J40" s="2">
        <f t="shared" si="7"/>
        <v>3.4189400000000001</v>
      </c>
      <c r="K40" s="2">
        <v>3.1398199999999998</v>
      </c>
      <c r="L40" s="2">
        <f t="shared" si="8"/>
        <v>3.3631199999999999</v>
      </c>
      <c r="M40" s="49">
        <f t="shared" si="9"/>
        <v>0.94522050952686798</v>
      </c>
      <c r="N40" s="38">
        <f t="shared" si="10"/>
        <v>0.94</v>
      </c>
      <c r="O40" s="50">
        <v>27.07</v>
      </c>
      <c r="P40" s="51">
        <f t="shared" si="0"/>
        <v>27.07</v>
      </c>
      <c r="S40" s="50">
        <v>30.33</v>
      </c>
      <c r="T40" s="50">
        <v>27.07</v>
      </c>
      <c r="U40" s="49">
        <f t="shared" si="11"/>
        <v>-0.10748433893834482</v>
      </c>
      <c r="V40" s="2" t="str">
        <f t="shared" si="12"/>
        <v>Y</v>
      </c>
      <c r="W40" s="49">
        <f t="shared" si="1"/>
        <v>0</v>
      </c>
      <c r="X40" s="2" t="str">
        <f t="shared" si="13"/>
        <v>N</v>
      </c>
      <c r="Y40" s="2" t="str">
        <f t="shared" si="2"/>
        <v>N</v>
      </c>
      <c r="Z40" s="51">
        <f t="shared" si="3"/>
        <v>25.720000000000002</v>
      </c>
      <c r="AC40" s="25"/>
      <c r="AE40" s="25"/>
    </row>
    <row r="41" spans="1:31">
      <c r="A41" s="34" t="s">
        <v>64</v>
      </c>
      <c r="B41" s="41">
        <v>6001515</v>
      </c>
      <c r="C41" s="41">
        <v>145770</v>
      </c>
      <c r="D41" s="41">
        <v>0</v>
      </c>
      <c r="E41" s="2">
        <v>3.3951799999999999</v>
      </c>
      <c r="F41" s="2">
        <f t="shared" si="4"/>
        <v>0.71220000000000006</v>
      </c>
      <c r="G41" s="2">
        <v>4.2332799999999997</v>
      </c>
      <c r="H41" s="2">
        <f t="shared" si="5"/>
        <v>3.79</v>
      </c>
      <c r="I41" s="2">
        <f t="shared" si="6"/>
        <v>3.8647</v>
      </c>
      <c r="J41" s="2">
        <f t="shared" si="7"/>
        <v>2.9566699999999999</v>
      </c>
      <c r="K41" s="2">
        <v>3.14696</v>
      </c>
      <c r="L41" s="2">
        <f t="shared" si="8"/>
        <v>2.9566699999999999</v>
      </c>
      <c r="M41" s="49">
        <f t="shared" si="9"/>
        <v>1.148312121406853</v>
      </c>
      <c r="N41" s="38">
        <f t="shared" si="10"/>
        <v>1.1399999999999999</v>
      </c>
      <c r="O41" s="50">
        <v>37.04</v>
      </c>
      <c r="P41" s="51">
        <f t="shared" si="0"/>
        <v>37.04</v>
      </c>
      <c r="S41" s="50">
        <v>32.07</v>
      </c>
      <c r="T41" s="50">
        <v>36.74</v>
      </c>
      <c r="U41" s="49">
        <f t="shared" si="11"/>
        <v>0.14561895852821957</v>
      </c>
      <c r="V41" s="2" t="str">
        <f t="shared" si="12"/>
        <v>N</v>
      </c>
      <c r="W41" s="49">
        <f t="shared" si="1"/>
        <v>8.1654872074032967E-3</v>
      </c>
      <c r="X41" s="2" t="str">
        <f t="shared" si="13"/>
        <v>N</v>
      </c>
      <c r="Y41" s="2" t="str">
        <f t="shared" si="2"/>
        <v>N</v>
      </c>
      <c r="Z41" s="51">
        <f t="shared" si="3"/>
        <v>34.909999999999997</v>
      </c>
      <c r="AC41" s="25"/>
      <c r="AE41" s="25"/>
    </row>
    <row r="42" spans="1:31">
      <c r="A42" s="52" t="s">
        <v>65</v>
      </c>
      <c r="B42" s="53">
        <v>6007637</v>
      </c>
      <c r="C42" s="53">
        <v>145920</v>
      </c>
      <c r="D42" s="53">
        <v>0</v>
      </c>
      <c r="E42" s="54">
        <v>3.6721599999999999</v>
      </c>
      <c r="F42" s="54">
        <f t="shared" si="4"/>
        <v>0.71220000000000006</v>
      </c>
      <c r="G42" s="54">
        <v>5.1185999999999998</v>
      </c>
      <c r="H42" s="54">
        <f t="shared" si="5"/>
        <v>3.79</v>
      </c>
      <c r="I42" s="54">
        <f t="shared" si="6"/>
        <v>3.8647</v>
      </c>
      <c r="J42" s="54">
        <f t="shared" si="7"/>
        <v>3.5750000000000002</v>
      </c>
      <c r="K42" s="54">
        <v>3.27576</v>
      </c>
      <c r="L42" s="54">
        <f t="shared" si="8"/>
        <v>3.5151500000000002</v>
      </c>
      <c r="M42" s="55">
        <f t="shared" si="9"/>
        <v>1.0446666571839038</v>
      </c>
      <c r="N42" s="56">
        <f t="shared" si="10"/>
        <v>1.04</v>
      </c>
      <c r="O42" s="57">
        <v>33.159999999999997</v>
      </c>
      <c r="P42" s="58">
        <f t="shared" si="0"/>
        <v>33.159999999999997</v>
      </c>
      <c r="S42" s="57">
        <v>33.71</v>
      </c>
      <c r="T42" s="57">
        <v>37.04</v>
      </c>
      <c r="U42" s="55">
        <f t="shared" si="11"/>
        <v>9.8783743696232523E-2</v>
      </c>
      <c r="V42" s="54" t="str">
        <f t="shared" si="12"/>
        <v>N</v>
      </c>
      <c r="W42" s="55">
        <f t="shared" si="1"/>
        <v>-0.10475161987041044</v>
      </c>
      <c r="X42" s="54" t="str">
        <f t="shared" si="13"/>
        <v>Y</v>
      </c>
      <c r="Y42" s="54" t="str">
        <f t="shared" si="2"/>
        <v>N</v>
      </c>
      <c r="Z42" s="58">
        <f t="shared" si="3"/>
        <v>35.19</v>
      </c>
      <c r="AC42" s="25"/>
      <c r="AE42" s="25"/>
    </row>
    <row r="43" spans="1:31">
      <c r="A43" s="42" t="s">
        <v>66</v>
      </c>
      <c r="B43" s="43">
        <v>6000129</v>
      </c>
      <c r="C43" s="43">
        <v>146066</v>
      </c>
      <c r="D43" s="43">
        <v>0</v>
      </c>
      <c r="E43" s="44">
        <v>4.4223299999999997</v>
      </c>
      <c r="F43" s="44">
        <f t="shared" si="4"/>
        <v>0.71220000000000006</v>
      </c>
      <c r="G43" s="44">
        <v>3.55078</v>
      </c>
      <c r="H43" s="44">
        <f t="shared" si="5"/>
        <v>3.79</v>
      </c>
      <c r="I43" s="44">
        <f t="shared" si="6"/>
        <v>3.8647</v>
      </c>
      <c r="J43" s="44">
        <f t="shared" si="7"/>
        <v>2.4799899999999999</v>
      </c>
      <c r="K43" s="44">
        <v>3.08473</v>
      </c>
      <c r="L43" s="44">
        <f t="shared" si="8"/>
        <v>2.4799899999999999</v>
      </c>
      <c r="M43" s="45">
        <f t="shared" si="9"/>
        <v>1.7832047709869796</v>
      </c>
      <c r="N43" s="46">
        <f t="shared" si="10"/>
        <v>1.78</v>
      </c>
      <c r="O43" s="47">
        <v>38.68</v>
      </c>
      <c r="P43" s="48">
        <f t="shared" si="0"/>
        <v>38.68</v>
      </c>
      <c r="S43" s="47">
        <v>38.68</v>
      </c>
      <c r="T43" s="47">
        <v>38.68</v>
      </c>
      <c r="U43" s="45">
        <f t="shared" si="11"/>
        <v>0</v>
      </c>
      <c r="V43" s="44" t="str">
        <f t="shared" si="12"/>
        <v>N</v>
      </c>
      <c r="W43" s="45">
        <f t="shared" si="1"/>
        <v>0</v>
      </c>
      <c r="X43" s="44" t="str">
        <f t="shared" si="13"/>
        <v>N</v>
      </c>
      <c r="Y43" s="44" t="str">
        <f t="shared" si="2"/>
        <v>N</v>
      </c>
      <c r="Z43" s="48">
        <f t="shared" si="3"/>
        <v>36.75</v>
      </c>
      <c r="AC43" s="25"/>
      <c r="AE43" s="25"/>
    </row>
    <row r="44" spans="1:31">
      <c r="A44" s="34" t="s">
        <v>67</v>
      </c>
      <c r="B44" s="41">
        <v>6002877</v>
      </c>
      <c r="C44" s="41">
        <v>145121</v>
      </c>
      <c r="D44" s="41">
        <v>0</v>
      </c>
      <c r="E44" s="2">
        <v>4.3602699999999999</v>
      </c>
      <c r="F44" s="2">
        <f t="shared" si="4"/>
        <v>0.71220000000000006</v>
      </c>
      <c r="G44" s="2">
        <v>3.95566</v>
      </c>
      <c r="H44" s="2">
        <f t="shared" si="5"/>
        <v>3.79</v>
      </c>
      <c r="I44" s="2">
        <f t="shared" si="6"/>
        <v>3.8647</v>
      </c>
      <c r="J44" s="2">
        <f t="shared" si="7"/>
        <v>2.7627700000000002</v>
      </c>
      <c r="K44" s="2">
        <v>3.3830200000000001</v>
      </c>
      <c r="L44" s="2">
        <f t="shared" si="8"/>
        <v>2.7627700000000002</v>
      </c>
      <c r="M44" s="49">
        <f t="shared" si="9"/>
        <v>1.578224028782707</v>
      </c>
      <c r="N44" s="38">
        <f t="shared" si="10"/>
        <v>1.57</v>
      </c>
      <c r="O44" s="50">
        <v>38.68</v>
      </c>
      <c r="P44" s="51">
        <f t="shared" si="0"/>
        <v>38.68</v>
      </c>
      <c r="S44" s="50">
        <v>38.68</v>
      </c>
      <c r="T44" s="50">
        <v>38.68</v>
      </c>
      <c r="U44" s="49">
        <f t="shared" si="11"/>
        <v>0</v>
      </c>
      <c r="V44" s="2" t="str">
        <f t="shared" si="12"/>
        <v>N</v>
      </c>
      <c r="W44" s="49">
        <f t="shared" si="1"/>
        <v>0</v>
      </c>
      <c r="X44" s="2" t="str">
        <f t="shared" si="13"/>
        <v>N</v>
      </c>
      <c r="Y44" s="2" t="str">
        <f t="shared" si="2"/>
        <v>N</v>
      </c>
      <c r="Z44" s="51">
        <f t="shared" si="3"/>
        <v>36.75</v>
      </c>
      <c r="AC44" s="25"/>
      <c r="AE44" s="25"/>
    </row>
    <row r="45" spans="1:31">
      <c r="A45" s="34" t="s">
        <v>68</v>
      </c>
      <c r="B45" s="41">
        <v>6000186</v>
      </c>
      <c r="C45" s="41">
        <v>145343</v>
      </c>
      <c r="D45" s="41">
        <v>0</v>
      </c>
      <c r="E45" s="2">
        <v>2.9271099999999999</v>
      </c>
      <c r="F45" s="2">
        <f t="shared" si="4"/>
        <v>0.71220000000000006</v>
      </c>
      <c r="G45" s="2">
        <v>4.8196000000000003</v>
      </c>
      <c r="H45" s="2">
        <f t="shared" si="5"/>
        <v>3.79</v>
      </c>
      <c r="I45" s="2">
        <f t="shared" si="6"/>
        <v>3.8647</v>
      </c>
      <c r="J45" s="2">
        <f t="shared" si="7"/>
        <v>3.3661699999999999</v>
      </c>
      <c r="K45" s="2">
        <v>3.5184899999999999</v>
      </c>
      <c r="L45" s="2">
        <f t="shared" si="8"/>
        <v>3.3661699999999999</v>
      </c>
      <c r="M45" s="49">
        <f t="shared" si="9"/>
        <v>0.86956689650255337</v>
      </c>
      <c r="N45" s="38">
        <f t="shared" si="10"/>
        <v>0.86</v>
      </c>
      <c r="O45" s="50">
        <v>21.15</v>
      </c>
      <c r="P45" s="51">
        <f t="shared" si="0"/>
        <v>21.15</v>
      </c>
      <c r="S45" s="50">
        <v>13.51</v>
      </c>
      <c r="T45" s="50">
        <v>25.77</v>
      </c>
      <c r="U45" s="49">
        <f t="shared" si="11"/>
        <v>0.90747594374537377</v>
      </c>
      <c r="V45" s="2" t="str">
        <f t="shared" si="12"/>
        <v>N</v>
      </c>
      <c r="W45" s="49">
        <f t="shared" si="1"/>
        <v>-0.17927823050058211</v>
      </c>
      <c r="X45" s="2" t="str">
        <f t="shared" si="13"/>
        <v>Y</v>
      </c>
      <c r="Y45" s="2" t="str">
        <f t="shared" si="2"/>
        <v>N</v>
      </c>
      <c r="Z45" s="51">
        <f t="shared" si="3"/>
        <v>24.490000000000002</v>
      </c>
      <c r="AC45" s="25"/>
      <c r="AE45" s="25"/>
    </row>
    <row r="46" spans="1:31">
      <c r="A46" s="34" t="s">
        <v>69</v>
      </c>
      <c r="B46" s="41">
        <v>6001267</v>
      </c>
      <c r="C46" s="41">
        <v>145908</v>
      </c>
      <c r="D46" s="41">
        <v>0</v>
      </c>
      <c r="E46" s="2">
        <v>3.2946800000000001</v>
      </c>
      <c r="F46" s="2">
        <f t="shared" si="4"/>
        <v>0.71220000000000006</v>
      </c>
      <c r="G46" s="2">
        <v>4.5010700000000003</v>
      </c>
      <c r="H46" s="2">
        <f t="shared" si="5"/>
        <v>3.79</v>
      </c>
      <c r="I46" s="2">
        <f t="shared" si="6"/>
        <v>3.8647</v>
      </c>
      <c r="J46" s="2">
        <f t="shared" si="7"/>
        <v>3.1436999999999999</v>
      </c>
      <c r="K46" s="2">
        <v>3.2394799999999999</v>
      </c>
      <c r="L46" s="2">
        <f t="shared" si="8"/>
        <v>3.1436999999999999</v>
      </c>
      <c r="M46" s="49">
        <f t="shared" si="9"/>
        <v>1.0480262111524636</v>
      </c>
      <c r="N46" s="38">
        <f t="shared" si="10"/>
        <v>1.04</v>
      </c>
      <c r="O46" s="50">
        <v>33.159999999999997</v>
      </c>
      <c r="P46" s="51">
        <f t="shared" si="0"/>
        <v>33.159999999999997</v>
      </c>
      <c r="S46" s="50">
        <v>32.619999999999997</v>
      </c>
      <c r="T46" s="50">
        <v>36.74</v>
      </c>
      <c r="U46" s="49">
        <f t="shared" si="11"/>
        <v>0.12630288166768869</v>
      </c>
      <c r="V46" s="2" t="str">
        <f t="shared" si="12"/>
        <v>N</v>
      </c>
      <c r="W46" s="49">
        <f t="shared" si="1"/>
        <v>-9.744148067501375E-2</v>
      </c>
      <c r="X46" s="2" t="str">
        <f t="shared" si="13"/>
        <v>Y</v>
      </c>
      <c r="Y46" s="2" t="str">
        <f t="shared" si="2"/>
        <v>N</v>
      </c>
      <c r="Z46" s="51">
        <f t="shared" si="3"/>
        <v>34.909999999999997</v>
      </c>
      <c r="AC46" s="25"/>
      <c r="AE46" s="25"/>
    </row>
    <row r="47" spans="1:31">
      <c r="A47" s="52" t="s">
        <v>70</v>
      </c>
      <c r="B47" s="53">
        <v>6001085</v>
      </c>
      <c r="C47" s="53">
        <v>146112</v>
      </c>
      <c r="D47" s="53">
        <v>0</v>
      </c>
      <c r="E47" s="54">
        <v>2.57613</v>
      </c>
      <c r="F47" s="54">
        <f t="shared" si="4"/>
        <v>0.71220000000000006</v>
      </c>
      <c r="G47" s="54">
        <v>5.25671</v>
      </c>
      <c r="H47" s="54">
        <f t="shared" si="5"/>
        <v>3.79</v>
      </c>
      <c r="I47" s="54">
        <f t="shared" si="6"/>
        <v>3.8647</v>
      </c>
      <c r="J47" s="54">
        <f t="shared" si="7"/>
        <v>3.6714699999999998</v>
      </c>
      <c r="K47" s="54">
        <v>3.13232</v>
      </c>
      <c r="L47" s="54">
        <f t="shared" si="8"/>
        <v>3.5636399999999999</v>
      </c>
      <c r="M47" s="55">
        <f t="shared" si="9"/>
        <v>0.72289288480317881</v>
      </c>
      <c r="N47" s="56">
        <f t="shared" si="10"/>
        <v>0.72</v>
      </c>
      <c r="O47" s="57">
        <v>10.5</v>
      </c>
      <c r="P47" s="58">
        <f t="shared" si="0"/>
        <v>10.5</v>
      </c>
      <c r="S47" s="57">
        <v>13.51</v>
      </c>
      <c r="T47" s="57">
        <v>21.92</v>
      </c>
      <c r="U47" s="55">
        <f t="shared" si="11"/>
        <v>0.62250185048112527</v>
      </c>
      <c r="V47" s="54" t="str">
        <f t="shared" si="12"/>
        <v>N</v>
      </c>
      <c r="W47" s="55">
        <f t="shared" si="1"/>
        <v>-0.52098540145985406</v>
      </c>
      <c r="X47" s="54" t="str">
        <f t="shared" si="13"/>
        <v>Y</v>
      </c>
      <c r="Y47" s="54" t="str">
        <f t="shared" si="2"/>
        <v>N</v>
      </c>
      <c r="Z47" s="58">
        <f t="shared" si="3"/>
        <v>20.830000000000002</v>
      </c>
      <c r="AC47" s="25"/>
      <c r="AE47" s="25"/>
    </row>
    <row r="48" spans="1:31">
      <c r="A48" s="42" t="s">
        <v>71</v>
      </c>
      <c r="B48" s="43">
        <v>6001150</v>
      </c>
      <c r="C48" s="43">
        <v>145918</v>
      </c>
      <c r="D48" s="43">
        <v>0</v>
      </c>
      <c r="E48" s="44">
        <v>2.3321999999999998</v>
      </c>
      <c r="F48" s="44">
        <f t="shared" si="4"/>
        <v>0.71220000000000006</v>
      </c>
      <c r="G48" s="44">
        <v>4.4905999999999997</v>
      </c>
      <c r="H48" s="44">
        <f t="shared" si="5"/>
        <v>3.79</v>
      </c>
      <c r="I48" s="44">
        <f t="shared" si="6"/>
        <v>3.8647</v>
      </c>
      <c r="J48" s="44">
        <f t="shared" si="7"/>
        <v>3.13639</v>
      </c>
      <c r="K48" s="44">
        <v>3.2334700000000001</v>
      </c>
      <c r="L48" s="44">
        <f t="shared" si="8"/>
        <v>3.13639</v>
      </c>
      <c r="M48" s="45">
        <f t="shared" si="9"/>
        <v>0.74359374950181567</v>
      </c>
      <c r="N48" s="46">
        <f t="shared" si="10"/>
        <v>0.74</v>
      </c>
      <c r="O48" s="47">
        <v>12.01</v>
      </c>
      <c r="P48" s="48">
        <f t="shared" si="0"/>
        <v>12.129999999999999</v>
      </c>
      <c r="S48" s="47">
        <v>24.23</v>
      </c>
      <c r="T48" s="47">
        <v>12.76</v>
      </c>
      <c r="U48" s="45">
        <f t="shared" si="11"/>
        <v>-0.4733801073049938</v>
      </c>
      <c r="V48" s="44" t="str">
        <f t="shared" si="12"/>
        <v>Y</v>
      </c>
      <c r="W48" s="45">
        <f t="shared" si="1"/>
        <v>-5.8777429467084641E-2</v>
      </c>
      <c r="X48" s="44" t="str">
        <f t="shared" si="13"/>
        <v>Y</v>
      </c>
      <c r="Y48" s="44" t="str">
        <f t="shared" si="2"/>
        <v>Y</v>
      </c>
      <c r="Z48" s="48">
        <f t="shared" si="3"/>
        <v>12.129999999999999</v>
      </c>
      <c r="AC48" s="25"/>
      <c r="AE48" s="25"/>
    </row>
    <row r="49" spans="1:31">
      <c r="A49" s="34" t="s">
        <v>72</v>
      </c>
      <c r="B49" s="41">
        <v>6007207</v>
      </c>
      <c r="C49" s="41">
        <v>145913</v>
      </c>
      <c r="D49" s="41">
        <v>0</v>
      </c>
      <c r="E49" s="2">
        <v>2.92319</v>
      </c>
      <c r="F49" s="2">
        <f t="shared" si="4"/>
        <v>0.71220000000000006</v>
      </c>
      <c r="G49" s="2">
        <v>5.5490899999999996</v>
      </c>
      <c r="H49" s="2">
        <f t="shared" si="5"/>
        <v>3.79</v>
      </c>
      <c r="I49" s="2">
        <f t="shared" si="6"/>
        <v>3.8647</v>
      </c>
      <c r="J49" s="2">
        <f t="shared" si="7"/>
        <v>3.8756699999999999</v>
      </c>
      <c r="K49" s="2">
        <v>3.6146400000000001</v>
      </c>
      <c r="L49" s="2">
        <f t="shared" si="8"/>
        <v>3.8234599999999999</v>
      </c>
      <c r="M49" s="49">
        <f t="shared" si="9"/>
        <v>0.76454049473513519</v>
      </c>
      <c r="N49" s="38">
        <f t="shared" si="10"/>
        <v>0.76</v>
      </c>
      <c r="O49" s="50">
        <v>13.51</v>
      </c>
      <c r="P49" s="51">
        <f t="shared" si="0"/>
        <v>13.51</v>
      </c>
      <c r="S49" s="50">
        <v>15.77</v>
      </c>
      <c r="T49" s="50">
        <v>10.5</v>
      </c>
      <c r="U49" s="49">
        <f t="shared" si="11"/>
        <v>-0.33417882054533926</v>
      </c>
      <c r="V49" s="2" t="str">
        <f t="shared" si="12"/>
        <v>Y</v>
      </c>
      <c r="W49" s="49">
        <f t="shared" si="1"/>
        <v>0.28666666666666663</v>
      </c>
      <c r="X49" s="2" t="str">
        <f t="shared" si="13"/>
        <v>N</v>
      </c>
      <c r="Y49" s="2" t="str">
        <f t="shared" si="2"/>
        <v>N</v>
      </c>
      <c r="Z49" s="51">
        <f t="shared" si="3"/>
        <v>9.98</v>
      </c>
      <c r="AC49" s="25"/>
      <c r="AE49" s="25"/>
    </row>
    <row r="50" spans="1:31">
      <c r="A50" s="34" t="s">
        <v>73</v>
      </c>
      <c r="B50" s="41">
        <v>6002489</v>
      </c>
      <c r="C50" s="41">
        <v>145160</v>
      </c>
      <c r="D50" s="41">
        <v>0</v>
      </c>
      <c r="E50" s="2">
        <v>2.59415</v>
      </c>
      <c r="F50" s="2">
        <f t="shared" si="4"/>
        <v>0.71220000000000006</v>
      </c>
      <c r="G50" s="2">
        <v>5.2182500000000003</v>
      </c>
      <c r="H50" s="2">
        <f t="shared" si="5"/>
        <v>3.79</v>
      </c>
      <c r="I50" s="2">
        <f t="shared" si="6"/>
        <v>3.8647</v>
      </c>
      <c r="J50" s="2">
        <f t="shared" si="7"/>
        <v>3.6446000000000001</v>
      </c>
      <c r="K50" s="2">
        <v>3.46034</v>
      </c>
      <c r="L50" s="2">
        <f t="shared" si="8"/>
        <v>3.6077499999999998</v>
      </c>
      <c r="M50" s="49">
        <f t="shared" si="9"/>
        <v>0.71904926893493182</v>
      </c>
      <c r="N50" s="38">
        <f t="shared" si="10"/>
        <v>0.71</v>
      </c>
      <c r="O50" s="50">
        <v>9.75</v>
      </c>
      <c r="P50" s="51">
        <f t="shared" si="0"/>
        <v>9.75</v>
      </c>
      <c r="S50" s="50">
        <v>9.75</v>
      </c>
      <c r="T50" s="50">
        <v>0</v>
      </c>
      <c r="U50" s="49">
        <f t="shared" si="11"/>
        <v>-1</v>
      </c>
      <c r="V50" s="2" t="str">
        <f t="shared" si="12"/>
        <v>Y</v>
      </c>
      <c r="W50" s="49">
        <f t="shared" si="1"/>
        <v>0</v>
      </c>
      <c r="X50" s="2" t="str">
        <f t="shared" si="13"/>
        <v>N</v>
      </c>
      <c r="Y50" s="2" t="str">
        <f t="shared" si="2"/>
        <v>N</v>
      </c>
      <c r="Z50" s="51">
        <f t="shared" si="3"/>
        <v>0</v>
      </c>
      <c r="AC50" s="25"/>
      <c r="AE50" s="25"/>
    </row>
    <row r="51" spans="1:31">
      <c r="A51" s="34" t="s">
        <v>74</v>
      </c>
      <c r="B51" s="41">
        <v>6008064</v>
      </c>
      <c r="C51" s="41">
        <v>145180</v>
      </c>
      <c r="D51" s="41">
        <v>0</v>
      </c>
      <c r="E51" s="2">
        <v>1.7280599999999999</v>
      </c>
      <c r="F51" s="2">
        <f t="shared" si="4"/>
        <v>0.71220000000000006</v>
      </c>
      <c r="G51" s="2">
        <v>4.9466799999999997</v>
      </c>
      <c r="H51" s="2">
        <f t="shared" si="5"/>
        <v>3.79</v>
      </c>
      <c r="I51" s="2">
        <f t="shared" si="6"/>
        <v>3.8647</v>
      </c>
      <c r="J51" s="2">
        <f t="shared" si="7"/>
        <v>3.4549300000000001</v>
      </c>
      <c r="K51" s="2">
        <v>3.1798099999999998</v>
      </c>
      <c r="L51" s="2">
        <f t="shared" si="8"/>
        <v>3.3999100000000002</v>
      </c>
      <c r="M51" s="49">
        <f t="shared" si="9"/>
        <v>0.50826639528693396</v>
      </c>
      <c r="N51" s="38">
        <f t="shared" si="10"/>
        <v>0.5</v>
      </c>
      <c r="O51" s="50">
        <v>0</v>
      </c>
      <c r="P51" s="51">
        <f t="shared" si="0"/>
        <v>0</v>
      </c>
      <c r="S51" s="50">
        <v>0</v>
      </c>
      <c r="T51" s="50">
        <v>0</v>
      </c>
      <c r="U51" s="49">
        <f t="shared" si="11"/>
        <v>0</v>
      </c>
      <c r="V51" s="2" t="str">
        <f t="shared" si="12"/>
        <v>N</v>
      </c>
      <c r="W51" s="49">
        <f t="shared" si="1"/>
        <v>0</v>
      </c>
      <c r="X51" s="2" t="str">
        <f t="shared" si="13"/>
        <v>N</v>
      </c>
      <c r="Y51" s="2" t="str">
        <f t="shared" si="2"/>
        <v>N</v>
      </c>
      <c r="Z51" s="51">
        <f t="shared" si="3"/>
        <v>0</v>
      </c>
      <c r="AC51" s="25"/>
      <c r="AE51" s="25"/>
    </row>
    <row r="52" spans="1:31">
      <c r="A52" s="52" t="s">
        <v>75</v>
      </c>
      <c r="B52" s="53">
        <v>6002547</v>
      </c>
      <c r="C52" s="53">
        <v>145877</v>
      </c>
      <c r="D52" s="53">
        <v>0</v>
      </c>
      <c r="E52" s="54">
        <v>2.88612</v>
      </c>
      <c r="F52" s="54">
        <f t="shared" si="4"/>
        <v>0.71220000000000006</v>
      </c>
      <c r="G52" s="54">
        <v>5.4288800000000004</v>
      </c>
      <c r="H52" s="54">
        <f t="shared" si="5"/>
        <v>3.79</v>
      </c>
      <c r="I52" s="54">
        <f t="shared" si="6"/>
        <v>3.8647</v>
      </c>
      <c r="J52" s="54">
        <f t="shared" si="7"/>
        <v>3.7917100000000001</v>
      </c>
      <c r="K52" s="54">
        <v>3.64425</v>
      </c>
      <c r="L52" s="54">
        <f t="shared" si="8"/>
        <v>3.7622200000000001</v>
      </c>
      <c r="M52" s="55">
        <f t="shared" si="9"/>
        <v>0.76713217196229888</v>
      </c>
      <c r="N52" s="56">
        <f t="shared" si="10"/>
        <v>0.76</v>
      </c>
      <c r="O52" s="57">
        <v>13.51</v>
      </c>
      <c r="P52" s="58">
        <f t="shared" si="0"/>
        <v>14.27</v>
      </c>
      <c r="S52" s="57">
        <v>19.600000000000001</v>
      </c>
      <c r="T52" s="57">
        <v>15.02</v>
      </c>
      <c r="U52" s="55">
        <f t="shared" si="11"/>
        <v>-0.23367346938775518</v>
      </c>
      <c r="V52" s="54" t="str">
        <f t="shared" si="12"/>
        <v>Y</v>
      </c>
      <c r="W52" s="55">
        <f t="shared" si="1"/>
        <v>-0.10053262316910784</v>
      </c>
      <c r="X52" s="54" t="str">
        <f t="shared" si="13"/>
        <v>Y</v>
      </c>
      <c r="Y52" s="54" t="str">
        <f t="shared" si="2"/>
        <v>Y</v>
      </c>
      <c r="Z52" s="58">
        <f t="shared" si="3"/>
        <v>14.27</v>
      </c>
      <c r="AC52" s="25"/>
      <c r="AE52" s="25"/>
    </row>
    <row r="53" spans="1:31">
      <c r="A53" s="42" t="s">
        <v>76</v>
      </c>
      <c r="B53" s="43">
        <v>6005847</v>
      </c>
      <c r="C53" s="43">
        <v>145740</v>
      </c>
      <c r="D53" s="43">
        <v>0</v>
      </c>
      <c r="E53" s="44">
        <v>2.4940199999999999</v>
      </c>
      <c r="F53" s="44">
        <f t="shared" si="4"/>
        <v>0.71220000000000006</v>
      </c>
      <c r="G53" s="44">
        <v>5.1759300000000001</v>
      </c>
      <c r="H53" s="44">
        <f t="shared" si="5"/>
        <v>3.79</v>
      </c>
      <c r="I53" s="44">
        <f t="shared" si="6"/>
        <v>3.8647</v>
      </c>
      <c r="J53" s="44">
        <f t="shared" si="7"/>
        <v>3.6150500000000001</v>
      </c>
      <c r="K53" s="44">
        <v>3.4495399999999998</v>
      </c>
      <c r="L53" s="44">
        <f t="shared" si="8"/>
        <v>3.58195</v>
      </c>
      <c r="M53" s="45">
        <f t="shared" si="9"/>
        <v>0.69627437568921957</v>
      </c>
      <c r="N53" s="46">
        <f t="shared" si="10"/>
        <v>0.69</v>
      </c>
      <c r="O53" s="47">
        <v>0</v>
      </c>
      <c r="P53" s="48">
        <f t="shared" si="0"/>
        <v>0</v>
      </c>
      <c r="S53" s="47">
        <v>0</v>
      </c>
      <c r="T53" s="47">
        <v>0</v>
      </c>
      <c r="U53" s="45">
        <f t="shared" si="11"/>
        <v>0</v>
      </c>
      <c r="V53" s="44" t="str">
        <f t="shared" si="12"/>
        <v>N</v>
      </c>
      <c r="W53" s="45">
        <f t="shared" si="1"/>
        <v>0</v>
      </c>
      <c r="X53" s="44" t="str">
        <f t="shared" si="13"/>
        <v>N</v>
      </c>
      <c r="Y53" s="44" t="str">
        <f t="shared" si="2"/>
        <v>N</v>
      </c>
      <c r="Z53" s="48">
        <f t="shared" si="3"/>
        <v>0</v>
      </c>
      <c r="AC53" s="25"/>
      <c r="AE53" s="25"/>
    </row>
    <row r="54" spans="1:31">
      <c r="A54" s="34" t="s">
        <v>77</v>
      </c>
      <c r="B54" s="41">
        <v>6006845</v>
      </c>
      <c r="C54" s="41">
        <v>146058</v>
      </c>
      <c r="D54" s="41">
        <v>0</v>
      </c>
      <c r="E54" s="2">
        <v>2.9796999999999998</v>
      </c>
      <c r="F54" s="2">
        <f t="shared" si="4"/>
        <v>0.71220000000000006</v>
      </c>
      <c r="G54" s="2">
        <v>5.7253100000000003</v>
      </c>
      <c r="H54" s="2">
        <f t="shared" si="5"/>
        <v>3.79</v>
      </c>
      <c r="I54" s="2">
        <f t="shared" si="6"/>
        <v>3.8647</v>
      </c>
      <c r="J54" s="2">
        <f t="shared" si="7"/>
        <v>3.9987499999999998</v>
      </c>
      <c r="K54" s="2">
        <v>3.8599000000000001</v>
      </c>
      <c r="L54" s="2">
        <f t="shared" si="8"/>
        <v>3.97098</v>
      </c>
      <c r="M54" s="49">
        <f t="shared" si="9"/>
        <v>0.75036892656220877</v>
      </c>
      <c r="N54" s="38">
        <f t="shared" si="10"/>
        <v>0.75</v>
      </c>
      <c r="O54" s="50">
        <v>12.76</v>
      </c>
      <c r="P54" s="51">
        <f t="shared" si="0"/>
        <v>12.76</v>
      </c>
      <c r="S54" s="50">
        <v>15.02</v>
      </c>
      <c r="T54" s="50">
        <v>9.75</v>
      </c>
      <c r="U54" s="49">
        <f t="shared" si="11"/>
        <v>-0.35086551264980026</v>
      </c>
      <c r="V54" s="2" t="str">
        <f t="shared" si="12"/>
        <v>Y</v>
      </c>
      <c r="W54" s="49">
        <f t="shared" si="1"/>
        <v>0.30871794871794872</v>
      </c>
      <c r="X54" s="2" t="str">
        <f t="shared" si="13"/>
        <v>N</v>
      </c>
      <c r="Y54" s="2" t="str">
        <f t="shared" si="2"/>
        <v>N</v>
      </c>
      <c r="Z54" s="51">
        <f t="shared" si="3"/>
        <v>9.27</v>
      </c>
      <c r="AC54" s="25"/>
      <c r="AE54" s="25"/>
    </row>
    <row r="55" spans="1:31">
      <c r="A55" s="34" t="s">
        <v>78</v>
      </c>
      <c r="B55" s="41">
        <v>6009815</v>
      </c>
      <c r="C55" s="41">
        <v>146000</v>
      </c>
      <c r="D55" s="41">
        <v>0</v>
      </c>
      <c r="E55" s="2">
        <v>2.9872000000000001</v>
      </c>
      <c r="F55" s="2">
        <f t="shared" si="4"/>
        <v>0.71220000000000006</v>
      </c>
      <c r="G55" s="2">
        <v>4.3606600000000002</v>
      </c>
      <c r="H55" s="2">
        <f t="shared" si="5"/>
        <v>3.79</v>
      </c>
      <c r="I55" s="2">
        <f t="shared" si="6"/>
        <v>3.8647</v>
      </c>
      <c r="J55" s="2">
        <f t="shared" si="7"/>
        <v>3.0456300000000001</v>
      </c>
      <c r="K55" s="2">
        <v>3.1440600000000001</v>
      </c>
      <c r="L55" s="2">
        <f t="shared" si="8"/>
        <v>3.0456300000000001</v>
      </c>
      <c r="M55" s="49">
        <f t="shared" si="9"/>
        <v>0.98081513512803586</v>
      </c>
      <c r="N55" s="38">
        <f t="shared" si="10"/>
        <v>0.98</v>
      </c>
      <c r="O55" s="50">
        <v>29.68</v>
      </c>
      <c r="P55" s="51">
        <f t="shared" si="0"/>
        <v>29.68</v>
      </c>
      <c r="S55" s="50">
        <v>31.53</v>
      </c>
      <c r="T55" s="50">
        <v>37.04</v>
      </c>
      <c r="U55" s="49">
        <f t="shared" si="11"/>
        <v>0.17475420234697106</v>
      </c>
      <c r="V55" s="2" t="str">
        <f t="shared" si="12"/>
        <v>N</v>
      </c>
      <c r="W55" s="49">
        <f t="shared" si="1"/>
        <v>-0.19870410367170624</v>
      </c>
      <c r="X55" s="2" t="str">
        <f t="shared" si="13"/>
        <v>Y</v>
      </c>
      <c r="Y55" s="2" t="str">
        <f t="shared" si="2"/>
        <v>N</v>
      </c>
      <c r="Z55" s="51">
        <f t="shared" si="3"/>
        <v>35.19</v>
      </c>
      <c r="AC55" s="25"/>
      <c r="AE55" s="25"/>
    </row>
    <row r="56" spans="1:31">
      <c r="A56" s="34" t="s">
        <v>79</v>
      </c>
      <c r="B56" s="41">
        <v>6015333</v>
      </c>
      <c r="C56" s="41">
        <v>145969</v>
      </c>
      <c r="D56" s="41">
        <v>0</v>
      </c>
      <c r="E56" s="2">
        <v>2.8464</v>
      </c>
      <c r="F56" s="2">
        <f t="shared" si="4"/>
        <v>0.71220000000000006</v>
      </c>
      <c r="G56" s="2">
        <v>5.3841400000000004</v>
      </c>
      <c r="H56" s="2">
        <f t="shared" si="5"/>
        <v>3.79</v>
      </c>
      <c r="I56" s="2">
        <f t="shared" si="6"/>
        <v>3.8647</v>
      </c>
      <c r="J56" s="2">
        <f t="shared" si="7"/>
        <v>3.7604700000000002</v>
      </c>
      <c r="K56" s="2">
        <v>3.6879300000000002</v>
      </c>
      <c r="L56" s="2">
        <f t="shared" si="8"/>
        <v>3.7459600000000002</v>
      </c>
      <c r="M56" s="49">
        <f t="shared" si="9"/>
        <v>0.75985862102104662</v>
      </c>
      <c r="N56" s="38">
        <f t="shared" si="10"/>
        <v>0.75</v>
      </c>
      <c r="O56" s="50">
        <v>12.76</v>
      </c>
      <c r="P56" s="51">
        <f t="shared" si="0"/>
        <v>13.549999999999999</v>
      </c>
      <c r="S56" s="50">
        <v>15.02</v>
      </c>
      <c r="T56" s="50">
        <v>14.26</v>
      </c>
      <c r="U56" s="49">
        <f t="shared" si="11"/>
        <v>-5.0599201065246326E-2</v>
      </c>
      <c r="V56" s="2" t="str">
        <f t="shared" si="12"/>
        <v>Y</v>
      </c>
      <c r="W56" s="49">
        <f t="shared" si="1"/>
        <v>-0.10518934081346423</v>
      </c>
      <c r="X56" s="2" t="str">
        <f t="shared" si="13"/>
        <v>Y</v>
      </c>
      <c r="Y56" s="2" t="str">
        <f t="shared" si="2"/>
        <v>Y</v>
      </c>
      <c r="Z56" s="51">
        <f t="shared" si="3"/>
        <v>13.549999999999999</v>
      </c>
      <c r="AC56" s="25"/>
      <c r="AE56" s="25"/>
    </row>
    <row r="57" spans="1:31">
      <c r="A57" s="52" t="s">
        <v>80</v>
      </c>
      <c r="B57" s="53">
        <v>6003628</v>
      </c>
      <c r="C57" s="53">
        <v>145758</v>
      </c>
      <c r="D57" s="53">
        <v>0</v>
      </c>
      <c r="E57" s="54">
        <v>2.8679700000000001</v>
      </c>
      <c r="F57" s="54">
        <f t="shared" si="4"/>
        <v>0.71220000000000006</v>
      </c>
      <c r="G57" s="54">
        <v>5.6849499999999997</v>
      </c>
      <c r="H57" s="54">
        <f t="shared" si="5"/>
        <v>3.79</v>
      </c>
      <c r="I57" s="54">
        <f t="shared" si="6"/>
        <v>3.8647</v>
      </c>
      <c r="J57" s="54">
        <f t="shared" si="7"/>
        <v>3.9705599999999999</v>
      </c>
      <c r="K57" s="54">
        <v>3.60453</v>
      </c>
      <c r="L57" s="54">
        <f t="shared" si="8"/>
        <v>3.8973499999999999</v>
      </c>
      <c r="M57" s="55">
        <f t="shared" si="9"/>
        <v>0.7358769420247091</v>
      </c>
      <c r="N57" s="56">
        <f t="shared" si="10"/>
        <v>0.73</v>
      </c>
      <c r="O57" s="57">
        <v>11.26</v>
      </c>
      <c r="P57" s="58">
        <f t="shared" si="0"/>
        <v>11.26</v>
      </c>
      <c r="S57" s="57">
        <v>12.76</v>
      </c>
      <c r="T57" s="57">
        <v>11.26</v>
      </c>
      <c r="U57" s="55">
        <f t="shared" si="11"/>
        <v>-0.11755485893416928</v>
      </c>
      <c r="V57" s="54" t="str">
        <f t="shared" si="12"/>
        <v>Y</v>
      </c>
      <c r="W57" s="55">
        <f t="shared" si="1"/>
        <v>0</v>
      </c>
      <c r="X57" s="54" t="str">
        <f t="shared" si="13"/>
        <v>N</v>
      </c>
      <c r="Y57" s="54" t="str">
        <f t="shared" si="2"/>
        <v>N</v>
      </c>
      <c r="Z57" s="58">
        <f t="shared" si="3"/>
        <v>10.7</v>
      </c>
      <c r="AC57" s="25"/>
      <c r="AE57" s="25"/>
    </row>
    <row r="58" spans="1:31">
      <c r="A58" s="42" t="s">
        <v>81</v>
      </c>
      <c r="B58" s="43">
        <v>6007280</v>
      </c>
      <c r="C58" s="43">
        <v>145936</v>
      </c>
      <c r="D58" s="43">
        <v>0</v>
      </c>
      <c r="E58" s="44">
        <v>3.0078800000000001</v>
      </c>
      <c r="F58" s="44">
        <f t="shared" si="4"/>
        <v>0.71220000000000006</v>
      </c>
      <c r="G58" s="44">
        <v>5.5792700000000002</v>
      </c>
      <c r="H58" s="44">
        <f t="shared" si="5"/>
        <v>3.79</v>
      </c>
      <c r="I58" s="44">
        <f t="shared" si="6"/>
        <v>3.8647</v>
      </c>
      <c r="J58" s="44">
        <f t="shared" si="7"/>
        <v>3.8967499999999999</v>
      </c>
      <c r="K58" s="44">
        <v>3.87405</v>
      </c>
      <c r="L58" s="44">
        <f t="shared" si="8"/>
        <v>3.8922099999999999</v>
      </c>
      <c r="M58" s="45">
        <f t="shared" si="9"/>
        <v>0.77279489030653536</v>
      </c>
      <c r="N58" s="46">
        <f t="shared" si="10"/>
        <v>0.77</v>
      </c>
      <c r="O58" s="47">
        <v>14.26</v>
      </c>
      <c r="P58" s="48">
        <f t="shared" si="0"/>
        <v>14.26</v>
      </c>
      <c r="S58" s="47">
        <v>15.02</v>
      </c>
      <c r="T58" s="47">
        <v>12.84</v>
      </c>
      <c r="U58" s="45">
        <f t="shared" si="11"/>
        <v>-0.14513981358189079</v>
      </c>
      <c r="V58" s="44" t="str">
        <f t="shared" si="12"/>
        <v>Y</v>
      </c>
      <c r="W58" s="45">
        <f t="shared" si="1"/>
        <v>0.11059190031152648</v>
      </c>
      <c r="X58" s="44" t="str">
        <f t="shared" si="13"/>
        <v>N</v>
      </c>
      <c r="Y58" s="44" t="str">
        <f t="shared" si="2"/>
        <v>N</v>
      </c>
      <c r="Z58" s="48">
        <f t="shared" si="3"/>
        <v>12.2</v>
      </c>
      <c r="AC58" s="25"/>
      <c r="AE58" s="25"/>
    </row>
    <row r="59" spans="1:31">
      <c r="A59" s="34" t="s">
        <v>82</v>
      </c>
      <c r="B59" s="41">
        <v>6014617</v>
      </c>
      <c r="C59" s="41">
        <v>146001</v>
      </c>
      <c r="D59" s="41">
        <v>0</v>
      </c>
      <c r="E59" s="2">
        <v>2.7488600000000001</v>
      </c>
      <c r="F59" s="2">
        <f t="shared" si="4"/>
        <v>0.71220000000000006</v>
      </c>
      <c r="G59" s="2">
        <v>5.6994600000000002</v>
      </c>
      <c r="H59" s="2">
        <f t="shared" si="5"/>
        <v>3.79</v>
      </c>
      <c r="I59" s="2">
        <f t="shared" si="6"/>
        <v>3.8647</v>
      </c>
      <c r="J59" s="2">
        <f t="shared" si="7"/>
        <v>3.9807000000000001</v>
      </c>
      <c r="K59" s="2">
        <v>3.5316999999999998</v>
      </c>
      <c r="L59" s="2">
        <f t="shared" si="8"/>
        <v>3.8908999999999998</v>
      </c>
      <c r="M59" s="49">
        <f t="shared" si="9"/>
        <v>0.70648436094476863</v>
      </c>
      <c r="N59" s="38">
        <f t="shared" si="10"/>
        <v>0.7</v>
      </c>
      <c r="O59" s="50">
        <v>9</v>
      </c>
      <c r="P59" s="51">
        <f t="shared" si="0"/>
        <v>9</v>
      </c>
      <c r="S59" s="50">
        <v>11.26</v>
      </c>
      <c r="T59" s="50">
        <v>14.26</v>
      </c>
      <c r="U59" s="49">
        <f t="shared" si="11"/>
        <v>0.26642984014209592</v>
      </c>
      <c r="V59" s="2" t="str">
        <f t="shared" si="12"/>
        <v>N</v>
      </c>
      <c r="W59" s="49">
        <f t="shared" si="1"/>
        <v>-0.3688639551192146</v>
      </c>
      <c r="X59" s="2" t="str">
        <f t="shared" si="13"/>
        <v>Y</v>
      </c>
      <c r="Y59" s="2" t="str">
        <f t="shared" si="2"/>
        <v>N</v>
      </c>
      <c r="Z59" s="51">
        <f t="shared" si="3"/>
        <v>13.549999999999999</v>
      </c>
      <c r="AC59" s="25"/>
      <c r="AE59" s="25"/>
    </row>
    <row r="60" spans="1:31">
      <c r="A60" s="34" t="s">
        <v>83</v>
      </c>
      <c r="B60" s="41">
        <v>6008650</v>
      </c>
      <c r="C60" s="41">
        <v>145928</v>
      </c>
      <c r="D60" s="41">
        <v>0</v>
      </c>
      <c r="E60" s="2">
        <v>2.6871499999999999</v>
      </c>
      <c r="F60" s="2">
        <f t="shared" si="4"/>
        <v>0.71220000000000006</v>
      </c>
      <c r="G60" s="2">
        <v>5.4009600000000004</v>
      </c>
      <c r="H60" s="2">
        <f t="shared" si="5"/>
        <v>3.79</v>
      </c>
      <c r="I60" s="2">
        <f t="shared" si="6"/>
        <v>3.8647</v>
      </c>
      <c r="J60" s="2">
        <f t="shared" si="7"/>
        <v>3.7722099999999998</v>
      </c>
      <c r="K60" s="2">
        <v>3.3801999999999999</v>
      </c>
      <c r="L60" s="2">
        <f t="shared" si="8"/>
        <v>3.69381</v>
      </c>
      <c r="M60" s="49">
        <f t="shared" si="9"/>
        <v>0.72747380076398083</v>
      </c>
      <c r="N60" s="38">
        <f t="shared" si="10"/>
        <v>0.72</v>
      </c>
      <c r="O60" s="50">
        <v>10.5</v>
      </c>
      <c r="P60" s="51">
        <f t="shared" si="0"/>
        <v>10.84</v>
      </c>
      <c r="S60" s="50">
        <v>15.02</v>
      </c>
      <c r="T60" s="50">
        <v>11.41</v>
      </c>
      <c r="U60" s="49">
        <f t="shared" si="11"/>
        <v>-0.24034620505992008</v>
      </c>
      <c r="V60" s="2" t="str">
        <f t="shared" si="12"/>
        <v>Y</v>
      </c>
      <c r="W60" s="49">
        <f t="shared" si="1"/>
        <v>-7.9754601226993876E-2</v>
      </c>
      <c r="X60" s="2" t="str">
        <f t="shared" si="13"/>
        <v>Y</v>
      </c>
      <c r="Y60" s="2" t="str">
        <f t="shared" si="2"/>
        <v>Y</v>
      </c>
      <c r="Z60" s="51">
        <f t="shared" si="3"/>
        <v>10.84</v>
      </c>
      <c r="AC60" s="25"/>
      <c r="AE60" s="25"/>
    </row>
    <row r="61" spans="1:31">
      <c r="A61" s="34" t="s">
        <v>84</v>
      </c>
      <c r="B61" s="41">
        <v>6000095</v>
      </c>
      <c r="C61" s="41" t="s">
        <v>85</v>
      </c>
      <c r="D61" s="41">
        <v>0</v>
      </c>
      <c r="E61" s="2">
        <v>1.7747999999999999</v>
      </c>
      <c r="F61" s="2">
        <f t="shared" si="4"/>
        <v>0.71220000000000006</v>
      </c>
      <c r="G61" s="2">
        <v>4.7248400000000004</v>
      </c>
      <c r="H61" s="2">
        <f t="shared" si="5"/>
        <v>3.79</v>
      </c>
      <c r="I61" s="2">
        <f t="shared" si="6"/>
        <v>3.8647</v>
      </c>
      <c r="J61" s="2">
        <f t="shared" si="7"/>
        <v>3.2999900000000002</v>
      </c>
      <c r="K61" s="2">
        <v>2.77224</v>
      </c>
      <c r="L61" s="2">
        <f t="shared" si="8"/>
        <v>3.1944400000000002</v>
      </c>
      <c r="M61" s="49">
        <f t="shared" si="9"/>
        <v>0.55559033821264447</v>
      </c>
      <c r="N61" s="38">
        <f t="shared" si="10"/>
        <v>0.55000000000000004</v>
      </c>
      <c r="O61" s="50">
        <v>0</v>
      </c>
      <c r="P61" s="51">
        <f t="shared" si="0"/>
        <v>0</v>
      </c>
      <c r="S61" s="50">
        <v>0</v>
      </c>
      <c r="T61" s="50">
        <v>0</v>
      </c>
      <c r="U61" s="49">
        <f t="shared" si="11"/>
        <v>0</v>
      </c>
      <c r="V61" s="2" t="str">
        <f t="shared" si="12"/>
        <v>N</v>
      </c>
      <c r="W61" s="49">
        <f t="shared" si="1"/>
        <v>0</v>
      </c>
      <c r="X61" s="2" t="str">
        <f t="shared" si="13"/>
        <v>N</v>
      </c>
      <c r="Y61" s="2" t="str">
        <f t="shared" si="2"/>
        <v>N</v>
      </c>
      <c r="Z61" s="51">
        <f t="shared" si="3"/>
        <v>0</v>
      </c>
      <c r="AC61" s="25"/>
      <c r="AE61" s="25"/>
    </row>
    <row r="62" spans="1:31">
      <c r="A62" s="52" t="s">
        <v>86</v>
      </c>
      <c r="B62" s="53">
        <v>6008015</v>
      </c>
      <c r="C62" s="53">
        <v>145295</v>
      </c>
      <c r="D62" s="53">
        <v>0</v>
      </c>
      <c r="E62" s="54">
        <v>3.1006300000000002</v>
      </c>
      <c r="F62" s="54">
        <f t="shared" si="4"/>
        <v>0.71220000000000006</v>
      </c>
      <c r="G62" s="54">
        <v>5.62094</v>
      </c>
      <c r="H62" s="54">
        <f t="shared" si="5"/>
        <v>3.79</v>
      </c>
      <c r="I62" s="54">
        <f t="shared" si="6"/>
        <v>3.8647</v>
      </c>
      <c r="J62" s="54">
        <f t="shared" si="7"/>
        <v>3.9258600000000001</v>
      </c>
      <c r="K62" s="54">
        <v>3.22966</v>
      </c>
      <c r="L62" s="54">
        <f t="shared" si="8"/>
        <v>3.7866200000000001</v>
      </c>
      <c r="M62" s="55">
        <f t="shared" si="9"/>
        <v>0.81883843638918086</v>
      </c>
      <c r="N62" s="56">
        <f t="shared" si="10"/>
        <v>0.81</v>
      </c>
      <c r="O62" s="57">
        <v>17.29</v>
      </c>
      <c r="P62" s="58">
        <f t="shared" si="0"/>
        <v>17.29</v>
      </c>
      <c r="S62" s="57">
        <v>21.92</v>
      </c>
      <c r="T62" s="57">
        <v>21.92</v>
      </c>
      <c r="U62" s="55">
        <f t="shared" si="11"/>
        <v>0</v>
      </c>
      <c r="V62" s="54" t="str">
        <f t="shared" si="12"/>
        <v>N</v>
      </c>
      <c r="W62" s="55">
        <f t="shared" si="1"/>
        <v>-0.21122262773722639</v>
      </c>
      <c r="X62" s="54" t="str">
        <f t="shared" si="13"/>
        <v>Y</v>
      </c>
      <c r="Y62" s="54" t="str">
        <f t="shared" si="2"/>
        <v>N</v>
      </c>
      <c r="Z62" s="58">
        <f t="shared" si="3"/>
        <v>20.830000000000002</v>
      </c>
      <c r="AC62" s="25"/>
      <c r="AE62" s="25"/>
    </row>
    <row r="63" spans="1:31">
      <c r="A63" s="42" t="s">
        <v>87</v>
      </c>
      <c r="B63" s="43">
        <v>6003768</v>
      </c>
      <c r="C63" s="43">
        <v>145785</v>
      </c>
      <c r="D63" s="43">
        <v>0</v>
      </c>
      <c r="E63" s="44">
        <v>3.9908000000000001</v>
      </c>
      <c r="F63" s="44">
        <f t="shared" si="4"/>
        <v>0.71220000000000006</v>
      </c>
      <c r="G63" s="44">
        <v>5.2141700000000002</v>
      </c>
      <c r="H63" s="44">
        <f t="shared" si="5"/>
        <v>3.79</v>
      </c>
      <c r="I63" s="44">
        <f t="shared" si="6"/>
        <v>3.8647</v>
      </c>
      <c r="J63" s="44">
        <f t="shared" si="7"/>
        <v>3.64175</v>
      </c>
      <c r="K63" s="44">
        <v>3.6298300000000001</v>
      </c>
      <c r="L63" s="44">
        <f t="shared" si="8"/>
        <v>3.63937</v>
      </c>
      <c r="M63" s="45">
        <f t="shared" si="9"/>
        <v>1.0965634161956603</v>
      </c>
      <c r="N63" s="46">
        <f t="shared" si="10"/>
        <v>1.0900000000000001</v>
      </c>
      <c r="O63" s="47">
        <v>35.89</v>
      </c>
      <c r="P63" s="48">
        <f t="shared" si="0"/>
        <v>35.89</v>
      </c>
      <c r="S63" s="47">
        <v>21.15</v>
      </c>
      <c r="T63" s="47">
        <v>27.72</v>
      </c>
      <c r="U63" s="45">
        <f t="shared" si="11"/>
        <v>0.31063829787234049</v>
      </c>
      <c r="V63" s="44" t="str">
        <f t="shared" si="12"/>
        <v>N</v>
      </c>
      <c r="W63" s="45">
        <f t="shared" si="1"/>
        <v>0.29473304473304479</v>
      </c>
      <c r="X63" s="44" t="str">
        <f t="shared" si="13"/>
        <v>N</v>
      </c>
      <c r="Y63" s="44" t="str">
        <f t="shared" si="2"/>
        <v>N</v>
      </c>
      <c r="Z63" s="48">
        <f t="shared" si="3"/>
        <v>26.34</v>
      </c>
      <c r="AC63" s="25"/>
      <c r="AE63" s="25"/>
    </row>
    <row r="64" spans="1:31">
      <c r="A64" s="34" t="s">
        <v>88</v>
      </c>
      <c r="B64" s="41">
        <v>6001077</v>
      </c>
      <c r="C64" s="41">
        <v>145947</v>
      </c>
      <c r="D64" s="41">
        <v>0</v>
      </c>
      <c r="E64" s="2">
        <v>2.5215299999999998</v>
      </c>
      <c r="F64" s="2">
        <f t="shared" si="4"/>
        <v>0.71220000000000006</v>
      </c>
      <c r="G64" s="2">
        <v>5.1072100000000002</v>
      </c>
      <c r="H64" s="2">
        <f t="shared" si="5"/>
        <v>3.79</v>
      </c>
      <c r="I64" s="2">
        <f t="shared" si="6"/>
        <v>3.8647</v>
      </c>
      <c r="J64" s="2">
        <f t="shared" si="7"/>
        <v>3.5670500000000001</v>
      </c>
      <c r="K64" s="2">
        <v>3.2372700000000001</v>
      </c>
      <c r="L64" s="2">
        <f t="shared" si="8"/>
        <v>3.50109</v>
      </c>
      <c r="M64" s="49">
        <f t="shared" si="9"/>
        <v>0.72021284799876606</v>
      </c>
      <c r="N64" s="38">
        <f t="shared" si="10"/>
        <v>0.72</v>
      </c>
      <c r="O64" s="50">
        <v>10.5</v>
      </c>
      <c r="P64" s="51">
        <f t="shared" si="0"/>
        <v>10.5</v>
      </c>
      <c r="S64" s="50">
        <v>9</v>
      </c>
      <c r="T64" s="50">
        <v>10.5</v>
      </c>
      <c r="U64" s="49">
        <f t="shared" si="11"/>
        <v>0.16666666666666666</v>
      </c>
      <c r="V64" s="2" t="str">
        <f t="shared" si="12"/>
        <v>N</v>
      </c>
      <c r="W64" s="49">
        <f t="shared" si="1"/>
        <v>0</v>
      </c>
      <c r="X64" s="2" t="str">
        <f t="shared" si="13"/>
        <v>N</v>
      </c>
      <c r="Y64" s="2" t="str">
        <f t="shared" si="2"/>
        <v>N</v>
      </c>
      <c r="Z64" s="51">
        <f t="shared" si="3"/>
        <v>9.98</v>
      </c>
      <c r="AC64" s="25"/>
      <c r="AE64" s="25"/>
    </row>
    <row r="65" spans="1:31">
      <c r="A65" s="34" t="s">
        <v>89</v>
      </c>
      <c r="B65" s="41">
        <v>6006399</v>
      </c>
      <c r="C65" s="41">
        <v>145248</v>
      </c>
      <c r="D65" s="41">
        <v>0</v>
      </c>
      <c r="E65" s="2">
        <v>2.6574900000000001</v>
      </c>
      <c r="F65" s="2">
        <f t="shared" si="4"/>
        <v>0.71220000000000006</v>
      </c>
      <c r="G65" s="2">
        <v>4.5960000000000001</v>
      </c>
      <c r="H65" s="2">
        <f t="shared" si="5"/>
        <v>3.79</v>
      </c>
      <c r="I65" s="2">
        <f t="shared" si="6"/>
        <v>3.8647</v>
      </c>
      <c r="J65" s="2">
        <f t="shared" si="7"/>
        <v>3.21</v>
      </c>
      <c r="K65" s="2">
        <v>3.2204999999999999</v>
      </c>
      <c r="L65" s="2">
        <f t="shared" si="8"/>
        <v>3.21</v>
      </c>
      <c r="M65" s="49">
        <f t="shared" si="9"/>
        <v>0.82787850467289725</v>
      </c>
      <c r="N65" s="38">
        <f t="shared" si="10"/>
        <v>0.82</v>
      </c>
      <c r="O65" s="50">
        <v>18.059999999999999</v>
      </c>
      <c r="P65" s="51">
        <f t="shared" si="0"/>
        <v>18.059999999999999</v>
      </c>
      <c r="S65" s="50">
        <v>21.15</v>
      </c>
      <c r="T65" s="50">
        <v>16.52</v>
      </c>
      <c r="U65" s="49">
        <f t="shared" si="11"/>
        <v>-0.21891252955082738</v>
      </c>
      <c r="V65" s="2" t="str">
        <f t="shared" si="12"/>
        <v>Y</v>
      </c>
      <c r="W65" s="49">
        <f t="shared" si="1"/>
        <v>9.3220338983050793E-2</v>
      </c>
      <c r="X65" s="2" t="str">
        <f t="shared" si="13"/>
        <v>N</v>
      </c>
      <c r="Y65" s="2" t="str">
        <f t="shared" si="2"/>
        <v>N</v>
      </c>
      <c r="Z65" s="51">
        <f t="shared" si="3"/>
        <v>15.7</v>
      </c>
      <c r="AC65" s="25"/>
      <c r="AE65" s="25"/>
    </row>
    <row r="66" spans="1:31">
      <c r="A66" s="34" t="s">
        <v>90</v>
      </c>
      <c r="B66" s="41">
        <v>6002059</v>
      </c>
      <c r="C66" s="41">
        <v>145197</v>
      </c>
      <c r="D66" s="41">
        <v>0</v>
      </c>
      <c r="E66" s="2">
        <v>2.95343</v>
      </c>
      <c r="F66" s="2">
        <f t="shared" si="4"/>
        <v>0.71220000000000006</v>
      </c>
      <c r="G66" s="2">
        <v>5.2342399999999998</v>
      </c>
      <c r="H66" s="2">
        <f t="shared" si="5"/>
        <v>3.79</v>
      </c>
      <c r="I66" s="2">
        <f t="shared" si="6"/>
        <v>3.8647</v>
      </c>
      <c r="J66" s="2">
        <f t="shared" si="7"/>
        <v>3.65577</v>
      </c>
      <c r="K66" s="2">
        <v>3.5083500000000001</v>
      </c>
      <c r="L66" s="2">
        <f t="shared" si="8"/>
        <v>3.62629</v>
      </c>
      <c r="M66" s="49">
        <f t="shared" si="9"/>
        <v>0.81444947866828077</v>
      </c>
      <c r="N66" s="38">
        <f t="shared" si="10"/>
        <v>0.81</v>
      </c>
      <c r="O66" s="50">
        <v>17.29</v>
      </c>
      <c r="P66" s="51">
        <f t="shared" si="0"/>
        <v>17.29</v>
      </c>
      <c r="S66" s="50">
        <v>18.059999999999999</v>
      </c>
      <c r="T66" s="50">
        <v>20.37</v>
      </c>
      <c r="U66" s="49">
        <f t="shared" si="11"/>
        <v>0.12790697674418619</v>
      </c>
      <c r="V66" s="2" t="str">
        <f t="shared" si="12"/>
        <v>N</v>
      </c>
      <c r="W66" s="49">
        <f t="shared" si="1"/>
        <v>-0.15120274914089354</v>
      </c>
      <c r="X66" s="2" t="str">
        <f t="shared" si="13"/>
        <v>Y</v>
      </c>
      <c r="Y66" s="2" t="str">
        <f t="shared" si="2"/>
        <v>N</v>
      </c>
      <c r="Z66" s="51">
        <f t="shared" si="3"/>
        <v>19.360000000000003</v>
      </c>
      <c r="AC66" s="25"/>
      <c r="AE66" s="25"/>
    </row>
    <row r="67" spans="1:31">
      <c r="A67" s="52" t="s">
        <v>91</v>
      </c>
      <c r="B67" s="53">
        <v>6004147</v>
      </c>
      <c r="C67" s="53">
        <v>145811</v>
      </c>
      <c r="D67" s="53">
        <v>0</v>
      </c>
      <c r="E67" s="54">
        <v>2.7223899999999999</v>
      </c>
      <c r="F67" s="54">
        <f t="shared" si="4"/>
        <v>0.71220000000000006</v>
      </c>
      <c r="G67" s="54">
        <v>4.9909699999999999</v>
      </c>
      <c r="H67" s="54">
        <f t="shared" si="5"/>
        <v>3.79</v>
      </c>
      <c r="I67" s="54">
        <f t="shared" si="6"/>
        <v>3.8647</v>
      </c>
      <c r="J67" s="54">
        <f t="shared" si="7"/>
        <v>3.4858600000000002</v>
      </c>
      <c r="K67" s="54">
        <v>2.9730099999999999</v>
      </c>
      <c r="L67" s="54">
        <f t="shared" si="8"/>
        <v>3.3832900000000001</v>
      </c>
      <c r="M67" s="55">
        <f t="shared" si="9"/>
        <v>0.80465759659975933</v>
      </c>
      <c r="N67" s="56">
        <f t="shared" si="10"/>
        <v>0.8</v>
      </c>
      <c r="O67" s="57">
        <v>16.52</v>
      </c>
      <c r="P67" s="58">
        <f t="shared" si="0"/>
        <v>16.52</v>
      </c>
      <c r="S67" s="57">
        <v>25</v>
      </c>
      <c r="T67" s="57">
        <v>25.77</v>
      </c>
      <c r="U67" s="55">
        <f t="shared" si="11"/>
        <v>3.0799999999999984E-2</v>
      </c>
      <c r="V67" s="54" t="str">
        <f t="shared" si="12"/>
        <v>N</v>
      </c>
      <c r="W67" s="55">
        <f t="shared" si="1"/>
        <v>-0.35894450911913078</v>
      </c>
      <c r="X67" s="54" t="str">
        <f t="shared" si="13"/>
        <v>Y</v>
      </c>
      <c r="Y67" s="54" t="str">
        <f t="shared" si="2"/>
        <v>N</v>
      </c>
      <c r="Z67" s="58">
        <f t="shared" si="3"/>
        <v>24.490000000000002</v>
      </c>
      <c r="AC67" s="25"/>
      <c r="AE67" s="25"/>
    </row>
    <row r="68" spans="1:31">
      <c r="A68" s="42" t="s">
        <v>92</v>
      </c>
      <c r="B68" s="43">
        <v>6007520</v>
      </c>
      <c r="C68" s="43">
        <v>145658</v>
      </c>
      <c r="D68" s="43">
        <v>0</v>
      </c>
      <c r="E68" s="44">
        <v>3.18032</v>
      </c>
      <c r="F68" s="44">
        <f t="shared" si="4"/>
        <v>0.71220000000000006</v>
      </c>
      <c r="G68" s="44">
        <v>5.9416599999999997</v>
      </c>
      <c r="H68" s="44">
        <f t="shared" si="5"/>
        <v>3.79</v>
      </c>
      <c r="I68" s="44">
        <f t="shared" si="6"/>
        <v>3.8647</v>
      </c>
      <c r="J68" s="44">
        <f t="shared" si="7"/>
        <v>4.1498600000000003</v>
      </c>
      <c r="K68" s="44">
        <v>3.9637899999999999</v>
      </c>
      <c r="L68" s="44">
        <f t="shared" si="8"/>
        <v>4.1126500000000004</v>
      </c>
      <c r="M68" s="45">
        <f t="shared" si="9"/>
        <v>0.77330188564550828</v>
      </c>
      <c r="N68" s="46">
        <f t="shared" si="10"/>
        <v>0.77</v>
      </c>
      <c r="O68" s="47">
        <v>14.26</v>
      </c>
      <c r="P68" s="48">
        <f t="shared" si="0"/>
        <v>14.26</v>
      </c>
      <c r="S68" s="47">
        <v>13.51</v>
      </c>
      <c r="T68" s="47">
        <v>13.51</v>
      </c>
      <c r="U68" s="45">
        <f t="shared" si="11"/>
        <v>0</v>
      </c>
      <c r="V68" s="44" t="str">
        <f t="shared" si="12"/>
        <v>N</v>
      </c>
      <c r="W68" s="45">
        <f t="shared" si="1"/>
        <v>5.5514433752775726E-2</v>
      </c>
      <c r="X68" s="44" t="str">
        <f t="shared" si="13"/>
        <v>N</v>
      </c>
      <c r="Y68" s="44" t="str">
        <f t="shared" si="2"/>
        <v>N</v>
      </c>
      <c r="Z68" s="48">
        <f t="shared" si="3"/>
        <v>12.84</v>
      </c>
      <c r="AC68" s="25"/>
      <c r="AE68" s="25"/>
    </row>
    <row r="69" spans="1:31">
      <c r="A69" s="34" t="s">
        <v>93</v>
      </c>
      <c r="B69" s="41">
        <v>6001945</v>
      </c>
      <c r="C69" s="41">
        <v>145437</v>
      </c>
      <c r="D69" s="41">
        <v>0</v>
      </c>
      <c r="E69" s="2">
        <v>3.0945299999999998</v>
      </c>
      <c r="F69" s="2">
        <f t="shared" si="4"/>
        <v>0.71220000000000006</v>
      </c>
      <c r="G69" s="2">
        <v>4.47492</v>
      </c>
      <c r="H69" s="2">
        <f t="shared" si="5"/>
        <v>3.79</v>
      </c>
      <c r="I69" s="2">
        <f t="shared" si="6"/>
        <v>3.8647</v>
      </c>
      <c r="J69" s="2">
        <f t="shared" si="7"/>
        <v>3.1254400000000002</v>
      </c>
      <c r="K69" s="2">
        <v>3.21733</v>
      </c>
      <c r="L69" s="2">
        <f t="shared" si="8"/>
        <v>3.1254400000000002</v>
      </c>
      <c r="M69" s="49">
        <f t="shared" si="9"/>
        <v>0.99011019248489796</v>
      </c>
      <c r="N69" s="38">
        <f t="shared" si="10"/>
        <v>0.99</v>
      </c>
      <c r="O69" s="50">
        <v>30.33</v>
      </c>
      <c r="P69" s="51">
        <f t="shared" si="0"/>
        <v>30.33</v>
      </c>
      <c r="S69" s="50">
        <v>29.03</v>
      </c>
      <c r="T69" s="50">
        <v>21.92</v>
      </c>
      <c r="U69" s="49">
        <f t="shared" si="11"/>
        <v>-0.24491904925938682</v>
      </c>
      <c r="V69" s="2" t="str">
        <f t="shared" si="12"/>
        <v>Y</v>
      </c>
      <c r="W69" s="49">
        <f t="shared" si="1"/>
        <v>0.38366788321167866</v>
      </c>
      <c r="X69" s="2" t="str">
        <f t="shared" si="13"/>
        <v>N</v>
      </c>
      <c r="Y69" s="2" t="str">
        <f t="shared" si="2"/>
        <v>N</v>
      </c>
      <c r="Z69" s="51">
        <f t="shared" si="3"/>
        <v>20.830000000000002</v>
      </c>
      <c r="AC69" s="25"/>
      <c r="AE69" s="25"/>
    </row>
    <row r="70" spans="1:31">
      <c r="A70" s="34" t="s">
        <v>94</v>
      </c>
      <c r="B70" s="41">
        <v>6008783</v>
      </c>
      <c r="C70" s="41">
        <v>145486</v>
      </c>
      <c r="D70" s="41">
        <v>0</v>
      </c>
      <c r="E70" s="2">
        <v>3.0773600000000001</v>
      </c>
      <c r="F70" s="2">
        <f t="shared" si="4"/>
        <v>0.71220000000000006</v>
      </c>
      <c r="G70" s="2">
        <v>5.32165</v>
      </c>
      <c r="H70" s="2">
        <f t="shared" si="5"/>
        <v>3.79</v>
      </c>
      <c r="I70" s="2">
        <f t="shared" si="6"/>
        <v>3.8647</v>
      </c>
      <c r="J70" s="2">
        <f t="shared" si="7"/>
        <v>3.7168199999999998</v>
      </c>
      <c r="K70" s="2">
        <v>3.3158799999999999</v>
      </c>
      <c r="L70" s="2">
        <f t="shared" si="8"/>
        <v>3.6366299999999998</v>
      </c>
      <c r="M70" s="49">
        <f t="shared" si="9"/>
        <v>0.8462120149699035</v>
      </c>
      <c r="N70" s="38">
        <f t="shared" si="10"/>
        <v>0.84</v>
      </c>
      <c r="O70" s="50">
        <v>19.600000000000001</v>
      </c>
      <c r="P70" s="51">
        <f t="shared" si="0"/>
        <v>19.600000000000001</v>
      </c>
      <c r="S70" s="50">
        <v>16.52</v>
      </c>
      <c r="T70" s="50">
        <v>17.29</v>
      </c>
      <c r="U70" s="49">
        <f t="shared" si="11"/>
        <v>4.6610169491525397E-2</v>
      </c>
      <c r="V70" s="2" t="str">
        <f t="shared" si="12"/>
        <v>N</v>
      </c>
      <c r="W70" s="49">
        <f t="shared" si="1"/>
        <v>0.13360323886639691</v>
      </c>
      <c r="X70" s="2" t="str">
        <f t="shared" si="13"/>
        <v>N</v>
      </c>
      <c r="Y70" s="2" t="str">
        <f t="shared" si="2"/>
        <v>N</v>
      </c>
      <c r="Z70" s="51">
        <f t="shared" si="3"/>
        <v>16.430000000000003</v>
      </c>
      <c r="AC70" s="25"/>
      <c r="AE70" s="25"/>
    </row>
    <row r="71" spans="1:31">
      <c r="A71" s="34" t="s">
        <v>95</v>
      </c>
      <c r="B71" s="41">
        <v>6002661</v>
      </c>
      <c r="C71" s="41" t="s">
        <v>96</v>
      </c>
      <c r="D71" s="41">
        <v>0</v>
      </c>
      <c r="E71" s="2">
        <v>1.66303</v>
      </c>
      <c r="F71" s="2">
        <f t="shared" si="4"/>
        <v>0.71220000000000006</v>
      </c>
      <c r="G71" s="2">
        <v>5.0033899999999996</v>
      </c>
      <c r="H71" s="2">
        <f t="shared" si="5"/>
        <v>3.79</v>
      </c>
      <c r="I71" s="2">
        <f t="shared" si="6"/>
        <v>3.8647</v>
      </c>
      <c r="J71" s="2">
        <f t="shared" si="7"/>
        <v>3.4945400000000002</v>
      </c>
      <c r="K71" s="2">
        <v>3.7432500000000002</v>
      </c>
      <c r="L71" s="2">
        <f t="shared" si="8"/>
        <v>3.4945400000000002</v>
      </c>
      <c r="M71" s="49">
        <f t="shared" si="9"/>
        <v>0.47589382293520749</v>
      </c>
      <c r="N71" s="38">
        <f t="shared" si="10"/>
        <v>0.47</v>
      </c>
      <c r="O71" s="50">
        <v>0</v>
      </c>
      <c r="P71" s="51">
        <f t="shared" si="0"/>
        <v>0</v>
      </c>
      <c r="S71" s="50">
        <v>0</v>
      </c>
      <c r="T71" s="50">
        <v>0</v>
      </c>
      <c r="U71" s="49">
        <f t="shared" si="11"/>
        <v>0</v>
      </c>
      <c r="V71" s="2" t="str">
        <f t="shared" si="12"/>
        <v>N</v>
      </c>
      <c r="W71" s="49">
        <f t="shared" si="1"/>
        <v>0</v>
      </c>
      <c r="X71" s="2" t="str">
        <f t="shared" si="13"/>
        <v>N</v>
      </c>
      <c r="Y71" s="2" t="str">
        <f t="shared" si="2"/>
        <v>N</v>
      </c>
      <c r="Z71" s="51">
        <f t="shared" si="3"/>
        <v>0</v>
      </c>
      <c r="AC71" s="25"/>
      <c r="AE71" s="25"/>
    </row>
    <row r="72" spans="1:31">
      <c r="A72" s="52" t="s">
        <v>97</v>
      </c>
      <c r="B72" s="53">
        <v>6004204</v>
      </c>
      <c r="C72" s="53">
        <v>145857</v>
      </c>
      <c r="D72" s="53">
        <v>0</v>
      </c>
      <c r="E72" s="54">
        <v>2.88951</v>
      </c>
      <c r="F72" s="54">
        <f t="shared" si="4"/>
        <v>0.71220000000000006</v>
      </c>
      <c r="G72" s="54">
        <v>5.3451500000000003</v>
      </c>
      <c r="H72" s="54">
        <f t="shared" si="5"/>
        <v>3.79</v>
      </c>
      <c r="I72" s="54">
        <f t="shared" si="6"/>
        <v>3.8647</v>
      </c>
      <c r="J72" s="54">
        <f t="shared" si="7"/>
        <v>3.7332299999999998</v>
      </c>
      <c r="K72" s="54">
        <v>3.9411900000000002</v>
      </c>
      <c r="L72" s="54">
        <f t="shared" si="8"/>
        <v>3.7332299999999998</v>
      </c>
      <c r="M72" s="55">
        <f t="shared" si="9"/>
        <v>0.77399731599713928</v>
      </c>
      <c r="N72" s="56">
        <f t="shared" si="10"/>
        <v>0.77</v>
      </c>
      <c r="O72" s="57">
        <v>14.26</v>
      </c>
      <c r="P72" s="58">
        <f t="shared" ref="P72:P135" si="14">IF(Y72="Y",Z72,O72)</f>
        <v>20.100000000000001</v>
      </c>
      <c r="S72" s="57">
        <v>22.69</v>
      </c>
      <c r="T72" s="57">
        <v>21.15</v>
      </c>
      <c r="U72" s="55">
        <f t="shared" si="11"/>
        <v>-6.7871308946672662E-2</v>
      </c>
      <c r="V72" s="54" t="str">
        <f t="shared" si="12"/>
        <v>Y</v>
      </c>
      <c r="W72" s="55">
        <f t="shared" ref="W72:W135" si="15">IF(T72=0,0,(O72-T72)/T72)</f>
        <v>-0.32576832151300233</v>
      </c>
      <c r="X72" s="54" t="str">
        <f t="shared" si="13"/>
        <v>Y</v>
      </c>
      <c r="Y72" s="54" t="str">
        <f t="shared" ref="Y72:Y136" si="16">IF(AND(V72="Y",X72="Y"),"Y","N")</f>
        <v>Y</v>
      </c>
      <c r="Z72" s="58">
        <f t="shared" ref="Z72:Z135" si="17">ROUNDUP(T72*0.95,2)</f>
        <v>20.100000000000001</v>
      </c>
      <c r="AC72" s="25"/>
      <c r="AE72" s="25"/>
    </row>
    <row r="73" spans="1:31">
      <c r="A73" s="42" t="s">
        <v>98</v>
      </c>
      <c r="B73" s="43">
        <v>6006308</v>
      </c>
      <c r="C73" s="43">
        <v>145413</v>
      </c>
      <c r="D73" s="43">
        <v>0</v>
      </c>
      <c r="E73" s="44">
        <v>3.53877</v>
      </c>
      <c r="F73" s="44">
        <f t="shared" ref="F73:F136" si="18">$F$5</f>
        <v>0.71220000000000006</v>
      </c>
      <c r="G73" s="44">
        <v>5.45092</v>
      </c>
      <c r="H73" s="44">
        <f t="shared" ref="H73:H136" si="19">$H$5</f>
        <v>3.79</v>
      </c>
      <c r="I73" s="44">
        <f t="shared" ref="I73:I136" si="20">$I$5</f>
        <v>3.8647</v>
      </c>
      <c r="J73" s="44">
        <f t="shared" ref="J73:J136" si="21">ROUND(F73*G73*(H73/I73),5)</f>
        <v>3.8071100000000002</v>
      </c>
      <c r="K73" s="44">
        <v>3.2952499999999998</v>
      </c>
      <c r="L73" s="44">
        <f t="shared" ref="L73:L136" si="22">IF($J73=0,$K73,IF($K73=0,$J73,IF($J73&lt;$K73,$J73,ROUND(($J73*$L$5)+($K73*$L$4),5))))</f>
        <v>3.7047400000000001</v>
      </c>
      <c r="M73" s="45">
        <f t="shared" ref="M73:M136" si="23">IFERROR(E73/L73,0)</f>
        <v>0.95520063486236551</v>
      </c>
      <c r="N73" s="46">
        <f t="shared" ref="N73:N136" si="24">ROUNDDOWN(M73,2)</f>
        <v>0.95</v>
      </c>
      <c r="O73" s="47">
        <v>27.72</v>
      </c>
      <c r="P73" s="48">
        <f t="shared" si="14"/>
        <v>27.72</v>
      </c>
      <c r="S73" s="47">
        <v>27.07</v>
      </c>
      <c r="T73" s="47">
        <v>23.46</v>
      </c>
      <c r="U73" s="45">
        <f t="shared" ref="U73:U137" si="25">IFERROR((T73-S73)/S73,0)</f>
        <v>-0.13335796084226079</v>
      </c>
      <c r="V73" s="44" t="str">
        <f t="shared" ref="V73:V137" si="26">IF(U73&lt;-0.05,"Y","N")</f>
        <v>Y</v>
      </c>
      <c r="W73" s="45">
        <f t="shared" si="15"/>
        <v>0.18158567774936052</v>
      </c>
      <c r="X73" s="44" t="str">
        <f t="shared" ref="X73:X137" si="27">IF(W73&lt;-0.05,"Y","N")</f>
        <v>N</v>
      </c>
      <c r="Y73" s="44" t="str">
        <f t="shared" si="16"/>
        <v>N</v>
      </c>
      <c r="Z73" s="48">
        <f t="shared" si="17"/>
        <v>22.290000000000003</v>
      </c>
      <c r="AC73" s="25"/>
      <c r="AE73" s="25"/>
    </row>
    <row r="74" spans="1:31">
      <c r="A74" s="34" t="s">
        <v>99</v>
      </c>
      <c r="B74" s="41">
        <v>6001713</v>
      </c>
      <c r="C74" s="41">
        <v>145830</v>
      </c>
      <c r="D74" s="41">
        <v>0</v>
      </c>
      <c r="E74" s="2">
        <v>1.5760400000000001</v>
      </c>
      <c r="F74" s="2">
        <f t="shared" si="18"/>
        <v>0.71220000000000006</v>
      </c>
      <c r="G74" s="2">
        <v>4.7781700000000003</v>
      </c>
      <c r="H74" s="2">
        <f t="shared" si="19"/>
        <v>3.79</v>
      </c>
      <c r="I74" s="2">
        <f t="shared" si="20"/>
        <v>3.8647</v>
      </c>
      <c r="J74" s="2">
        <f t="shared" si="21"/>
        <v>3.33724</v>
      </c>
      <c r="K74" s="2">
        <v>3.35019</v>
      </c>
      <c r="L74" s="2">
        <f t="shared" si="22"/>
        <v>3.33724</v>
      </c>
      <c r="M74" s="49">
        <f t="shared" si="23"/>
        <v>0.47225851302273741</v>
      </c>
      <c r="N74" s="38">
        <f t="shared" si="24"/>
        <v>0.47</v>
      </c>
      <c r="O74" s="50">
        <v>0</v>
      </c>
      <c r="P74" s="51">
        <f t="shared" si="14"/>
        <v>0</v>
      </c>
      <c r="S74" s="50">
        <v>0</v>
      </c>
      <c r="T74" s="50">
        <v>0</v>
      </c>
      <c r="U74" s="49">
        <f t="shared" si="25"/>
        <v>0</v>
      </c>
      <c r="V74" s="2" t="str">
        <f t="shared" si="26"/>
        <v>N</v>
      </c>
      <c r="W74" s="49">
        <f t="shared" si="15"/>
        <v>0</v>
      </c>
      <c r="X74" s="2" t="str">
        <f t="shared" si="27"/>
        <v>N</v>
      </c>
      <c r="Y74" s="2" t="str">
        <f t="shared" si="16"/>
        <v>N</v>
      </c>
      <c r="Z74" s="51">
        <f t="shared" si="17"/>
        <v>0</v>
      </c>
      <c r="AC74" s="25"/>
      <c r="AE74" s="25"/>
    </row>
    <row r="75" spans="1:31">
      <c r="A75" s="34" t="s">
        <v>100</v>
      </c>
      <c r="B75" s="41">
        <v>6003453</v>
      </c>
      <c r="C75" s="41">
        <v>145832</v>
      </c>
      <c r="D75" s="41">
        <v>0</v>
      </c>
      <c r="E75" s="2">
        <v>2.3050700000000002</v>
      </c>
      <c r="F75" s="2">
        <f t="shared" si="18"/>
        <v>0.71220000000000006</v>
      </c>
      <c r="G75" s="2">
        <v>5.0520399999999999</v>
      </c>
      <c r="H75" s="2">
        <f t="shared" si="19"/>
        <v>3.79</v>
      </c>
      <c r="I75" s="2">
        <f t="shared" si="20"/>
        <v>3.8647</v>
      </c>
      <c r="J75" s="2">
        <f t="shared" si="21"/>
        <v>3.5285199999999999</v>
      </c>
      <c r="K75" s="2">
        <v>3.4676499999999999</v>
      </c>
      <c r="L75" s="2">
        <f t="shared" si="22"/>
        <v>3.5163500000000001</v>
      </c>
      <c r="M75" s="49">
        <f t="shared" si="23"/>
        <v>0.65552917087320661</v>
      </c>
      <c r="N75" s="38">
        <f t="shared" si="24"/>
        <v>0.65</v>
      </c>
      <c r="O75" s="50">
        <v>0</v>
      </c>
      <c r="P75" s="51">
        <f t="shared" si="14"/>
        <v>0</v>
      </c>
      <c r="S75" s="50">
        <v>0</v>
      </c>
      <c r="T75" s="50">
        <v>0</v>
      </c>
      <c r="U75" s="49">
        <f t="shared" si="25"/>
        <v>0</v>
      </c>
      <c r="V75" s="2" t="str">
        <f t="shared" si="26"/>
        <v>N</v>
      </c>
      <c r="W75" s="49">
        <f t="shared" si="15"/>
        <v>0</v>
      </c>
      <c r="X75" s="2" t="str">
        <f t="shared" si="27"/>
        <v>N</v>
      </c>
      <c r="Y75" s="2" t="str">
        <f t="shared" si="16"/>
        <v>N</v>
      </c>
      <c r="Z75" s="51">
        <f t="shared" si="17"/>
        <v>0</v>
      </c>
      <c r="AC75" s="25"/>
      <c r="AE75" s="25"/>
    </row>
    <row r="76" spans="1:31">
      <c r="A76" s="34" t="s">
        <v>101</v>
      </c>
      <c r="B76" s="41">
        <v>6008312</v>
      </c>
      <c r="C76" s="41">
        <v>145316</v>
      </c>
      <c r="D76" s="41">
        <v>0</v>
      </c>
      <c r="E76" s="2">
        <v>2.0305900000000001</v>
      </c>
      <c r="F76" s="2">
        <f t="shared" si="18"/>
        <v>0.71220000000000006</v>
      </c>
      <c r="G76" s="2">
        <v>4.5206999999999997</v>
      </c>
      <c r="H76" s="2">
        <f t="shared" si="19"/>
        <v>3.79</v>
      </c>
      <c r="I76" s="2">
        <f t="shared" si="20"/>
        <v>3.8647</v>
      </c>
      <c r="J76" s="2">
        <f t="shared" si="21"/>
        <v>3.15741</v>
      </c>
      <c r="K76" s="2">
        <v>3.00156</v>
      </c>
      <c r="L76" s="2">
        <f t="shared" si="22"/>
        <v>3.1262400000000001</v>
      </c>
      <c r="M76" s="49">
        <f t="shared" si="23"/>
        <v>0.64953106607298228</v>
      </c>
      <c r="N76" s="38">
        <f t="shared" si="24"/>
        <v>0.64</v>
      </c>
      <c r="O76" s="50">
        <v>0</v>
      </c>
      <c r="P76" s="51">
        <f t="shared" si="14"/>
        <v>0</v>
      </c>
      <c r="S76" s="50">
        <v>0</v>
      </c>
      <c r="T76" s="50">
        <v>0</v>
      </c>
      <c r="U76" s="49">
        <f t="shared" si="25"/>
        <v>0</v>
      </c>
      <c r="V76" s="2" t="str">
        <f t="shared" si="26"/>
        <v>N</v>
      </c>
      <c r="W76" s="49">
        <f t="shared" si="15"/>
        <v>0</v>
      </c>
      <c r="X76" s="2" t="str">
        <f t="shared" si="27"/>
        <v>N</v>
      </c>
      <c r="Y76" s="2" t="str">
        <f t="shared" si="16"/>
        <v>N</v>
      </c>
      <c r="Z76" s="51">
        <f t="shared" si="17"/>
        <v>0</v>
      </c>
      <c r="AC76" s="25"/>
      <c r="AE76" s="25"/>
    </row>
    <row r="77" spans="1:31">
      <c r="A77" s="52" t="s">
        <v>102</v>
      </c>
      <c r="B77" s="53">
        <v>6000384</v>
      </c>
      <c r="C77" s="53">
        <v>145704</v>
      </c>
      <c r="D77" s="53">
        <v>0</v>
      </c>
      <c r="E77" s="54">
        <v>4.1095100000000002</v>
      </c>
      <c r="F77" s="54">
        <f t="shared" si="18"/>
        <v>0.71220000000000006</v>
      </c>
      <c r="G77" s="54">
        <v>3.7884199999999999</v>
      </c>
      <c r="H77" s="54">
        <f t="shared" si="19"/>
        <v>3.79</v>
      </c>
      <c r="I77" s="54">
        <f t="shared" si="20"/>
        <v>3.8647</v>
      </c>
      <c r="J77" s="54">
        <f t="shared" si="21"/>
        <v>2.6459600000000001</v>
      </c>
      <c r="K77" s="54">
        <v>2.89574</v>
      </c>
      <c r="L77" s="54">
        <f t="shared" si="22"/>
        <v>2.6459600000000001</v>
      </c>
      <c r="M77" s="55">
        <f t="shared" si="23"/>
        <v>1.5531262755294866</v>
      </c>
      <c r="N77" s="56">
        <f t="shared" si="24"/>
        <v>1.55</v>
      </c>
      <c r="O77" s="57">
        <v>38.68</v>
      </c>
      <c r="P77" s="58">
        <f t="shared" si="14"/>
        <v>38.68</v>
      </c>
      <c r="S77" s="57">
        <v>38.68</v>
      </c>
      <c r="T77" s="57">
        <v>38.68</v>
      </c>
      <c r="U77" s="55">
        <f t="shared" si="25"/>
        <v>0</v>
      </c>
      <c r="V77" s="54" t="str">
        <f t="shared" si="26"/>
        <v>N</v>
      </c>
      <c r="W77" s="55">
        <f t="shared" si="15"/>
        <v>0</v>
      </c>
      <c r="X77" s="54" t="str">
        <f t="shared" si="27"/>
        <v>N</v>
      </c>
      <c r="Y77" s="54" t="str">
        <f t="shared" si="16"/>
        <v>N</v>
      </c>
      <c r="Z77" s="58">
        <f t="shared" si="17"/>
        <v>36.75</v>
      </c>
      <c r="AC77" s="25"/>
      <c r="AE77" s="25"/>
    </row>
    <row r="78" spans="1:31">
      <c r="A78" s="42" t="s">
        <v>102</v>
      </c>
      <c r="B78" s="43">
        <v>6002885</v>
      </c>
      <c r="C78" s="43">
        <v>145673</v>
      </c>
      <c r="D78" s="43">
        <v>0</v>
      </c>
      <c r="E78" s="44">
        <v>4.6964499999999996</v>
      </c>
      <c r="F78" s="44">
        <f t="shared" si="18"/>
        <v>0.71220000000000006</v>
      </c>
      <c r="G78" s="44">
        <v>3.3279100000000001</v>
      </c>
      <c r="H78" s="44">
        <f t="shared" si="19"/>
        <v>3.79</v>
      </c>
      <c r="I78" s="44">
        <f t="shared" si="20"/>
        <v>3.8647</v>
      </c>
      <c r="J78" s="44">
        <f t="shared" si="21"/>
        <v>2.3243299999999998</v>
      </c>
      <c r="K78" s="44">
        <v>3.0268199999999998</v>
      </c>
      <c r="L78" s="44">
        <f t="shared" si="22"/>
        <v>2.3243299999999998</v>
      </c>
      <c r="M78" s="45">
        <f t="shared" si="23"/>
        <v>2.0205607637469725</v>
      </c>
      <c r="N78" s="46">
        <f t="shared" si="24"/>
        <v>2.02</v>
      </c>
      <c r="O78" s="47">
        <v>38.68</v>
      </c>
      <c r="P78" s="48">
        <f t="shared" si="14"/>
        <v>38.68</v>
      </c>
      <c r="S78" s="47">
        <v>38.68</v>
      </c>
      <c r="T78" s="47">
        <v>38.68</v>
      </c>
      <c r="U78" s="45">
        <f t="shared" si="25"/>
        <v>0</v>
      </c>
      <c r="V78" s="44" t="str">
        <f t="shared" si="26"/>
        <v>N</v>
      </c>
      <c r="W78" s="45">
        <f t="shared" si="15"/>
        <v>0</v>
      </c>
      <c r="X78" s="44" t="str">
        <f t="shared" si="27"/>
        <v>N</v>
      </c>
      <c r="Y78" s="44" t="str">
        <f t="shared" si="16"/>
        <v>N</v>
      </c>
      <c r="Z78" s="48">
        <f t="shared" si="17"/>
        <v>36.75</v>
      </c>
      <c r="AC78" s="25"/>
      <c r="AE78" s="25"/>
    </row>
    <row r="79" spans="1:31">
      <c r="A79" s="34" t="s">
        <v>103</v>
      </c>
      <c r="B79" s="41">
        <v>6000400</v>
      </c>
      <c r="C79" s="41">
        <v>145436</v>
      </c>
      <c r="D79" s="41">
        <v>0</v>
      </c>
      <c r="E79" s="2">
        <v>4.2934099999999997</v>
      </c>
      <c r="F79" s="2">
        <f t="shared" si="18"/>
        <v>0.71220000000000006</v>
      </c>
      <c r="G79" s="2">
        <v>3.2769699999999999</v>
      </c>
      <c r="H79" s="2">
        <f t="shared" si="19"/>
        <v>3.79</v>
      </c>
      <c r="I79" s="2">
        <f t="shared" si="20"/>
        <v>3.8647</v>
      </c>
      <c r="J79" s="2">
        <f t="shared" si="21"/>
        <v>2.2887499999999998</v>
      </c>
      <c r="K79" s="2">
        <v>2.9720399999999998</v>
      </c>
      <c r="L79" s="2">
        <f t="shared" si="22"/>
        <v>2.2887499999999998</v>
      </c>
      <c r="M79" s="49">
        <f t="shared" si="23"/>
        <v>1.8758754778809394</v>
      </c>
      <c r="N79" s="38">
        <f t="shared" si="24"/>
        <v>1.87</v>
      </c>
      <c r="O79" s="50">
        <v>38.68</v>
      </c>
      <c r="P79" s="51">
        <f t="shared" si="14"/>
        <v>38.68</v>
      </c>
      <c r="S79" s="50">
        <v>38.68</v>
      </c>
      <c r="T79" s="50">
        <v>38.68</v>
      </c>
      <c r="U79" s="49">
        <f t="shared" si="25"/>
        <v>0</v>
      </c>
      <c r="V79" s="2" t="str">
        <f t="shared" si="26"/>
        <v>N</v>
      </c>
      <c r="W79" s="49">
        <f t="shared" si="15"/>
        <v>0</v>
      </c>
      <c r="X79" s="2" t="str">
        <f t="shared" si="27"/>
        <v>N</v>
      </c>
      <c r="Y79" s="2" t="str">
        <f t="shared" si="16"/>
        <v>N</v>
      </c>
      <c r="Z79" s="51">
        <f t="shared" si="17"/>
        <v>36.75</v>
      </c>
      <c r="AC79" s="25"/>
      <c r="AE79" s="25"/>
    </row>
    <row r="80" spans="1:31">
      <c r="A80" s="34" t="s">
        <v>104</v>
      </c>
      <c r="B80" s="41">
        <v>6000426</v>
      </c>
      <c r="C80" s="41">
        <v>145933</v>
      </c>
      <c r="D80" s="41">
        <v>0</v>
      </c>
      <c r="E80" s="2">
        <v>5.04467</v>
      </c>
      <c r="F80" s="2">
        <f t="shared" si="18"/>
        <v>0.71220000000000006</v>
      </c>
      <c r="G80" s="2">
        <v>3.58128</v>
      </c>
      <c r="H80" s="2">
        <f t="shared" si="19"/>
        <v>3.79</v>
      </c>
      <c r="I80" s="2">
        <f t="shared" si="20"/>
        <v>3.8647</v>
      </c>
      <c r="J80" s="2">
        <f t="shared" si="21"/>
        <v>2.50129</v>
      </c>
      <c r="K80" s="2">
        <v>2.9820500000000001</v>
      </c>
      <c r="L80" s="2">
        <f t="shared" si="22"/>
        <v>2.50129</v>
      </c>
      <c r="M80" s="49">
        <f t="shared" si="23"/>
        <v>2.016827317104374</v>
      </c>
      <c r="N80" s="38">
        <f t="shared" si="24"/>
        <v>2.0099999999999998</v>
      </c>
      <c r="O80" s="50">
        <v>38.68</v>
      </c>
      <c r="P80" s="51">
        <f t="shared" si="14"/>
        <v>38.68</v>
      </c>
      <c r="S80" s="50">
        <v>38.68</v>
      </c>
      <c r="T80" s="50">
        <v>38.68</v>
      </c>
      <c r="U80" s="49">
        <f t="shared" si="25"/>
        <v>0</v>
      </c>
      <c r="V80" s="2" t="str">
        <f t="shared" si="26"/>
        <v>N</v>
      </c>
      <c r="W80" s="49">
        <f t="shared" si="15"/>
        <v>0</v>
      </c>
      <c r="X80" s="2" t="str">
        <f t="shared" si="27"/>
        <v>N</v>
      </c>
      <c r="Y80" s="2" t="str">
        <f t="shared" si="16"/>
        <v>N</v>
      </c>
      <c r="Z80" s="51">
        <f t="shared" si="17"/>
        <v>36.75</v>
      </c>
      <c r="AC80" s="25"/>
      <c r="AE80" s="25"/>
    </row>
    <row r="81" spans="1:31">
      <c r="A81" s="34" t="s">
        <v>105</v>
      </c>
      <c r="B81" s="41">
        <v>6008155</v>
      </c>
      <c r="C81" s="41">
        <v>146169</v>
      </c>
      <c r="D81" s="41">
        <v>0</v>
      </c>
      <c r="E81" s="2">
        <v>2.7364999999999999</v>
      </c>
      <c r="F81" s="2">
        <f t="shared" si="18"/>
        <v>0.71220000000000006</v>
      </c>
      <c r="G81" s="2">
        <v>4.7572799999999997</v>
      </c>
      <c r="H81" s="2">
        <f t="shared" si="19"/>
        <v>3.79</v>
      </c>
      <c r="I81" s="2">
        <f t="shared" si="20"/>
        <v>3.8647</v>
      </c>
      <c r="J81" s="2">
        <f t="shared" si="21"/>
        <v>3.3226499999999999</v>
      </c>
      <c r="K81" s="2">
        <v>2.9609899999999998</v>
      </c>
      <c r="L81" s="2">
        <f t="shared" si="22"/>
        <v>3.2503199999999999</v>
      </c>
      <c r="M81" s="49">
        <f t="shared" si="23"/>
        <v>0.84191710354672766</v>
      </c>
      <c r="N81" s="38">
        <f t="shared" si="24"/>
        <v>0.84</v>
      </c>
      <c r="O81" s="50">
        <v>19.600000000000001</v>
      </c>
      <c r="P81" s="51">
        <f t="shared" si="14"/>
        <v>21.180000000000003</v>
      </c>
      <c r="S81" s="50">
        <v>25.77</v>
      </c>
      <c r="T81" s="50">
        <v>22.290000000000003</v>
      </c>
      <c r="U81" s="49">
        <f t="shared" si="25"/>
        <v>-0.13504074505238639</v>
      </c>
      <c r="V81" s="2" t="str">
        <f t="shared" si="26"/>
        <v>Y</v>
      </c>
      <c r="W81" s="49">
        <f t="shared" si="15"/>
        <v>-0.12068192014356217</v>
      </c>
      <c r="X81" s="2" t="str">
        <f t="shared" si="27"/>
        <v>Y</v>
      </c>
      <c r="Y81" s="2" t="str">
        <f t="shared" si="16"/>
        <v>Y</v>
      </c>
      <c r="Z81" s="51">
        <f t="shared" si="17"/>
        <v>21.180000000000003</v>
      </c>
      <c r="AC81" s="25"/>
      <c r="AE81" s="25"/>
    </row>
    <row r="82" spans="1:31">
      <c r="A82" s="52" t="s">
        <v>106</v>
      </c>
      <c r="B82" s="53">
        <v>6001010</v>
      </c>
      <c r="C82" s="53">
        <v>145371</v>
      </c>
      <c r="D82" s="53">
        <v>0</v>
      </c>
      <c r="E82" s="54">
        <v>2.5377900000000002</v>
      </c>
      <c r="F82" s="54">
        <f t="shared" si="18"/>
        <v>0.71220000000000006</v>
      </c>
      <c r="G82" s="54">
        <v>5.0072299999999998</v>
      </c>
      <c r="H82" s="54">
        <f t="shared" si="19"/>
        <v>3.79</v>
      </c>
      <c r="I82" s="54">
        <f t="shared" si="20"/>
        <v>3.8647</v>
      </c>
      <c r="J82" s="54">
        <f t="shared" si="21"/>
        <v>3.49722</v>
      </c>
      <c r="K82" s="54">
        <v>3.19129</v>
      </c>
      <c r="L82" s="54">
        <f t="shared" si="22"/>
        <v>3.4360300000000001</v>
      </c>
      <c r="M82" s="55">
        <f t="shared" si="23"/>
        <v>0.73858202635017745</v>
      </c>
      <c r="N82" s="56">
        <f t="shared" si="24"/>
        <v>0.73</v>
      </c>
      <c r="O82" s="57">
        <v>11.26</v>
      </c>
      <c r="P82" s="58">
        <f t="shared" si="14"/>
        <v>11.26</v>
      </c>
      <c r="S82" s="57">
        <v>9.75</v>
      </c>
      <c r="T82" s="57">
        <v>10.5</v>
      </c>
      <c r="U82" s="55">
        <f t="shared" si="25"/>
        <v>7.6923076923076927E-2</v>
      </c>
      <c r="V82" s="54" t="str">
        <f t="shared" si="26"/>
        <v>N</v>
      </c>
      <c r="W82" s="55">
        <f t="shared" si="15"/>
        <v>7.2380952380952365E-2</v>
      </c>
      <c r="X82" s="54" t="str">
        <f t="shared" si="27"/>
        <v>N</v>
      </c>
      <c r="Y82" s="54" t="str">
        <f t="shared" si="16"/>
        <v>N</v>
      </c>
      <c r="Z82" s="58">
        <f t="shared" si="17"/>
        <v>9.98</v>
      </c>
      <c r="AC82" s="25"/>
      <c r="AE82" s="25"/>
    </row>
    <row r="83" spans="1:31">
      <c r="A83" s="42" t="s">
        <v>107</v>
      </c>
      <c r="B83" s="43">
        <v>6002364</v>
      </c>
      <c r="C83" s="43">
        <v>145753</v>
      </c>
      <c r="D83" s="43">
        <v>0</v>
      </c>
      <c r="E83" s="44">
        <v>2.7526799999999998</v>
      </c>
      <c r="F83" s="44">
        <f t="shared" si="18"/>
        <v>0.71220000000000006</v>
      </c>
      <c r="G83" s="44">
        <v>5.7038099999999998</v>
      </c>
      <c r="H83" s="44">
        <f t="shared" si="19"/>
        <v>3.79</v>
      </c>
      <c r="I83" s="44">
        <f t="shared" si="20"/>
        <v>3.8647</v>
      </c>
      <c r="J83" s="44">
        <f t="shared" si="21"/>
        <v>3.9837400000000001</v>
      </c>
      <c r="K83" s="44">
        <v>3.1263299999999998</v>
      </c>
      <c r="L83" s="44">
        <f t="shared" si="22"/>
        <v>3.8122600000000002</v>
      </c>
      <c r="M83" s="45">
        <f t="shared" si="23"/>
        <v>0.72205988049083736</v>
      </c>
      <c r="N83" s="46">
        <f t="shared" si="24"/>
        <v>0.72</v>
      </c>
      <c r="O83" s="47">
        <v>10.5</v>
      </c>
      <c r="P83" s="48">
        <f t="shared" si="14"/>
        <v>10.5</v>
      </c>
      <c r="S83" s="47">
        <v>11.26</v>
      </c>
      <c r="T83" s="47">
        <v>0</v>
      </c>
      <c r="U83" s="45">
        <f t="shared" si="25"/>
        <v>-1</v>
      </c>
      <c r="V83" s="44" t="str">
        <f t="shared" si="26"/>
        <v>Y</v>
      </c>
      <c r="W83" s="45">
        <f t="shared" si="15"/>
        <v>0</v>
      </c>
      <c r="X83" s="44" t="str">
        <f t="shared" si="27"/>
        <v>N</v>
      </c>
      <c r="Y83" s="44" t="str">
        <f t="shared" si="16"/>
        <v>N</v>
      </c>
      <c r="Z83" s="48">
        <f t="shared" si="17"/>
        <v>0</v>
      </c>
      <c r="AC83" s="25"/>
      <c r="AE83" s="25"/>
    </row>
    <row r="84" spans="1:31">
      <c r="A84" s="34" t="s">
        <v>108</v>
      </c>
      <c r="B84" s="41">
        <v>6009823</v>
      </c>
      <c r="C84" s="41">
        <v>146050</v>
      </c>
      <c r="D84" s="41">
        <v>0</v>
      </c>
      <c r="E84" s="2">
        <v>2.5386899999999999</v>
      </c>
      <c r="F84" s="2">
        <f t="shared" si="18"/>
        <v>0.71220000000000006</v>
      </c>
      <c r="G84" s="2">
        <v>3.3426800000000001</v>
      </c>
      <c r="H84" s="2">
        <f t="shared" si="19"/>
        <v>3.79</v>
      </c>
      <c r="I84" s="2">
        <f t="shared" si="20"/>
        <v>3.8647</v>
      </c>
      <c r="J84" s="2">
        <f t="shared" si="21"/>
        <v>2.3346399999999998</v>
      </c>
      <c r="K84" s="2">
        <v>2.54691</v>
      </c>
      <c r="L84" s="2">
        <f t="shared" si="22"/>
        <v>2.3346399999999998</v>
      </c>
      <c r="M84" s="49">
        <f t="shared" si="23"/>
        <v>1.087401055408971</v>
      </c>
      <c r="N84" s="38">
        <f t="shared" si="24"/>
        <v>1.08</v>
      </c>
      <c r="O84" s="50">
        <v>35.35</v>
      </c>
      <c r="P84" s="51">
        <f t="shared" si="14"/>
        <v>35.35</v>
      </c>
      <c r="S84" s="50">
        <v>33.159999999999997</v>
      </c>
      <c r="T84" s="50">
        <v>37.04</v>
      </c>
      <c r="U84" s="49">
        <f t="shared" si="25"/>
        <v>0.11700844390832336</v>
      </c>
      <c r="V84" s="2" t="str">
        <f t="shared" si="26"/>
        <v>N</v>
      </c>
      <c r="W84" s="49">
        <f t="shared" si="15"/>
        <v>-4.5626349892008582E-2</v>
      </c>
      <c r="X84" s="2" t="str">
        <f t="shared" si="27"/>
        <v>N</v>
      </c>
      <c r="Y84" s="2" t="str">
        <f t="shared" si="16"/>
        <v>N</v>
      </c>
      <c r="Z84" s="51">
        <f t="shared" si="17"/>
        <v>35.19</v>
      </c>
      <c r="AC84" s="25"/>
      <c r="AE84" s="25"/>
    </row>
    <row r="85" spans="1:31">
      <c r="A85" s="34" t="s">
        <v>109</v>
      </c>
      <c r="B85" s="41">
        <v>6006175</v>
      </c>
      <c r="C85" s="41">
        <v>145358</v>
      </c>
      <c r="D85" s="41">
        <v>0</v>
      </c>
      <c r="E85" s="2">
        <v>3.5533899999999998</v>
      </c>
      <c r="F85" s="2">
        <f t="shared" si="18"/>
        <v>0.71220000000000006</v>
      </c>
      <c r="G85" s="2">
        <v>5.4868899999999998</v>
      </c>
      <c r="H85" s="2">
        <f t="shared" si="19"/>
        <v>3.79</v>
      </c>
      <c r="I85" s="2">
        <f t="shared" si="20"/>
        <v>3.8647</v>
      </c>
      <c r="J85" s="2">
        <f t="shared" si="21"/>
        <v>3.83223</v>
      </c>
      <c r="K85" s="2">
        <v>3.4289100000000001</v>
      </c>
      <c r="L85" s="2">
        <f t="shared" si="22"/>
        <v>3.7515700000000001</v>
      </c>
      <c r="M85" s="49">
        <f t="shared" si="23"/>
        <v>0.94717411643658511</v>
      </c>
      <c r="N85" s="38">
        <f t="shared" si="24"/>
        <v>0.94</v>
      </c>
      <c r="O85" s="50">
        <v>27.07</v>
      </c>
      <c r="P85" s="51">
        <f t="shared" si="14"/>
        <v>27.07</v>
      </c>
      <c r="S85" s="50">
        <v>24.23</v>
      </c>
      <c r="T85" s="50">
        <v>25</v>
      </c>
      <c r="U85" s="49">
        <f t="shared" si="25"/>
        <v>3.1778786628146906E-2</v>
      </c>
      <c r="V85" s="2" t="str">
        <f t="shared" si="26"/>
        <v>N</v>
      </c>
      <c r="W85" s="49">
        <f t="shared" si="15"/>
        <v>8.2800000000000012E-2</v>
      </c>
      <c r="X85" s="2" t="str">
        <f t="shared" si="27"/>
        <v>N</v>
      </c>
      <c r="Y85" s="2" t="str">
        <f t="shared" si="16"/>
        <v>N</v>
      </c>
      <c r="Z85" s="51">
        <f t="shared" si="17"/>
        <v>23.75</v>
      </c>
      <c r="AC85" s="25"/>
      <c r="AE85" s="25"/>
    </row>
    <row r="86" spans="1:31">
      <c r="A86" s="34" t="s">
        <v>110</v>
      </c>
      <c r="B86" s="41">
        <v>6000517</v>
      </c>
      <c r="C86" s="41">
        <v>146023</v>
      </c>
      <c r="D86" s="41">
        <v>0</v>
      </c>
      <c r="E86" s="2">
        <v>4.6642999999999999</v>
      </c>
      <c r="F86" s="2">
        <f t="shared" si="18"/>
        <v>0.71220000000000006</v>
      </c>
      <c r="G86" s="2">
        <v>3.5877300000000001</v>
      </c>
      <c r="H86" s="2">
        <f t="shared" si="19"/>
        <v>3.79</v>
      </c>
      <c r="I86" s="2">
        <f t="shared" si="20"/>
        <v>3.8647</v>
      </c>
      <c r="J86" s="2">
        <f t="shared" si="21"/>
        <v>2.5057900000000002</v>
      </c>
      <c r="K86" s="2">
        <v>2.7953299999999999</v>
      </c>
      <c r="L86" s="2">
        <f t="shared" si="22"/>
        <v>2.5057900000000002</v>
      </c>
      <c r="M86" s="49">
        <f t="shared" si="23"/>
        <v>1.8614089768097086</v>
      </c>
      <c r="N86" s="38">
        <f t="shared" si="24"/>
        <v>1.86</v>
      </c>
      <c r="O86" s="50">
        <v>38.68</v>
      </c>
      <c r="P86" s="51">
        <f t="shared" si="14"/>
        <v>38.68</v>
      </c>
      <c r="S86" s="50">
        <v>38.68</v>
      </c>
      <c r="T86" s="50">
        <v>38.68</v>
      </c>
      <c r="U86" s="49">
        <f t="shared" si="25"/>
        <v>0</v>
      </c>
      <c r="V86" s="2" t="str">
        <f t="shared" si="26"/>
        <v>N</v>
      </c>
      <c r="W86" s="49">
        <f t="shared" si="15"/>
        <v>0</v>
      </c>
      <c r="X86" s="2" t="str">
        <f t="shared" si="27"/>
        <v>N</v>
      </c>
      <c r="Y86" s="2" t="str">
        <f t="shared" si="16"/>
        <v>N</v>
      </c>
      <c r="Z86" s="51">
        <f t="shared" si="17"/>
        <v>36.75</v>
      </c>
      <c r="AC86" s="25"/>
      <c r="AE86" s="25"/>
    </row>
    <row r="87" spans="1:31">
      <c r="A87" s="52" t="s">
        <v>111</v>
      </c>
      <c r="B87" s="53">
        <v>6016489</v>
      </c>
      <c r="C87" s="53">
        <v>146187</v>
      </c>
      <c r="D87" s="53">
        <v>0</v>
      </c>
      <c r="E87" s="54">
        <v>4.9532299999999996</v>
      </c>
      <c r="F87" s="54">
        <f t="shared" si="18"/>
        <v>0.71220000000000006</v>
      </c>
      <c r="G87" s="54">
        <v>4.1138399999999997</v>
      </c>
      <c r="H87" s="54">
        <f t="shared" si="19"/>
        <v>3.79</v>
      </c>
      <c r="I87" s="54">
        <f t="shared" si="20"/>
        <v>3.8647</v>
      </c>
      <c r="J87" s="54">
        <f t="shared" si="21"/>
        <v>2.8732500000000001</v>
      </c>
      <c r="K87" s="54">
        <v>3.1468699999999998</v>
      </c>
      <c r="L87" s="54">
        <f t="shared" si="22"/>
        <v>2.8732500000000001</v>
      </c>
      <c r="M87" s="55">
        <f t="shared" si="23"/>
        <v>1.7239119464021577</v>
      </c>
      <c r="N87" s="56">
        <f t="shared" si="24"/>
        <v>1.72</v>
      </c>
      <c r="O87" s="57">
        <v>38.68</v>
      </c>
      <c r="P87" s="58">
        <f t="shared" si="14"/>
        <v>38.68</v>
      </c>
      <c r="S87" s="57">
        <v>38.68</v>
      </c>
      <c r="T87" s="57">
        <v>38.68</v>
      </c>
      <c r="U87" s="55">
        <f t="shared" si="25"/>
        <v>0</v>
      </c>
      <c r="V87" s="54" t="str">
        <f t="shared" si="26"/>
        <v>N</v>
      </c>
      <c r="W87" s="55">
        <f t="shared" si="15"/>
        <v>0</v>
      </c>
      <c r="X87" s="54" t="str">
        <f t="shared" si="27"/>
        <v>N</v>
      </c>
      <c r="Y87" s="54" t="str">
        <f t="shared" si="16"/>
        <v>N</v>
      </c>
      <c r="Z87" s="58">
        <f t="shared" si="17"/>
        <v>36.75</v>
      </c>
      <c r="AC87" s="25"/>
      <c r="AE87" s="25"/>
    </row>
    <row r="88" spans="1:31">
      <c r="A88" s="42" t="s">
        <v>112</v>
      </c>
      <c r="B88" s="43">
        <v>6016729</v>
      </c>
      <c r="C88" s="43">
        <v>146170</v>
      </c>
      <c r="D88" s="43">
        <v>0</v>
      </c>
      <c r="E88" s="44">
        <v>4.3284700000000003</v>
      </c>
      <c r="F88" s="44">
        <f t="shared" si="18"/>
        <v>0.71220000000000006</v>
      </c>
      <c r="G88" s="44">
        <v>4.2553200000000002</v>
      </c>
      <c r="H88" s="44">
        <f t="shared" si="19"/>
        <v>3.79</v>
      </c>
      <c r="I88" s="44">
        <f t="shared" si="20"/>
        <v>3.8647</v>
      </c>
      <c r="J88" s="44">
        <f t="shared" si="21"/>
        <v>2.9720599999999999</v>
      </c>
      <c r="K88" s="44">
        <v>3.2073900000000002</v>
      </c>
      <c r="L88" s="44">
        <f t="shared" si="22"/>
        <v>2.9720599999999999</v>
      </c>
      <c r="M88" s="45">
        <f t="shared" si="23"/>
        <v>1.4563871523455114</v>
      </c>
      <c r="N88" s="46">
        <f t="shared" si="24"/>
        <v>1.45</v>
      </c>
      <c r="O88" s="47">
        <v>38.68</v>
      </c>
      <c r="P88" s="48">
        <f t="shared" si="14"/>
        <v>38.68</v>
      </c>
      <c r="S88" s="47">
        <v>38.380000000000003</v>
      </c>
      <c r="T88" s="47">
        <v>38.68</v>
      </c>
      <c r="U88" s="45">
        <f t="shared" si="25"/>
        <v>7.8165711307972164E-3</v>
      </c>
      <c r="V88" s="44" t="str">
        <f t="shared" si="26"/>
        <v>N</v>
      </c>
      <c r="W88" s="45">
        <f t="shared" si="15"/>
        <v>0</v>
      </c>
      <c r="X88" s="44" t="str">
        <f t="shared" si="27"/>
        <v>N</v>
      </c>
      <c r="Y88" s="44" t="str">
        <f t="shared" si="16"/>
        <v>N</v>
      </c>
      <c r="Z88" s="48">
        <f t="shared" si="17"/>
        <v>36.75</v>
      </c>
      <c r="AC88" s="25"/>
      <c r="AE88" s="25"/>
    </row>
    <row r="89" spans="1:31">
      <c r="A89" s="34" t="s">
        <v>113</v>
      </c>
      <c r="B89" s="41">
        <v>6008205</v>
      </c>
      <c r="C89" s="41" t="s">
        <v>114</v>
      </c>
      <c r="D89" s="41">
        <v>0</v>
      </c>
      <c r="E89" s="2">
        <v>2.8653900000000001</v>
      </c>
      <c r="F89" s="2">
        <f t="shared" si="18"/>
        <v>0.71220000000000006</v>
      </c>
      <c r="G89" s="2">
        <v>3.3716200000000001</v>
      </c>
      <c r="H89" s="2">
        <f t="shared" si="19"/>
        <v>3.79</v>
      </c>
      <c r="I89" s="2">
        <f t="shared" si="20"/>
        <v>3.8647</v>
      </c>
      <c r="J89" s="2">
        <f t="shared" si="21"/>
        <v>2.3548499999999999</v>
      </c>
      <c r="K89" s="2">
        <v>2.8393199999999998</v>
      </c>
      <c r="L89" s="2">
        <f t="shared" si="22"/>
        <v>2.3548499999999999</v>
      </c>
      <c r="M89" s="49">
        <f t="shared" si="23"/>
        <v>1.2168036180648449</v>
      </c>
      <c r="N89" s="38">
        <f t="shared" si="24"/>
        <v>1.21</v>
      </c>
      <c r="O89" s="50">
        <v>38.08</v>
      </c>
      <c r="P89" s="51">
        <f t="shared" si="14"/>
        <v>38.08</v>
      </c>
      <c r="S89" s="50">
        <v>37.19</v>
      </c>
      <c r="T89" s="50">
        <v>37.49</v>
      </c>
      <c r="U89" s="49">
        <f t="shared" si="25"/>
        <v>8.066684592632543E-3</v>
      </c>
      <c r="V89" s="2" t="str">
        <f t="shared" si="26"/>
        <v>N</v>
      </c>
      <c r="W89" s="49">
        <f t="shared" si="15"/>
        <v>1.5737530008002036E-2</v>
      </c>
      <c r="X89" s="2" t="str">
        <f t="shared" si="27"/>
        <v>N</v>
      </c>
      <c r="Y89" s="2" t="str">
        <f t="shared" si="16"/>
        <v>N</v>
      </c>
      <c r="Z89" s="51">
        <f t="shared" si="17"/>
        <v>35.619999999999997</v>
      </c>
      <c r="AC89" s="25"/>
      <c r="AE89" s="25"/>
    </row>
    <row r="90" spans="1:31">
      <c r="A90" s="34" t="s">
        <v>115</v>
      </c>
      <c r="B90" s="41">
        <v>6016273</v>
      </c>
      <c r="C90" s="41">
        <v>146125</v>
      </c>
      <c r="D90" s="41">
        <v>0</v>
      </c>
      <c r="E90" s="2">
        <v>4.1509999999999998</v>
      </c>
      <c r="F90" s="2">
        <f t="shared" si="18"/>
        <v>0.71220000000000006</v>
      </c>
      <c r="G90" s="2">
        <v>4.3773999999999997</v>
      </c>
      <c r="H90" s="2">
        <f t="shared" si="19"/>
        <v>3.79</v>
      </c>
      <c r="I90" s="2">
        <f t="shared" si="20"/>
        <v>3.8647</v>
      </c>
      <c r="J90" s="2">
        <f t="shared" si="21"/>
        <v>3.0573299999999999</v>
      </c>
      <c r="K90" s="2">
        <v>3.2622399999999998</v>
      </c>
      <c r="L90" s="2">
        <f t="shared" si="22"/>
        <v>3.0573299999999999</v>
      </c>
      <c r="M90" s="49">
        <f t="shared" si="23"/>
        <v>1.3577206255131111</v>
      </c>
      <c r="N90" s="38">
        <f t="shared" si="24"/>
        <v>1.35</v>
      </c>
      <c r="O90" s="50">
        <v>38.68</v>
      </c>
      <c r="P90" s="51">
        <f t="shared" si="14"/>
        <v>38.68</v>
      </c>
      <c r="S90" s="50">
        <v>38.68</v>
      </c>
      <c r="T90" s="50">
        <v>38.68</v>
      </c>
      <c r="U90" s="49">
        <f t="shared" si="25"/>
        <v>0</v>
      </c>
      <c r="V90" s="2" t="str">
        <f t="shared" si="26"/>
        <v>N</v>
      </c>
      <c r="W90" s="49">
        <f t="shared" si="15"/>
        <v>0</v>
      </c>
      <c r="X90" s="2" t="str">
        <f t="shared" si="27"/>
        <v>N</v>
      </c>
      <c r="Y90" s="2" t="str">
        <f t="shared" si="16"/>
        <v>N</v>
      </c>
      <c r="Z90" s="51">
        <f t="shared" si="17"/>
        <v>36.75</v>
      </c>
      <c r="AC90" s="25"/>
      <c r="AE90" s="25"/>
    </row>
    <row r="91" spans="1:31">
      <c r="A91" s="34" t="s">
        <v>116</v>
      </c>
      <c r="B91" s="41">
        <v>6006662</v>
      </c>
      <c r="C91" s="41">
        <v>145634</v>
      </c>
      <c r="D91" s="41">
        <v>0</v>
      </c>
      <c r="E91" s="2">
        <v>3.0726499999999999</v>
      </c>
      <c r="F91" s="2">
        <f t="shared" si="18"/>
        <v>0.71220000000000006</v>
      </c>
      <c r="G91" s="2">
        <v>4.9643899999999999</v>
      </c>
      <c r="H91" s="2">
        <f t="shared" si="19"/>
        <v>3.79</v>
      </c>
      <c r="I91" s="2">
        <f t="shared" si="20"/>
        <v>3.8647</v>
      </c>
      <c r="J91" s="2">
        <f t="shared" si="21"/>
        <v>3.4672999999999998</v>
      </c>
      <c r="K91" s="2">
        <v>3.6587900000000002</v>
      </c>
      <c r="L91" s="2">
        <f t="shared" si="22"/>
        <v>3.4672999999999998</v>
      </c>
      <c r="M91" s="49">
        <f t="shared" si="23"/>
        <v>0.88617944798546422</v>
      </c>
      <c r="N91" s="38">
        <f t="shared" si="24"/>
        <v>0.88</v>
      </c>
      <c r="O91" s="50">
        <v>22.69</v>
      </c>
      <c r="P91" s="51">
        <f t="shared" si="14"/>
        <v>22.69</v>
      </c>
      <c r="S91" s="50">
        <v>18.059999999999999</v>
      </c>
      <c r="T91" s="50">
        <v>25</v>
      </c>
      <c r="U91" s="49">
        <f t="shared" si="25"/>
        <v>0.38427464008859369</v>
      </c>
      <c r="V91" s="2" t="str">
        <f t="shared" si="26"/>
        <v>N</v>
      </c>
      <c r="W91" s="49">
        <f t="shared" si="15"/>
        <v>-9.2399999999999954E-2</v>
      </c>
      <c r="X91" s="2" t="str">
        <f t="shared" si="27"/>
        <v>Y</v>
      </c>
      <c r="Y91" s="2" t="str">
        <f t="shared" si="16"/>
        <v>N</v>
      </c>
      <c r="Z91" s="51">
        <f t="shared" si="17"/>
        <v>23.75</v>
      </c>
      <c r="AC91" s="25"/>
      <c r="AE91" s="25"/>
    </row>
    <row r="92" spans="1:31">
      <c r="A92" s="52" t="s">
        <v>117</v>
      </c>
      <c r="B92" s="53">
        <v>6003834</v>
      </c>
      <c r="C92" s="53">
        <v>145479</v>
      </c>
      <c r="D92" s="53">
        <v>0</v>
      </c>
      <c r="E92" s="54">
        <v>2.4331999999999998</v>
      </c>
      <c r="F92" s="54">
        <f t="shared" si="18"/>
        <v>0.71220000000000006</v>
      </c>
      <c r="G92" s="54">
        <v>4.8277299999999999</v>
      </c>
      <c r="H92" s="54">
        <f t="shared" si="19"/>
        <v>3.79</v>
      </c>
      <c r="I92" s="54">
        <f t="shared" si="20"/>
        <v>3.8647</v>
      </c>
      <c r="J92" s="54">
        <f t="shared" si="21"/>
        <v>3.3718499999999998</v>
      </c>
      <c r="K92" s="54">
        <v>3.3288899999999999</v>
      </c>
      <c r="L92" s="54">
        <f t="shared" si="22"/>
        <v>3.3632599999999999</v>
      </c>
      <c r="M92" s="55">
        <f t="shared" si="23"/>
        <v>0.72346473362154573</v>
      </c>
      <c r="N92" s="56">
        <f t="shared" si="24"/>
        <v>0.72</v>
      </c>
      <c r="O92" s="57">
        <v>10.5</v>
      </c>
      <c r="P92" s="58">
        <f t="shared" si="14"/>
        <v>10.5</v>
      </c>
      <c r="S92" s="57">
        <v>11.26</v>
      </c>
      <c r="T92" s="57">
        <v>12.01</v>
      </c>
      <c r="U92" s="55">
        <f t="shared" si="25"/>
        <v>6.660746003552398E-2</v>
      </c>
      <c r="V92" s="54" t="str">
        <f t="shared" si="26"/>
        <v>N</v>
      </c>
      <c r="W92" s="55">
        <f t="shared" si="15"/>
        <v>-0.12572855953372189</v>
      </c>
      <c r="X92" s="54" t="str">
        <f t="shared" si="27"/>
        <v>Y</v>
      </c>
      <c r="Y92" s="54" t="str">
        <f t="shared" si="16"/>
        <v>N</v>
      </c>
      <c r="Z92" s="58">
        <f t="shared" si="17"/>
        <v>11.41</v>
      </c>
      <c r="AC92" s="25"/>
      <c r="AE92" s="25"/>
    </row>
    <row r="93" spans="1:31">
      <c r="A93" s="42" t="s">
        <v>118</v>
      </c>
      <c r="B93" s="43">
        <v>6007181</v>
      </c>
      <c r="C93" s="43">
        <v>145136</v>
      </c>
      <c r="D93" s="43">
        <v>0</v>
      </c>
      <c r="E93" s="44">
        <v>2.82422</v>
      </c>
      <c r="F93" s="44">
        <f t="shared" si="18"/>
        <v>0.71220000000000006</v>
      </c>
      <c r="G93" s="44">
        <v>5.3739299999999997</v>
      </c>
      <c r="H93" s="44">
        <f t="shared" si="19"/>
        <v>3.79</v>
      </c>
      <c r="I93" s="44">
        <f t="shared" si="20"/>
        <v>3.8647</v>
      </c>
      <c r="J93" s="44">
        <f t="shared" si="21"/>
        <v>3.7533400000000001</v>
      </c>
      <c r="K93" s="44">
        <v>3.4065699999999999</v>
      </c>
      <c r="L93" s="44">
        <f t="shared" si="22"/>
        <v>3.6839900000000001</v>
      </c>
      <c r="M93" s="45">
        <f t="shared" si="23"/>
        <v>0.76661988767613376</v>
      </c>
      <c r="N93" s="46">
        <f t="shared" si="24"/>
        <v>0.76</v>
      </c>
      <c r="O93" s="47">
        <v>13.51</v>
      </c>
      <c r="P93" s="48">
        <f t="shared" si="14"/>
        <v>13.51</v>
      </c>
      <c r="S93" s="47">
        <v>12.76</v>
      </c>
      <c r="T93" s="47">
        <v>15.02</v>
      </c>
      <c r="U93" s="45">
        <f t="shared" si="25"/>
        <v>0.17711598746081503</v>
      </c>
      <c r="V93" s="44" t="str">
        <f t="shared" si="26"/>
        <v>N</v>
      </c>
      <c r="W93" s="45">
        <f t="shared" si="15"/>
        <v>-0.10053262316910784</v>
      </c>
      <c r="X93" s="44" t="str">
        <f t="shared" si="27"/>
        <v>Y</v>
      </c>
      <c r="Y93" s="44" t="str">
        <f t="shared" si="16"/>
        <v>N</v>
      </c>
      <c r="Z93" s="48">
        <f t="shared" si="17"/>
        <v>14.27</v>
      </c>
      <c r="AC93" s="25"/>
      <c r="AE93" s="25"/>
    </row>
    <row r="94" spans="1:31">
      <c r="A94" s="34" t="s">
        <v>119</v>
      </c>
      <c r="B94" s="41">
        <v>6002067</v>
      </c>
      <c r="C94" s="41">
        <v>145834</v>
      </c>
      <c r="D94" s="41">
        <v>0</v>
      </c>
      <c r="E94" s="2">
        <v>2.28335</v>
      </c>
      <c r="F94" s="2">
        <f t="shared" si="18"/>
        <v>0.71220000000000006</v>
      </c>
      <c r="G94" s="2">
        <v>3.6151800000000001</v>
      </c>
      <c r="H94" s="2">
        <f t="shared" si="19"/>
        <v>3.79</v>
      </c>
      <c r="I94" s="2">
        <f t="shared" si="20"/>
        <v>3.8647</v>
      </c>
      <c r="J94" s="2">
        <f t="shared" si="21"/>
        <v>2.5249600000000001</v>
      </c>
      <c r="K94" s="2">
        <v>2.67774</v>
      </c>
      <c r="L94" s="2">
        <f t="shared" si="22"/>
        <v>2.5249600000000001</v>
      </c>
      <c r="M94" s="49">
        <f t="shared" si="23"/>
        <v>0.9043113554274127</v>
      </c>
      <c r="N94" s="38">
        <f t="shared" si="24"/>
        <v>0.9</v>
      </c>
      <c r="O94" s="50">
        <v>24.23</v>
      </c>
      <c r="P94" s="51">
        <f t="shared" si="14"/>
        <v>24.23</v>
      </c>
      <c r="S94" s="50">
        <v>20.37</v>
      </c>
      <c r="T94" s="50">
        <v>26.42</v>
      </c>
      <c r="U94" s="49">
        <f t="shared" si="25"/>
        <v>0.2970054000981836</v>
      </c>
      <c r="V94" s="2" t="str">
        <f t="shared" si="26"/>
        <v>N</v>
      </c>
      <c r="W94" s="49">
        <f t="shared" si="15"/>
        <v>-8.2891748675246069E-2</v>
      </c>
      <c r="X94" s="2" t="str">
        <f t="shared" si="27"/>
        <v>Y</v>
      </c>
      <c r="Y94" s="2" t="str">
        <f t="shared" si="16"/>
        <v>N</v>
      </c>
      <c r="Z94" s="51">
        <f t="shared" si="17"/>
        <v>25.1</v>
      </c>
      <c r="AC94" s="25"/>
      <c r="AE94" s="25"/>
    </row>
    <row r="95" spans="1:31">
      <c r="A95" s="34" t="s">
        <v>120</v>
      </c>
      <c r="B95" s="41">
        <v>6001317</v>
      </c>
      <c r="C95" s="41">
        <v>145581</v>
      </c>
      <c r="D95" s="41">
        <v>0</v>
      </c>
      <c r="E95" s="2">
        <v>3.03607</v>
      </c>
      <c r="F95" s="2">
        <f t="shared" si="18"/>
        <v>0.71220000000000006</v>
      </c>
      <c r="G95" s="2">
        <v>4.1496399999999998</v>
      </c>
      <c r="H95" s="2">
        <f t="shared" si="19"/>
        <v>3.79</v>
      </c>
      <c r="I95" s="2">
        <f t="shared" si="20"/>
        <v>3.8647</v>
      </c>
      <c r="J95" s="2">
        <f t="shared" si="21"/>
        <v>2.89825</v>
      </c>
      <c r="K95" s="2">
        <v>3.28417</v>
      </c>
      <c r="L95" s="2">
        <f t="shared" si="22"/>
        <v>2.89825</v>
      </c>
      <c r="M95" s="49">
        <f t="shared" si="23"/>
        <v>1.0475528336064868</v>
      </c>
      <c r="N95" s="38">
        <f t="shared" si="24"/>
        <v>1.04</v>
      </c>
      <c r="O95" s="50">
        <v>33.159999999999997</v>
      </c>
      <c r="P95" s="51">
        <f t="shared" si="14"/>
        <v>33.159999999999997</v>
      </c>
      <c r="S95" s="50">
        <v>32.07</v>
      </c>
      <c r="T95" s="50">
        <v>33.159999999999997</v>
      </c>
      <c r="U95" s="49">
        <f t="shared" si="25"/>
        <v>3.3988150919862688E-2</v>
      </c>
      <c r="V95" s="2" t="str">
        <f t="shared" si="26"/>
        <v>N</v>
      </c>
      <c r="W95" s="49">
        <f t="shared" si="15"/>
        <v>0</v>
      </c>
      <c r="X95" s="2" t="str">
        <f t="shared" si="27"/>
        <v>N</v>
      </c>
      <c r="Y95" s="2" t="str">
        <f t="shared" si="16"/>
        <v>N</v>
      </c>
      <c r="Z95" s="51">
        <f t="shared" si="17"/>
        <v>31.51</v>
      </c>
      <c r="AC95" s="25"/>
      <c r="AE95" s="25"/>
    </row>
    <row r="96" spans="1:31">
      <c r="A96" s="34" t="s">
        <v>121</v>
      </c>
      <c r="B96" s="41">
        <v>6007322</v>
      </c>
      <c r="C96" s="41">
        <v>145734</v>
      </c>
      <c r="D96" s="41">
        <v>0</v>
      </c>
      <c r="E96" s="2">
        <v>3.9641700000000002</v>
      </c>
      <c r="F96" s="2">
        <f t="shared" si="18"/>
        <v>0.71220000000000006</v>
      </c>
      <c r="G96" s="2">
        <v>5.2086399999999999</v>
      </c>
      <c r="H96" s="2">
        <f t="shared" si="19"/>
        <v>3.79</v>
      </c>
      <c r="I96" s="2">
        <f t="shared" si="20"/>
        <v>3.8647</v>
      </c>
      <c r="J96" s="2">
        <f t="shared" si="21"/>
        <v>3.6378900000000001</v>
      </c>
      <c r="K96" s="2">
        <v>3.4280499999999998</v>
      </c>
      <c r="L96" s="2">
        <f t="shared" si="22"/>
        <v>3.59592</v>
      </c>
      <c r="M96" s="49">
        <f t="shared" si="23"/>
        <v>1.1024077287592606</v>
      </c>
      <c r="N96" s="38">
        <f t="shared" si="24"/>
        <v>1.1000000000000001</v>
      </c>
      <c r="O96" s="50">
        <v>36.44</v>
      </c>
      <c r="P96" s="51">
        <f t="shared" si="14"/>
        <v>36.44</v>
      </c>
      <c r="S96" s="50">
        <v>29.03</v>
      </c>
      <c r="T96" s="50">
        <v>36.44</v>
      </c>
      <c r="U96" s="49">
        <f t="shared" si="25"/>
        <v>0.2552531863589389</v>
      </c>
      <c r="V96" s="2" t="str">
        <f t="shared" si="26"/>
        <v>N</v>
      </c>
      <c r="W96" s="49">
        <f t="shared" si="15"/>
        <v>0</v>
      </c>
      <c r="X96" s="2" t="str">
        <f t="shared" si="27"/>
        <v>N</v>
      </c>
      <c r="Y96" s="2" t="str">
        <f t="shared" si="16"/>
        <v>N</v>
      </c>
      <c r="Z96" s="51">
        <f t="shared" si="17"/>
        <v>34.619999999999997</v>
      </c>
      <c r="AC96" s="25"/>
      <c r="AE96" s="25"/>
    </row>
    <row r="97" spans="1:31">
      <c r="A97" s="52" t="s">
        <v>122</v>
      </c>
      <c r="B97" s="53">
        <v>6014344</v>
      </c>
      <c r="C97" s="53">
        <v>145868</v>
      </c>
      <c r="D97" s="53">
        <v>0</v>
      </c>
      <c r="E97" s="54">
        <v>3.1738599999999999</v>
      </c>
      <c r="F97" s="54">
        <f t="shared" si="18"/>
        <v>0.71220000000000006</v>
      </c>
      <c r="G97" s="54">
        <v>4.8708900000000002</v>
      </c>
      <c r="H97" s="54">
        <f t="shared" si="19"/>
        <v>3.79</v>
      </c>
      <c r="I97" s="54">
        <f t="shared" si="20"/>
        <v>3.8647</v>
      </c>
      <c r="J97" s="54">
        <f t="shared" si="21"/>
        <v>3.4020000000000001</v>
      </c>
      <c r="K97" s="54">
        <v>3.4731900000000002</v>
      </c>
      <c r="L97" s="54">
        <f t="shared" si="22"/>
        <v>3.4020000000000001</v>
      </c>
      <c r="M97" s="55">
        <f t="shared" si="23"/>
        <v>0.93293944738389178</v>
      </c>
      <c r="N97" s="56">
        <f t="shared" si="24"/>
        <v>0.93</v>
      </c>
      <c r="O97" s="57">
        <v>26.42</v>
      </c>
      <c r="P97" s="58">
        <f t="shared" si="14"/>
        <v>26.42</v>
      </c>
      <c r="S97" s="57">
        <v>21.15</v>
      </c>
      <c r="T97" s="57">
        <v>27.07</v>
      </c>
      <c r="U97" s="55">
        <f t="shared" si="25"/>
        <v>0.27990543735224599</v>
      </c>
      <c r="V97" s="54" t="str">
        <f t="shared" si="26"/>
        <v>N</v>
      </c>
      <c r="W97" s="55">
        <f t="shared" si="15"/>
        <v>-2.4011821204285133E-2</v>
      </c>
      <c r="X97" s="54" t="str">
        <f t="shared" si="27"/>
        <v>N</v>
      </c>
      <c r="Y97" s="54" t="str">
        <f t="shared" si="16"/>
        <v>N</v>
      </c>
      <c r="Z97" s="58">
        <f t="shared" si="17"/>
        <v>25.720000000000002</v>
      </c>
      <c r="AC97" s="25"/>
      <c r="AE97" s="25"/>
    </row>
    <row r="98" spans="1:31">
      <c r="A98" s="42" t="s">
        <v>123</v>
      </c>
      <c r="B98" s="43">
        <v>6012827</v>
      </c>
      <c r="C98" s="43">
        <v>145699</v>
      </c>
      <c r="D98" s="43">
        <v>0</v>
      </c>
      <c r="E98" s="44">
        <v>3.4732699999999999</v>
      </c>
      <c r="F98" s="44">
        <f t="shared" si="18"/>
        <v>0.71220000000000006</v>
      </c>
      <c r="G98" s="44">
        <v>4.86876</v>
      </c>
      <c r="H98" s="44">
        <f t="shared" si="19"/>
        <v>3.79</v>
      </c>
      <c r="I98" s="44">
        <f t="shared" si="20"/>
        <v>3.8647</v>
      </c>
      <c r="J98" s="44">
        <f t="shared" si="21"/>
        <v>3.4005100000000001</v>
      </c>
      <c r="K98" s="44">
        <v>3.1803900000000001</v>
      </c>
      <c r="L98" s="44">
        <f t="shared" si="22"/>
        <v>3.35649</v>
      </c>
      <c r="M98" s="45">
        <f t="shared" si="23"/>
        <v>1.0347922979064439</v>
      </c>
      <c r="N98" s="46">
        <f t="shared" si="24"/>
        <v>1.03</v>
      </c>
      <c r="O98" s="47">
        <v>32.619999999999997</v>
      </c>
      <c r="P98" s="48">
        <f t="shared" si="14"/>
        <v>32.619999999999997</v>
      </c>
      <c r="S98" s="47">
        <v>32.619999999999997</v>
      </c>
      <c r="T98" s="47">
        <v>37.340000000000003</v>
      </c>
      <c r="U98" s="45">
        <f t="shared" si="25"/>
        <v>0.14469650521152685</v>
      </c>
      <c r="V98" s="44" t="str">
        <f t="shared" si="26"/>
        <v>N</v>
      </c>
      <c r="W98" s="45">
        <f t="shared" si="15"/>
        <v>-0.12640599892876286</v>
      </c>
      <c r="X98" s="44" t="str">
        <f t="shared" si="27"/>
        <v>Y</v>
      </c>
      <c r="Y98" s="44" t="str">
        <f t="shared" si="16"/>
        <v>N</v>
      </c>
      <c r="Z98" s="48">
        <f t="shared" si="17"/>
        <v>35.479999999999997</v>
      </c>
      <c r="AC98" s="25"/>
      <c r="AE98" s="25"/>
    </row>
    <row r="99" spans="1:31">
      <c r="A99" s="34" t="s">
        <v>124</v>
      </c>
      <c r="B99" s="41">
        <v>6009096</v>
      </c>
      <c r="C99" s="41">
        <v>145667</v>
      </c>
      <c r="D99" s="41">
        <v>0</v>
      </c>
      <c r="E99" s="2">
        <v>3.74085</v>
      </c>
      <c r="F99" s="2">
        <f t="shared" si="18"/>
        <v>0.71220000000000006</v>
      </c>
      <c r="G99" s="2">
        <v>4.6008100000000001</v>
      </c>
      <c r="H99" s="2">
        <f t="shared" si="19"/>
        <v>3.79</v>
      </c>
      <c r="I99" s="2">
        <f t="shared" si="20"/>
        <v>3.8647</v>
      </c>
      <c r="J99" s="2">
        <f t="shared" si="21"/>
        <v>3.2133600000000002</v>
      </c>
      <c r="K99" s="2">
        <v>3.4477899999999999</v>
      </c>
      <c r="L99" s="2">
        <f t="shared" si="22"/>
        <v>3.2133600000000002</v>
      </c>
      <c r="M99" s="49">
        <f t="shared" si="23"/>
        <v>1.1641552767196952</v>
      </c>
      <c r="N99" s="38">
        <f t="shared" si="24"/>
        <v>1.1599999999999999</v>
      </c>
      <c r="O99" s="50">
        <v>37.340000000000003</v>
      </c>
      <c r="P99" s="51">
        <f t="shared" si="14"/>
        <v>37.340000000000003</v>
      </c>
      <c r="S99" s="50">
        <v>32.07</v>
      </c>
      <c r="T99" s="50">
        <v>37.19</v>
      </c>
      <c r="U99" s="49">
        <f t="shared" si="25"/>
        <v>0.15965076395385086</v>
      </c>
      <c r="V99" s="2" t="str">
        <f t="shared" si="26"/>
        <v>N</v>
      </c>
      <c r="W99" s="49">
        <f t="shared" si="15"/>
        <v>4.0333422963163669E-3</v>
      </c>
      <c r="X99" s="2" t="str">
        <f t="shared" si="27"/>
        <v>N</v>
      </c>
      <c r="Y99" s="2" t="str">
        <f t="shared" si="16"/>
        <v>N</v>
      </c>
      <c r="Z99" s="51">
        <f t="shared" si="17"/>
        <v>35.339999999999996</v>
      </c>
      <c r="AC99" s="25"/>
      <c r="AE99" s="25"/>
    </row>
    <row r="100" spans="1:31">
      <c r="A100" s="34" t="s">
        <v>125</v>
      </c>
      <c r="B100" s="41">
        <v>6011340</v>
      </c>
      <c r="C100" s="41">
        <v>145601</v>
      </c>
      <c r="D100" s="41">
        <v>0</v>
      </c>
      <c r="E100" s="2">
        <v>2.65455</v>
      </c>
      <c r="F100" s="2">
        <f t="shared" si="18"/>
        <v>0.71220000000000006</v>
      </c>
      <c r="G100" s="2">
        <v>3.7616299999999998</v>
      </c>
      <c r="H100" s="2">
        <f t="shared" si="19"/>
        <v>3.79</v>
      </c>
      <c r="I100" s="2">
        <f t="shared" si="20"/>
        <v>3.8647</v>
      </c>
      <c r="J100" s="2">
        <f t="shared" si="21"/>
        <v>2.6272500000000001</v>
      </c>
      <c r="K100" s="2">
        <v>3.0975700000000002</v>
      </c>
      <c r="L100" s="2">
        <f t="shared" si="22"/>
        <v>2.6272500000000001</v>
      </c>
      <c r="M100" s="49">
        <f t="shared" si="23"/>
        <v>1.0103910933485583</v>
      </c>
      <c r="N100" s="38">
        <f t="shared" si="24"/>
        <v>1.01</v>
      </c>
      <c r="O100" s="50">
        <v>31.53</v>
      </c>
      <c r="P100" s="51">
        <f t="shared" si="14"/>
        <v>31.53</v>
      </c>
      <c r="S100" s="50">
        <v>28.38</v>
      </c>
      <c r="T100" s="50">
        <v>27.72</v>
      </c>
      <c r="U100" s="49">
        <f t="shared" si="25"/>
        <v>-2.3255813953488379E-2</v>
      </c>
      <c r="V100" s="2" t="str">
        <f t="shared" si="26"/>
        <v>N</v>
      </c>
      <c r="W100" s="49">
        <f t="shared" si="15"/>
        <v>0.13744588744588754</v>
      </c>
      <c r="X100" s="2" t="str">
        <f t="shared" si="27"/>
        <v>N</v>
      </c>
      <c r="Y100" s="2" t="str">
        <f t="shared" si="16"/>
        <v>N</v>
      </c>
      <c r="Z100" s="51">
        <f t="shared" si="17"/>
        <v>26.34</v>
      </c>
      <c r="AC100" s="25"/>
      <c r="AE100" s="25"/>
    </row>
    <row r="101" spans="1:31">
      <c r="A101" s="34" t="s">
        <v>126</v>
      </c>
      <c r="B101" s="41">
        <v>6016810</v>
      </c>
      <c r="C101" s="41">
        <v>146181</v>
      </c>
      <c r="D101" s="41">
        <v>0</v>
      </c>
      <c r="E101" s="2">
        <v>4.87507</v>
      </c>
      <c r="F101" s="2">
        <f t="shared" si="18"/>
        <v>0.71220000000000006</v>
      </c>
      <c r="G101" s="2">
        <v>4.90001</v>
      </c>
      <c r="H101" s="2">
        <f t="shared" si="19"/>
        <v>3.79</v>
      </c>
      <c r="I101" s="2">
        <f t="shared" si="20"/>
        <v>3.8647</v>
      </c>
      <c r="J101" s="2">
        <f t="shared" si="21"/>
        <v>3.4223300000000001</v>
      </c>
      <c r="K101" s="2">
        <v>3.70973</v>
      </c>
      <c r="L101" s="2">
        <f t="shared" si="22"/>
        <v>3.4223300000000001</v>
      </c>
      <c r="M101" s="49">
        <f t="shared" si="23"/>
        <v>1.4244885794181157</v>
      </c>
      <c r="N101" s="38">
        <f t="shared" si="24"/>
        <v>1.42</v>
      </c>
      <c r="O101" s="50">
        <v>38.68</v>
      </c>
      <c r="P101" s="51">
        <f t="shared" si="14"/>
        <v>38.68</v>
      </c>
      <c r="S101" s="50">
        <v>37.630000000000003</v>
      </c>
      <c r="T101" s="50">
        <v>38.68</v>
      </c>
      <c r="U101" s="49">
        <f t="shared" si="25"/>
        <v>2.7903268668615391E-2</v>
      </c>
      <c r="V101" s="2" t="str">
        <f t="shared" si="26"/>
        <v>N</v>
      </c>
      <c r="W101" s="49">
        <f t="shared" si="15"/>
        <v>0</v>
      </c>
      <c r="X101" s="2" t="str">
        <f t="shared" si="27"/>
        <v>N</v>
      </c>
      <c r="Y101" s="2" t="str">
        <f t="shared" si="16"/>
        <v>N</v>
      </c>
      <c r="Z101" s="51">
        <f t="shared" si="17"/>
        <v>36.75</v>
      </c>
      <c r="AC101" s="25"/>
      <c r="AE101" s="25"/>
    </row>
    <row r="102" spans="1:31">
      <c r="A102" s="52" t="s">
        <v>127</v>
      </c>
      <c r="B102" s="53">
        <v>6000657</v>
      </c>
      <c r="C102" s="53">
        <v>145796</v>
      </c>
      <c r="D102" s="53">
        <v>0</v>
      </c>
      <c r="E102" s="54">
        <v>2.3989199999999999</v>
      </c>
      <c r="F102" s="54">
        <f t="shared" si="18"/>
        <v>0.71220000000000006</v>
      </c>
      <c r="G102" s="54">
        <v>4.7706200000000001</v>
      </c>
      <c r="H102" s="54">
        <f t="shared" si="19"/>
        <v>3.79</v>
      </c>
      <c r="I102" s="54">
        <f t="shared" si="20"/>
        <v>3.8647</v>
      </c>
      <c r="J102" s="54">
        <f t="shared" si="21"/>
        <v>3.33196</v>
      </c>
      <c r="K102" s="54">
        <v>3.4765899999999998</v>
      </c>
      <c r="L102" s="54">
        <f t="shared" si="22"/>
        <v>3.33196</v>
      </c>
      <c r="M102" s="55">
        <f t="shared" si="23"/>
        <v>0.71997262872303391</v>
      </c>
      <c r="N102" s="56">
        <f t="shared" si="24"/>
        <v>0.71</v>
      </c>
      <c r="O102" s="57">
        <v>9.75</v>
      </c>
      <c r="P102" s="58">
        <f t="shared" si="14"/>
        <v>9.75</v>
      </c>
      <c r="S102" s="57">
        <v>0</v>
      </c>
      <c r="T102" s="57">
        <v>0</v>
      </c>
      <c r="U102" s="55">
        <f t="shared" si="25"/>
        <v>0</v>
      </c>
      <c r="V102" s="54" t="str">
        <f t="shared" si="26"/>
        <v>N</v>
      </c>
      <c r="W102" s="55">
        <f t="shared" si="15"/>
        <v>0</v>
      </c>
      <c r="X102" s="54" t="str">
        <f t="shared" si="27"/>
        <v>N</v>
      </c>
      <c r="Y102" s="54" t="str">
        <f t="shared" si="16"/>
        <v>N</v>
      </c>
      <c r="Z102" s="58">
        <f t="shared" si="17"/>
        <v>0</v>
      </c>
      <c r="AC102" s="25"/>
      <c r="AE102" s="25"/>
    </row>
    <row r="103" spans="1:31">
      <c r="A103" s="42" t="s">
        <v>128</v>
      </c>
      <c r="B103" s="43">
        <v>6000731</v>
      </c>
      <c r="C103" s="43">
        <v>146051</v>
      </c>
      <c r="D103" s="43">
        <v>0</v>
      </c>
      <c r="E103" s="44">
        <v>2.9732599999999998</v>
      </c>
      <c r="F103" s="44">
        <f t="shared" si="18"/>
        <v>0.71220000000000006</v>
      </c>
      <c r="G103" s="44">
        <v>3.75257</v>
      </c>
      <c r="H103" s="44">
        <f t="shared" si="19"/>
        <v>3.79</v>
      </c>
      <c r="I103" s="44">
        <f t="shared" si="20"/>
        <v>3.8647</v>
      </c>
      <c r="J103" s="44">
        <f t="shared" si="21"/>
        <v>2.6209199999999999</v>
      </c>
      <c r="K103" s="44">
        <v>2.7422</v>
      </c>
      <c r="L103" s="44">
        <f t="shared" si="22"/>
        <v>2.6209199999999999</v>
      </c>
      <c r="M103" s="45">
        <f t="shared" si="23"/>
        <v>1.1344337103001998</v>
      </c>
      <c r="N103" s="46">
        <f t="shared" si="24"/>
        <v>1.1299999999999999</v>
      </c>
      <c r="O103" s="47">
        <v>36.89</v>
      </c>
      <c r="P103" s="48">
        <f t="shared" si="14"/>
        <v>36.89</v>
      </c>
      <c r="S103" s="47">
        <v>26.42</v>
      </c>
      <c r="T103" s="47">
        <v>38.53</v>
      </c>
      <c r="U103" s="45">
        <f t="shared" si="25"/>
        <v>0.45836487509462526</v>
      </c>
      <c r="V103" s="44" t="str">
        <f t="shared" si="26"/>
        <v>N</v>
      </c>
      <c r="W103" s="45">
        <f t="shared" si="15"/>
        <v>-4.256423566052428E-2</v>
      </c>
      <c r="X103" s="44" t="str">
        <f t="shared" si="27"/>
        <v>N</v>
      </c>
      <c r="Y103" s="44" t="str">
        <f t="shared" si="16"/>
        <v>N</v>
      </c>
      <c r="Z103" s="48">
        <f t="shared" si="17"/>
        <v>36.61</v>
      </c>
      <c r="AC103" s="25"/>
      <c r="AE103" s="25"/>
    </row>
    <row r="104" spans="1:31">
      <c r="A104" s="34" t="s">
        <v>129</v>
      </c>
      <c r="B104" s="41">
        <v>6008171</v>
      </c>
      <c r="C104" s="41" t="s">
        <v>130</v>
      </c>
      <c r="D104" s="41">
        <v>0</v>
      </c>
      <c r="E104" s="2">
        <v>3.5289999999999999</v>
      </c>
      <c r="F104" s="2">
        <f t="shared" si="18"/>
        <v>0.71220000000000006</v>
      </c>
      <c r="G104" s="2">
        <v>3.6800600000000001</v>
      </c>
      <c r="H104" s="2">
        <f t="shared" si="19"/>
        <v>3.79</v>
      </c>
      <c r="I104" s="2">
        <f t="shared" si="20"/>
        <v>3.8647</v>
      </c>
      <c r="J104" s="2">
        <f t="shared" si="21"/>
        <v>2.5702799999999999</v>
      </c>
      <c r="K104" s="2">
        <v>2.7723100000000001</v>
      </c>
      <c r="L104" s="2">
        <f t="shared" si="22"/>
        <v>2.5702799999999999</v>
      </c>
      <c r="M104" s="49">
        <f t="shared" si="23"/>
        <v>1.3730021631884464</v>
      </c>
      <c r="N104" s="38">
        <f t="shared" si="24"/>
        <v>1.37</v>
      </c>
      <c r="O104" s="50">
        <v>38.68</v>
      </c>
      <c r="P104" s="51">
        <f t="shared" si="14"/>
        <v>38.68</v>
      </c>
      <c r="S104" s="50">
        <v>38.68</v>
      </c>
      <c r="T104" s="50">
        <v>38.68</v>
      </c>
      <c r="U104" s="49">
        <f t="shared" si="25"/>
        <v>0</v>
      </c>
      <c r="V104" s="2" t="str">
        <f t="shared" si="26"/>
        <v>N</v>
      </c>
      <c r="W104" s="49">
        <f t="shared" si="15"/>
        <v>0</v>
      </c>
      <c r="X104" s="2" t="str">
        <f t="shared" si="27"/>
        <v>N</v>
      </c>
      <c r="Y104" s="2" t="str">
        <f t="shared" si="16"/>
        <v>N</v>
      </c>
      <c r="Z104" s="51">
        <f t="shared" si="17"/>
        <v>36.75</v>
      </c>
      <c r="AC104" s="25"/>
      <c r="AE104" s="25"/>
    </row>
    <row r="105" spans="1:31">
      <c r="A105" s="34" t="s">
        <v>131</v>
      </c>
      <c r="B105" s="41">
        <v>6001176</v>
      </c>
      <c r="C105" s="41">
        <v>145776</v>
      </c>
      <c r="D105" s="41">
        <v>0</v>
      </c>
      <c r="E105" s="2">
        <v>3.5364499999999999</v>
      </c>
      <c r="F105" s="2">
        <f t="shared" si="18"/>
        <v>0.71220000000000006</v>
      </c>
      <c r="G105" s="2">
        <v>4.8593200000000003</v>
      </c>
      <c r="H105" s="2">
        <f t="shared" si="19"/>
        <v>3.79</v>
      </c>
      <c r="I105" s="2">
        <f t="shared" si="20"/>
        <v>3.8647</v>
      </c>
      <c r="J105" s="2">
        <f t="shared" si="21"/>
        <v>3.39391</v>
      </c>
      <c r="K105" s="2">
        <v>3.3976500000000001</v>
      </c>
      <c r="L105" s="2">
        <f t="shared" si="22"/>
        <v>3.39391</v>
      </c>
      <c r="M105" s="49">
        <f t="shared" si="23"/>
        <v>1.041998756596374</v>
      </c>
      <c r="N105" s="38">
        <f t="shared" si="24"/>
        <v>1.04</v>
      </c>
      <c r="O105" s="50">
        <v>33.159999999999997</v>
      </c>
      <c r="P105" s="51">
        <f t="shared" si="14"/>
        <v>33.159999999999997</v>
      </c>
      <c r="S105" s="50">
        <v>33.159999999999997</v>
      </c>
      <c r="T105" s="50">
        <v>30.33</v>
      </c>
      <c r="U105" s="49">
        <f t="shared" si="25"/>
        <v>-8.534378769601926E-2</v>
      </c>
      <c r="V105" s="2" t="str">
        <f t="shared" si="26"/>
        <v>Y</v>
      </c>
      <c r="W105" s="49">
        <f t="shared" si="15"/>
        <v>9.3306956808440436E-2</v>
      </c>
      <c r="X105" s="2" t="str">
        <f t="shared" si="27"/>
        <v>N</v>
      </c>
      <c r="Y105" s="2" t="str">
        <f t="shared" si="16"/>
        <v>N</v>
      </c>
      <c r="Z105" s="51">
        <f t="shared" si="17"/>
        <v>28.82</v>
      </c>
      <c r="AC105" s="25"/>
      <c r="AE105" s="25"/>
    </row>
    <row r="106" spans="1:31">
      <c r="A106" s="34" t="s">
        <v>132</v>
      </c>
      <c r="B106" s="41">
        <v>6000806</v>
      </c>
      <c r="C106" s="41">
        <v>145538</v>
      </c>
      <c r="D106" s="41">
        <v>0</v>
      </c>
      <c r="E106" s="2">
        <v>2.84897</v>
      </c>
      <c r="F106" s="2">
        <f t="shared" si="18"/>
        <v>0.71220000000000006</v>
      </c>
      <c r="G106" s="2">
        <v>4.3886700000000003</v>
      </c>
      <c r="H106" s="2">
        <f t="shared" si="19"/>
        <v>3.79</v>
      </c>
      <c r="I106" s="2">
        <f t="shared" si="20"/>
        <v>3.8647</v>
      </c>
      <c r="J106" s="2">
        <f t="shared" si="21"/>
        <v>3.0651999999999999</v>
      </c>
      <c r="K106" s="2">
        <v>3.1561599999999999</v>
      </c>
      <c r="L106" s="2">
        <f t="shared" si="22"/>
        <v>3.0651999999999999</v>
      </c>
      <c r="M106" s="49">
        <f t="shared" si="23"/>
        <v>0.92945647918569751</v>
      </c>
      <c r="N106" s="38">
        <f t="shared" si="24"/>
        <v>0.92</v>
      </c>
      <c r="O106" s="50">
        <v>25.77</v>
      </c>
      <c r="P106" s="51">
        <f t="shared" si="14"/>
        <v>25.77</v>
      </c>
      <c r="S106" s="50">
        <v>25</v>
      </c>
      <c r="T106" s="50">
        <v>27.07</v>
      </c>
      <c r="U106" s="49">
        <f t="shared" si="25"/>
        <v>8.2800000000000012E-2</v>
      </c>
      <c r="V106" s="2" t="str">
        <f t="shared" si="26"/>
        <v>N</v>
      </c>
      <c r="W106" s="49">
        <f t="shared" si="15"/>
        <v>-4.8023642408570398E-2</v>
      </c>
      <c r="X106" s="2" t="str">
        <f t="shared" si="27"/>
        <v>N</v>
      </c>
      <c r="Y106" s="2" t="str">
        <f t="shared" si="16"/>
        <v>N</v>
      </c>
      <c r="Z106" s="51">
        <f t="shared" si="17"/>
        <v>25.720000000000002</v>
      </c>
      <c r="AC106" s="25"/>
      <c r="AE106" s="25"/>
    </row>
    <row r="107" spans="1:31">
      <c r="A107" s="52" t="s">
        <v>133</v>
      </c>
      <c r="B107" s="53">
        <v>6000822</v>
      </c>
      <c r="C107" s="53">
        <v>145549</v>
      </c>
      <c r="D107" s="53">
        <v>0</v>
      </c>
      <c r="E107" s="54">
        <v>2.8376700000000001</v>
      </c>
      <c r="F107" s="54">
        <f t="shared" si="18"/>
        <v>0.71220000000000006</v>
      </c>
      <c r="G107" s="54">
        <v>4.7772399999999999</v>
      </c>
      <c r="H107" s="54">
        <f t="shared" si="19"/>
        <v>3.79</v>
      </c>
      <c r="I107" s="54">
        <f t="shared" si="20"/>
        <v>3.8647</v>
      </c>
      <c r="J107" s="54">
        <f t="shared" si="21"/>
        <v>3.3365900000000002</v>
      </c>
      <c r="K107" s="54">
        <v>3.6716099999999998</v>
      </c>
      <c r="L107" s="54">
        <f t="shared" si="22"/>
        <v>3.3365900000000002</v>
      </c>
      <c r="M107" s="55">
        <f t="shared" si="23"/>
        <v>0.85047009072136526</v>
      </c>
      <c r="N107" s="56">
        <f t="shared" si="24"/>
        <v>0.85</v>
      </c>
      <c r="O107" s="57">
        <v>20.37</v>
      </c>
      <c r="P107" s="58">
        <f t="shared" si="14"/>
        <v>20.37</v>
      </c>
      <c r="S107" s="57">
        <v>17.29</v>
      </c>
      <c r="T107" s="57">
        <v>21.15</v>
      </c>
      <c r="U107" s="55">
        <f t="shared" si="25"/>
        <v>0.22325043377674955</v>
      </c>
      <c r="V107" s="54" t="str">
        <f t="shared" si="26"/>
        <v>N</v>
      </c>
      <c r="W107" s="55">
        <f t="shared" si="15"/>
        <v>-3.6879432624113362E-2</v>
      </c>
      <c r="X107" s="54" t="str">
        <f t="shared" si="27"/>
        <v>N</v>
      </c>
      <c r="Y107" s="54" t="str">
        <f t="shared" si="16"/>
        <v>N</v>
      </c>
      <c r="Z107" s="58">
        <f t="shared" si="17"/>
        <v>20.100000000000001</v>
      </c>
      <c r="AC107" s="25"/>
      <c r="AE107" s="25"/>
    </row>
    <row r="108" spans="1:31">
      <c r="A108" s="42" t="s">
        <v>134</v>
      </c>
      <c r="B108" s="43">
        <v>6000889</v>
      </c>
      <c r="C108" s="43">
        <v>145198</v>
      </c>
      <c r="D108" s="43">
        <v>0</v>
      </c>
      <c r="E108" s="44">
        <v>3.6768900000000002</v>
      </c>
      <c r="F108" s="44">
        <f t="shared" si="18"/>
        <v>0.71220000000000006</v>
      </c>
      <c r="G108" s="44">
        <v>5.3818599999999996</v>
      </c>
      <c r="H108" s="44">
        <f t="shared" si="19"/>
        <v>3.79</v>
      </c>
      <c r="I108" s="44">
        <f t="shared" si="20"/>
        <v>3.8647</v>
      </c>
      <c r="J108" s="44">
        <f t="shared" si="21"/>
        <v>3.7588699999999999</v>
      </c>
      <c r="K108" s="44">
        <v>3.5711900000000001</v>
      </c>
      <c r="L108" s="44">
        <f t="shared" si="22"/>
        <v>3.72133</v>
      </c>
      <c r="M108" s="45">
        <f t="shared" si="23"/>
        <v>0.988058033015078</v>
      </c>
      <c r="N108" s="46">
        <f t="shared" si="24"/>
        <v>0.98</v>
      </c>
      <c r="O108" s="47">
        <v>29.68</v>
      </c>
      <c r="P108" s="48">
        <f t="shared" si="14"/>
        <v>29.68</v>
      </c>
      <c r="S108" s="47">
        <v>31.53</v>
      </c>
      <c r="T108" s="47">
        <v>33.159999999999997</v>
      </c>
      <c r="U108" s="45">
        <f t="shared" si="25"/>
        <v>5.1696796701553929E-2</v>
      </c>
      <c r="V108" s="44" t="str">
        <f t="shared" si="26"/>
        <v>N</v>
      </c>
      <c r="W108" s="45">
        <f t="shared" si="15"/>
        <v>-0.1049457177322074</v>
      </c>
      <c r="X108" s="44" t="str">
        <f t="shared" si="27"/>
        <v>Y</v>
      </c>
      <c r="Y108" s="44" t="str">
        <f t="shared" si="16"/>
        <v>N</v>
      </c>
      <c r="Z108" s="48">
        <f t="shared" si="17"/>
        <v>31.51</v>
      </c>
      <c r="AC108" s="25"/>
      <c r="AE108" s="25"/>
    </row>
    <row r="109" spans="1:31">
      <c r="A109" s="34" t="s">
        <v>135</v>
      </c>
      <c r="B109" s="41">
        <v>6012975</v>
      </c>
      <c r="C109" s="41">
        <v>145701</v>
      </c>
      <c r="D109" s="41">
        <v>0</v>
      </c>
      <c r="E109" s="2">
        <v>3.2624599999999999</v>
      </c>
      <c r="F109" s="2">
        <f t="shared" si="18"/>
        <v>0.71220000000000006</v>
      </c>
      <c r="G109" s="2">
        <v>4.64175</v>
      </c>
      <c r="H109" s="2">
        <f t="shared" si="19"/>
        <v>3.79</v>
      </c>
      <c r="I109" s="2">
        <f t="shared" si="20"/>
        <v>3.8647</v>
      </c>
      <c r="J109" s="2">
        <f t="shared" si="21"/>
        <v>3.2419600000000002</v>
      </c>
      <c r="K109" s="2">
        <v>3.3115700000000001</v>
      </c>
      <c r="L109" s="2">
        <f t="shared" si="22"/>
        <v>3.2419600000000002</v>
      </c>
      <c r="M109" s="49">
        <f t="shared" si="23"/>
        <v>1.0063233352663203</v>
      </c>
      <c r="N109" s="38">
        <f t="shared" si="24"/>
        <v>1</v>
      </c>
      <c r="O109" s="50">
        <v>30.98</v>
      </c>
      <c r="P109" s="51">
        <f t="shared" si="14"/>
        <v>30.98</v>
      </c>
      <c r="S109" s="50">
        <v>26.42</v>
      </c>
      <c r="T109" s="50">
        <v>28.38</v>
      </c>
      <c r="U109" s="49">
        <f t="shared" si="25"/>
        <v>7.4186222558667567E-2</v>
      </c>
      <c r="V109" s="2" t="str">
        <f t="shared" si="26"/>
        <v>N</v>
      </c>
      <c r="W109" s="49">
        <f t="shared" si="15"/>
        <v>9.1613812544045159E-2</v>
      </c>
      <c r="X109" s="2" t="str">
        <f t="shared" si="27"/>
        <v>N</v>
      </c>
      <c r="Y109" s="2" t="str">
        <f t="shared" si="16"/>
        <v>N</v>
      </c>
      <c r="Z109" s="51">
        <f t="shared" si="17"/>
        <v>26.970000000000002</v>
      </c>
      <c r="AC109" s="25"/>
      <c r="AE109" s="25"/>
    </row>
    <row r="110" spans="1:31">
      <c r="A110" s="34" t="s">
        <v>136</v>
      </c>
      <c r="B110" s="41">
        <v>6014369</v>
      </c>
      <c r="C110" s="41">
        <v>145835</v>
      </c>
      <c r="D110" s="41">
        <v>0</v>
      </c>
      <c r="E110" s="2">
        <v>3.2063199999999998</v>
      </c>
      <c r="F110" s="2">
        <f t="shared" si="18"/>
        <v>0.71220000000000006</v>
      </c>
      <c r="G110" s="2">
        <v>4.5758700000000001</v>
      </c>
      <c r="H110" s="2">
        <f t="shared" si="19"/>
        <v>3.79</v>
      </c>
      <c r="I110" s="2">
        <f t="shared" si="20"/>
        <v>3.8647</v>
      </c>
      <c r="J110" s="2">
        <f t="shared" si="21"/>
        <v>3.1959399999999998</v>
      </c>
      <c r="K110" s="2">
        <v>3.3499500000000002</v>
      </c>
      <c r="L110" s="2">
        <f t="shared" si="22"/>
        <v>3.1959399999999998</v>
      </c>
      <c r="M110" s="49">
        <f t="shared" si="23"/>
        <v>1.0032478707359964</v>
      </c>
      <c r="N110" s="38">
        <f t="shared" si="24"/>
        <v>1</v>
      </c>
      <c r="O110" s="50">
        <v>30.98</v>
      </c>
      <c r="P110" s="51">
        <f t="shared" si="14"/>
        <v>30.98</v>
      </c>
      <c r="S110" s="50">
        <v>26.42</v>
      </c>
      <c r="T110" s="50">
        <v>28.38</v>
      </c>
      <c r="U110" s="49">
        <f t="shared" si="25"/>
        <v>7.4186222558667567E-2</v>
      </c>
      <c r="V110" s="2" t="str">
        <f t="shared" si="26"/>
        <v>N</v>
      </c>
      <c r="W110" s="49">
        <f t="shared" si="15"/>
        <v>9.1613812544045159E-2</v>
      </c>
      <c r="X110" s="2" t="str">
        <f t="shared" si="27"/>
        <v>N</v>
      </c>
      <c r="Y110" s="2" t="str">
        <f t="shared" si="16"/>
        <v>N</v>
      </c>
      <c r="Z110" s="51">
        <f t="shared" si="17"/>
        <v>26.970000000000002</v>
      </c>
      <c r="AC110" s="25"/>
      <c r="AE110" s="25"/>
    </row>
    <row r="111" spans="1:31">
      <c r="A111" s="34" t="s">
        <v>137</v>
      </c>
      <c r="B111" s="41">
        <v>6000855</v>
      </c>
      <c r="C111" s="41">
        <v>145948</v>
      </c>
      <c r="D111" s="41">
        <v>0</v>
      </c>
      <c r="E111" s="2">
        <v>2.9178299999999999</v>
      </c>
      <c r="F111" s="2">
        <f t="shared" si="18"/>
        <v>0.71220000000000006</v>
      </c>
      <c r="G111" s="2">
        <v>4.4306400000000004</v>
      </c>
      <c r="H111" s="2">
        <f t="shared" si="19"/>
        <v>3.79</v>
      </c>
      <c r="I111" s="2">
        <f t="shared" si="20"/>
        <v>3.8647</v>
      </c>
      <c r="J111" s="2">
        <f t="shared" si="21"/>
        <v>3.0945100000000001</v>
      </c>
      <c r="K111" s="2">
        <v>3.14514</v>
      </c>
      <c r="L111" s="2">
        <f t="shared" si="22"/>
        <v>3.0945100000000001</v>
      </c>
      <c r="M111" s="49">
        <f t="shared" si="23"/>
        <v>0.9429053388096984</v>
      </c>
      <c r="N111" s="38">
        <f t="shared" si="24"/>
        <v>0.94</v>
      </c>
      <c r="O111" s="50">
        <v>27.07</v>
      </c>
      <c r="P111" s="51">
        <f t="shared" si="14"/>
        <v>27.07</v>
      </c>
      <c r="S111" s="50">
        <v>27.07</v>
      </c>
      <c r="T111" s="50">
        <v>33.159999999999997</v>
      </c>
      <c r="U111" s="49">
        <f t="shared" si="25"/>
        <v>0.22497229405245645</v>
      </c>
      <c r="V111" s="2" t="str">
        <f t="shared" si="26"/>
        <v>N</v>
      </c>
      <c r="W111" s="49">
        <f t="shared" si="15"/>
        <v>-0.18365500603136301</v>
      </c>
      <c r="X111" s="2" t="str">
        <f t="shared" si="27"/>
        <v>Y</v>
      </c>
      <c r="Y111" s="2" t="str">
        <f t="shared" si="16"/>
        <v>N</v>
      </c>
      <c r="Z111" s="51">
        <f t="shared" si="17"/>
        <v>31.51</v>
      </c>
      <c r="AC111" s="25"/>
      <c r="AE111" s="25"/>
    </row>
    <row r="112" spans="1:31">
      <c r="A112" s="52" t="s">
        <v>138</v>
      </c>
      <c r="B112" s="53">
        <v>6005391</v>
      </c>
      <c r="C112" s="53">
        <v>146121</v>
      </c>
      <c r="D112" s="53">
        <v>0</v>
      </c>
      <c r="E112" s="54">
        <v>3.75888</v>
      </c>
      <c r="F112" s="54">
        <f t="shared" si="18"/>
        <v>0.71220000000000006</v>
      </c>
      <c r="G112" s="54">
        <v>4.16859</v>
      </c>
      <c r="H112" s="54">
        <f t="shared" si="19"/>
        <v>3.79</v>
      </c>
      <c r="I112" s="54">
        <f t="shared" si="20"/>
        <v>3.8647</v>
      </c>
      <c r="J112" s="54">
        <f t="shared" si="21"/>
        <v>2.9114900000000001</v>
      </c>
      <c r="K112" s="54">
        <v>2.9401799999999998</v>
      </c>
      <c r="L112" s="54">
        <f t="shared" si="22"/>
        <v>2.9114900000000001</v>
      </c>
      <c r="M112" s="55">
        <f t="shared" si="23"/>
        <v>1.2910502869664673</v>
      </c>
      <c r="N112" s="56">
        <f t="shared" si="24"/>
        <v>1.29</v>
      </c>
      <c r="O112" s="57">
        <v>38.68</v>
      </c>
      <c r="P112" s="58">
        <f t="shared" si="14"/>
        <v>38.68</v>
      </c>
      <c r="S112" s="57">
        <v>38.68</v>
      </c>
      <c r="T112" s="57">
        <v>36.44</v>
      </c>
      <c r="U112" s="55">
        <f t="shared" si="25"/>
        <v>-5.7911065149948343E-2</v>
      </c>
      <c r="V112" s="54" t="str">
        <f t="shared" si="26"/>
        <v>Y</v>
      </c>
      <c r="W112" s="55">
        <f t="shared" si="15"/>
        <v>6.1470911086717948E-2</v>
      </c>
      <c r="X112" s="54" t="str">
        <f t="shared" si="27"/>
        <v>N</v>
      </c>
      <c r="Y112" s="54" t="str">
        <f t="shared" si="16"/>
        <v>N</v>
      </c>
      <c r="Z112" s="58">
        <f t="shared" si="17"/>
        <v>34.619999999999997</v>
      </c>
      <c r="AC112" s="25"/>
      <c r="AE112" s="25"/>
    </row>
    <row r="113" spans="1:31">
      <c r="A113" s="42" t="s">
        <v>139</v>
      </c>
      <c r="B113" s="43">
        <v>6010110</v>
      </c>
      <c r="C113" s="43">
        <v>146013</v>
      </c>
      <c r="D113" s="43">
        <v>0</v>
      </c>
      <c r="E113" s="44">
        <v>3.3108599999999999</v>
      </c>
      <c r="F113" s="44">
        <f t="shared" si="18"/>
        <v>0.71220000000000006</v>
      </c>
      <c r="G113" s="44">
        <v>4.9694399999999996</v>
      </c>
      <c r="H113" s="44">
        <f t="shared" si="19"/>
        <v>3.79</v>
      </c>
      <c r="I113" s="44">
        <f t="shared" si="20"/>
        <v>3.8647</v>
      </c>
      <c r="J113" s="44">
        <f t="shared" si="21"/>
        <v>3.4708299999999999</v>
      </c>
      <c r="K113" s="44">
        <v>3.7949199999999998</v>
      </c>
      <c r="L113" s="44">
        <f t="shared" si="22"/>
        <v>3.4708299999999999</v>
      </c>
      <c r="M113" s="45">
        <f t="shared" si="23"/>
        <v>0.95391015981768046</v>
      </c>
      <c r="N113" s="46">
        <f t="shared" si="24"/>
        <v>0.95</v>
      </c>
      <c r="O113" s="47">
        <v>27.72</v>
      </c>
      <c r="P113" s="48">
        <f t="shared" si="14"/>
        <v>27.72</v>
      </c>
      <c r="S113" s="47">
        <v>18.829999999999998</v>
      </c>
      <c r="T113" s="47">
        <v>30.98</v>
      </c>
      <c r="U113" s="45">
        <f t="shared" si="25"/>
        <v>0.64524694636218816</v>
      </c>
      <c r="V113" s="44" t="str">
        <f t="shared" si="26"/>
        <v>N</v>
      </c>
      <c r="W113" s="45">
        <f t="shared" si="15"/>
        <v>-0.10522918011620405</v>
      </c>
      <c r="X113" s="44" t="str">
        <f t="shared" si="27"/>
        <v>Y</v>
      </c>
      <c r="Y113" s="44" t="str">
        <f t="shared" si="16"/>
        <v>N</v>
      </c>
      <c r="Z113" s="48">
        <f t="shared" si="17"/>
        <v>29.44</v>
      </c>
      <c r="AC113" s="25"/>
      <c r="AE113" s="25"/>
    </row>
    <row r="114" spans="1:31">
      <c r="A114" s="34" t="s">
        <v>140</v>
      </c>
      <c r="B114" s="41">
        <v>6014872</v>
      </c>
      <c r="C114" s="41">
        <v>145958</v>
      </c>
      <c r="D114" s="41">
        <v>0</v>
      </c>
      <c r="E114" s="2">
        <v>3.52271</v>
      </c>
      <c r="F114" s="2">
        <f t="shared" si="18"/>
        <v>0.71220000000000006</v>
      </c>
      <c r="G114" s="2">
        <v>4.5579400000000003</v>
      </c>
      <c r="H114" s="2">
        <f t="shared" si="19"/>
        <v>3.79</v>
      </c>
      <c r="I114" s="2">
        <f t="shared" si="20"/>
        <v>3.8647</v>
      </c>
      <c r="J114" s="2">
        <f t="shared" si="21"/>
        <v>3.1834199999999999</v>
      </c>
      <c r="K114" s="2">
        <v>3.13889</v>
      </c>
      <c r="L114" s="2">
        <f t="shared" si="22"/>
        <v>3.1745100000000002</v>
      </c>
      <c r="M114" s="49">
        <f t="shared" si="23"/>
        <v>1.1096862192905361</v>
      </c>
      <c r="N114" s="38">
        <f t="shared" si="24"/>
        <v>1.1000000000000001</v>
      </c>
      <c r="O114" s="50">
        <v>36.44</v>
      </c>
      <c r="P114" s="51">
        <f t="shared" si="14"/>
        <v>36.44</v>
      </c>
      <c r="S114" s="50">
        <v>33.159999999999997</v>
      </c>
      <c r="T114" s="50">
        <v>38.53</v>
      </c>
      <c r="U114" s="49">
        <f t="shared" si="25"/>
        <v>0.16194209891435479</v>
      </c>
      <c r="V114" s="2" t="str">
        <f t="shared" si="26"/>
        <v>N</v>
      </c>
      <c r="W114" s="49">
        <f t="shared" si="15"/>
        <v>-5.4243446664936502E-2</v>
      </c>
      <c r="X114" s="2" t="str">
        <f t="shared" si="27"/>
        <v>Y</v>
      </c>
      <c r="Y114" s="2" t="str">
        <f t="shared" si="16"/>
        <v>N</v>
      </c>
      <c r="Z114" s="51">
        <f t="shared" si="17"/>
        <v>36.61</v>
      </c>
      <c r="AC114" s="25"/>
      <c r="AE114" s="25"/>
    </row>
    <row r="115" spans="1:31">
      <c r="A115" s="34" t="s">
        <v>141</v>
      </c>
      <c r="B115" s="41">
        <v>6006688</v>
      </c>
      <c r="C115" s="41">
        <v>145844</v>
      </c>
      <c r="D115" s="41">
        <v>0</v>
      </c>
      <c r="E115" s="2">
        <v>3.11253</v>
      </c>
      <c r="F115" s="2">
        <f t="shared" si="18"/>
        <v>0.71220000000000006</v>
      </c>
      <c r="G115" s="2">
        <v>4.5079700000000003</v>
      </c>
      <c r="H115" s="2">
        <f t="shared" si="19"/>
        <v>3.79</v>
      </c>
      <c r="I115" s="2">
        <f t="shared" si="20"/>
        <v>3.8647</v>
      </c>
      <c r="J115" s="2">
        <f t="shared" si="21"/>
        <v>3.14852</v>
      </c>
      <c r="K115" s="2">
        <v>2.9339200000000001</v>
      </c>
      <c r="L115" s="2">
        <f t="shared" si="22"/>
        <v>3.1055999999999999</v>
      </c>
      <c r="M115" s="49">
        <f t="shared" si="23"/>
        <v>1.0022314528593508</v>
      </c>
      <c r="N115" s="38">
        <f t="shared" si="24"/>
        <v>1</v>
      </c>
      <c r="O115" s="50">
        <v>30.98</v>
      </c>
      <c r="P115" s="51">
        <f t="shared" si="14"/>
        <v>30.98</v>
      </c>
      <c r="S115" s="50">
        <v>27.72</v>
      </c>
      <c r="T115" s="50">
        <v>33.159999999999997</v>
      </c>
      <c r="U115" s="49">
        <f t="shared" si="25"/>
        <v>0.19624819624819617</v>
      </c>
      <c r="V115" s="2" t="str">
        <f t="shared" si="26"/>
        <v>N</v>
      </c>
      <c r="W115" s="49">
        <f t="shared" si="15"/>
        <v>-6.574185765983101E-2</v>
      </c>
      <c r="X115" s="2" t="str">
        <f t="shared" si="27"/>
        <v>Y</v>
      </c>
      <c r="Y115" s="2" t="str">
        <f t="shared" si="16"/>
        <v>N</v>
      </c>
      <c r="Z115" s="51">
        <f t="shared" si="17"/>
        <v>31.51</v>
      </c>
      <c r="AC115" s="25"/>
      <c r="AE115" s="25"/>
    </row>
    <row r="116" spans="1:31">
      <c r="A116" s="34" t="s">
        <v>142</v>
      </c>
      <c r="B116" s="41">
        <v>6000962</v>
      </c>
      <c r="C116" s="41" t="s">
        <v>143</v>
      </c>
      <c r="D116" s="41">
        <v>0</v>
      </c>
      <c r="E116" s="2">
        <v>3.3883800000000002</v>
      </c>
      <c r="F116" s="2">
        <f t="shared" si="18"/>
        <v>0.71220000000000006</v>
      </c>
      <c r="G116" s="2">
        <v>3.6879</v>
      </c>
      <c r="H116" s="2">
        <f t="shared" si="19"/>
        <v>3.79</v>
      </c>
      <c r="I116" s="2">
        <f t="shared" si="20"/>
        <v>3.8647</v>
      </c>
      <c r="J116" s="2">
        <f t="shared" si="21"/>
        <v>2.5757500000000002</v>
      </c>
      <c r="K116" s="2">
        <v>3.1353200000000001</v>
      </c>
      <c r="L116" s="2">
        <f t="shared" si="22"/>
        <v>2.5757500000000002</v>
      </c>
      <c r="M116" s="49">
        <f t="shared" si="23"/>
        <v>1.3154925749781616</v>
      </c>
      <c r="N116" s="38">
        <f t="shared" si="24"/>
        <v>1.31</v>
      </c>
      <c r="O116" s="50">
        <v>38.68</v>
      </c>
      <c r="P116" s="51">
        <f t="shared" si="14"/>
        <v>38.68</v>
      </c>
      <c r="S116" s="50">
        <v>35.89</v>
      </c>
      <c r="T116" s="50">
        <v>38.68</v>
      </c>
      <c r="U116" s="49">
        <f t="shared" si="25"/>
        <v>7.7737531345778738E-2</v>
      </c>
      <c r="V116" s="2" t="str">
        <f t="shared" si="26"/>
        <v>N</v>
      </c>
      <c r="W116" s="49">
        <f t="shared" si="15"/>
        <v>0</v>
      </c>
      <c r="X116" s="2" t="str">
        <f t="shared" si="27"/>
        <v>N</v>
      </c>
      <c r="Y116" s="2" t="str">
        <f t="shared" si="16"/>
        <v>N</v>
      </c>
      <c r="Z116" s="51">
        <f t="shared" si="17"/>
        <v>36.75</v>
      </c>
      <c r="AC116" s="25"/>
      <c r="AE116" s="25"/>
    </row>
    <row r="117" spans="1:31">
      <c r="A117" s="52" t="s">
        <v>144</v>
      </c>
      <c r="B117" s="53">
        <v>6000988</v>
      </c>
      <c r="C117" s="53">
        <v>145532</v>
      </c>
      <c r="D117" s="53">
        <v>0</v>
      </c>
      <c r="E117" s="54">
        <v>2.8272599999999999</v>
      </c>
      <c r="F117" s="54">
        <f t="shared" si="18"/>
        <v>0.71220000000000006</v>
      </c>
      <c r="G117" s="54">
        <v>4.8380400000000003</v>
      </c>
      <c r="H117" s="54">
        <f t="shared" si="19"/>
        <v>3.79</v>
      </c>
      <c r="I117" s="54">
        <f t="shared" si="20"/>
        <v>3.8647</v>
      </c>
      <c r="J117" s="54">
        <f t="shared" si="21"/>
        <v>3.3790499999999999</v>
      </c>
      <c r="K117" s="54">
        <v>3.41099</v>
      </c>
      <c r="L117" s="54">
        <f t="shared" si="22"/>
        <v>3.3790499999999999</v>
      </c>
      <c r="M117" s="55">
        <f t="shared" si="23"/>
        <v>0.83670262351844449</v>
      </c>
      <c r="N117" s="56">
        <f t="shared" si="24"/>
        <v>0.83</v>
      </c>
      <c r="O117" s="57">
        <v>18.829999999999998</v>
      </c>
      <c r="P117" s="58">
        <f t="shared" si="14"/>
        <v>18.829999999999998</v>
      </c>
      <c r="S117" s="57">
        <v>18.059999999999999</v>
      </c>
      <c r="T117" s="57">
        <v>24.23</v>
      </c>
      <c r="U117" s="55">
        <f t="shared" si="25"/>
        <v>0.34163898117386499</v>
      </c>
      <c r="V117" s="54" t="str">
        <f t="shared" si="26"/>
        <v>N</v>
      </c>
      <c r="W117" s="55">
        <f t="shared" si="15"/>
        <v>-0.22286421791167982</v>
      </c>
      <c r="X117" s="54" t="str">
        <f t="shared" si="27"/>
        <v>Y</v>
      </c>
      <c r="Y117" s="54" t="str">
        <f t="shared" si="16"/>
        <v>N</v>
      </c>
      <c r="Z117" s="58">
        <f t="shared" si="17"/>
        <v>23.020000000000003</v>
      </c>
      <c r="AC117" s="25"/>
      <c r="AE117" s="25"/>
    </row>
    <row r="118" spans="1:31">
      <c r="A118" s="42" t="s">
        <v>145</v>
      </c>
      <c r="B118" s="43">
        <v>6000996</v>
      </c>
      <c r="C118" s="43">
        <v>145610</v>
      </c>
      <c r="D118" s="43">
        <v>25</v>
      </c>
      <c r="E118" s="44">
        <v>0</v>
      </c>
      <c r="F118" s="44">
        <f t="shared" si="18"/>
        <v>0.71220000000000006</v>
      </c>
      <c r="G118" s="44">
        <v>0</v>
      </c>
      <c r="H118" s="44">
        <f t="shared" si="19"/>
        <v>3.79</v>
      </c>
      <c r="I118" s="44">
        <f t="shared" si="20"/>
        <v>3.8647</v>
      </c>
      <c r="J118" s="44">
        <f t="shared" si="21"/>
        <v>0</v>
      </c>
      <c r="K118" s="44">
        <v>2.8049499999999998</v>
      </c>
      <c r="L118" s="44">
        <f t="shared" si="22"/>
        <v>2.8049499999999998</v>
      </c>
      <c r="M118" s="45">
        <f t="shared" si="23"/>
        <v>0</v>
      </c>
      <c r="N118" s="46">
        <f t="shared" si="24"/>
        <v>0</v>
      </c>
      <c r="O118" s="47">
        <v>0</v>
      </c>
      <c r="P118" s="48">
        <f t="shared" si="14"/>
        <v>0</v>
      </c>
      <c r="S118" s="47">
        <v>37.630000000000003</v>
      </c>
      <c r="T118" s="47">
        <v>38.68</v>
      </c>
      <c r="U118" s="45">
        <f t="shared" si="25"/>
        <v>2.7903268668615391E-2</v>
      </c>
      <c r="V118" s="44" t="str">
        <f t="shared" si="26"/>
        <v>N</v>
      </c>
      <c r="W118" s="45">
        <f t="shared" si="15"/>
        <v>-1</v>
      </c>
      <c r="X118" s="44" t="str">
        <f t="shared" si="27"/>
        <v>Y</v>
      </c>
      <c r="Y118" s="44" t="str">
        <f t="shared" si="16"/>
        <v>N</v>
      </c>
      <c r="Z118" s="48">
        <f t="shared" si="17"/>
        <v>36.75</v>
      </c>
      <c r="AC118" s="25"/>
      <c r="AE118" s="25"/>
    </row>
    <row r="119" spans="1:31">
      <c r="A119" s="34" t="s">
        <v>146</v>
      </c>
      <c r="B119" s="41">
        <v>6001093</v>
      </c>
      <c r="C119" s="41">
        <v>145527</v>
      </c>
      <c r="D119" s="41">
        <v>0</v>
      </c>
      <c r="E119" s="2">
        <v>4.1523500000000002</v>
      </c>
      <c r="F119" s="2">
        <f t="shared" si="18"/>
        <v>0.71220000000000006</v>
      </c>
      <c r="G119" s="2">
        <v>3.66296</v>
      </c>
      <c r="H119" s="2">
        <f t="shared" si="19"/>
        <v>3.79</v>
      </c>
      <c r="I119" s="2">
        <f t="shared" si="20"/>
        <v>3.8647</v>
      </c>
      <c r="J119" s="2">
        <f t="shared" si="21"/>
        <v>2.5583399999999998</v>
      </c>
      <c r="K119" s="2">
        <v>3.25793</v>
      </c>
      <c r="L119" s="2">
        <f t="shared" si="22"/>
        <v>2.5583399999999998</v>
      </c>
      <c r="M119" s="49">
        <f t="shared" si="23"/>
        <v>1.6230641744256042</v>
      </c>
      <c r="N119" s="38">
        <f t="shared" si="24"/>
        <v>1.62</v>
      </c>
      <c r="O119" s="50">
        <v>38.68</v>
      </c>
      <c r="P119" s="51">
        <f t="shared" si="14"/>
        <v>38.68</v>
      </c>
      <c r="S119" s="50">
        <v>38.68</v>
      </c>
      <c r="T119" s="50">
        <v>38.68</v>
      </c>
      <c r="U119" s="49">
        <f t="shared" si="25"/>
        <v>0</v>
      </c>
      <c r="V119" s="2" t="str">
        <f t="shared" si="26"/>
        <v>N</v>
      </c>
      <c r="W119" s="49">
        <f t="shared" si="15"/>
        <v>0</v>
      </c>
      <c r="X119" s="2" t="str">
        <f t="shared" si="27"/>
        <v>N</v>
      </c>
      <c r="Y119" s="2" t="str">
        <f t="shared" si="16"/>
        <v>N</v>
      </c>
      <c r="Z119" s="51">
        <f t="shared" si="17"/>
        <v>36.75</v>
      </c>
      <c r="AC119" s="25"/>
      <c r="AE119" s="25"/>
    </row>
    <row r="120" spans="1:31">
      <c r="A120" s="34" t="s">
        <v>147</v>
      </c>
      <c r="B120" s="41">
        <v>6001101</v>
      </c>
      <c r="C120" s="41">
        <v>145410</v>
      </c>
      <c r="D120" s="41">
        <v>0</v>
      </c>
      <c r="E120" s="2">
        <v>2.8388599999999999</v>
      </c>
      <c r="F120" s="2">
        <f t="shared" si="18"/>
        <v>0.71220000000000006</v>
      </c>
      <c r="G120" s="2">
        <v>4.2420400000000003</v>
      </c>
      <c r="H120" s="2">
        <f t="shared" si="19"/>
        <v>3.79</v>
      </c>
      <c r="I120" s="2">
        <f t="shared" si="20"/>
        <v>3.8647</v>
      </c>
      <c r="J120" s="2">
        <f t="shared" si="21"/>
        <v>2.96279</v>
      </c>
      <c r="K120" s="2">
        <v>3.2901600000000002</v>
      </c>
      <c r="L120" s="2">
        <f t="shared" si="22"/>
        <v>2.96279</v>
      </c>
      <c r="M120" s="49">
        <f t="shared" si="23"/>
        <v>0.9581711832428218</v>
      </c>
      <c r="N120" s="38">
        <f t="shared" si="24"/>
        <v>0.95</v>
      </c>
      <c r="O120" s="50">
        <v>27.72</v>
      </c>
      <c r="P120" s="51">
        <f t="shared" si="14"/>
        <v>27.72</v>
      </c>
      <c r="S120" s="50">
        <v>36.74</v>
      </c>
      <c r="T120" s="50">
        <v>24.490000000000002</v>
      </c>
      <c r="U120" s="49">
        <f t="shared" si="25"/>
        <v>-0.33342406096897115</v>
      </c>
      <c r="V120" s="2" t="str">
        <f t="shared" si="26"/>
        <v>Y</v>
      </c>
      <c r="W120" s="49">
        <f t="shared" si="15"/>
        <v>0.13189056757860337</v>
      </c>
      <c r="X120" s="2" t="str">
        <f t="shared" si="27"/>
        <v>N</v>
      </c>
      <c r="Y120" s="2" t="str">
        <f t="shared" si="16"/>
        <v>N</v>
      </c>
      <c r="Z120" s="51">
        <f t="shared" si="17"/>
        <v>23.270000000000003</v>
      </c>
      <c r="AC120" s="25"/>
      <c r="AE120" s="25"/>
    </row>
    <row r="121" spans="1:31">
      <c r="A121" s="34" t="s">
        <v>148</v>
      </c>
      <c r="B121" s="41">
        <v>6005474</v>
      </c>
      <c r="C121" s="41">
        <v>145668</v>
      </c>
      <c r="D121" s="41">
        <v>0</v>
      </c>
      <c r="E121" s="2">
        <v>3.6347</v>
      </c>
      <c r="F121" s="2">
        <f t="shared" si="18"/>
        <v>0.71220000000000006</v>
      </c>
      <c r="G121" s="2">
        <v>5.4085000000000001</v>
      </c>
      <c r="H121" s="2">
        <f t="shared" si="19"/>
        <v>3.79</v>
      </c>
      <c r="I121" s="2">
        <f t="shared" si="20"/>
        <v>3.8647</v>
      </c>
      <c r="J121" s="2">
        <f t="shared" si="21"/>
        <v>3.7774800000000002</v>
      </c>
      <c r="K121" s="2">
        <v>3.4409200000000002</v>
      </c>
      <c r="L121" s="2">
        <f t="shared" si="22"/>
        <v>3.7101700000000002</v>
      </c>
      <c r="M121" s="49">
        <f t="shared" si="23"/>
        <v>0.97965861402577237</v>
      </c>
      <c r="N121" s="38">
        <f t="shared" si="24"/>
        <v>0.97</v>
      </c>
      <c r="O121" s="50">
        <v>29.03</v>
      </c>
      <c r="P121" s="51">
        <f t="shared" si="14"/>
        <v>29.03</v>
      </c>
      <c r="S121" s="50">
        <v>26.42</v>
      </c>
      <c r="T121" s="50">
        <v>30.98</v>
      </c>
      <c r="U121" s="49">
        <f t="shared" si="25"/>
        <v>0.17259651778955332</v>
      </c>
      <c r="V121" s="2" t="str">
        <f t="shared" si="26"/>
        <v>N</v>
      </c>
      <c r="W121" s="49">
        <f t="shared" si="15"/>
        <v>-6.2943834732085188E-2</v>
      </c>
      <c r="X121" s="2" t="str">
        <f t="shared" si="27"/>
        <v>Y</v>
      </c>
      <c r="Y121" s="2" t="str">
        <f t="shared" si="16"/>
        <v>N</v>
      </c>
      <c r="Z121" s="51">
        <f t="shared" si="17"/>
        <v>29.44</v>
      </c>
      <c r="AC121" s="25"/>
      <c r="AE121" s="25"/>
    </row>
    <row r="122" spans="1:31">
      <c r="A122" s="52" t="s">
        <v>149</v>
      </c>
      <c r="B122" s="53">
        <v>6007983</v>
      </c>
      <c r="C122" s="53">
        <v>145613</v>
      </c>
      <c r="D122" s="53">
        <v>0</v>
      </c>
      <c r="E122" s="54">
        <v>3.2238000000000002</v>
      </c>
      <c r="F122" s="54">
        <f t="shared" si="18"/>
        <v>0.71220000000000006</v>
      </c>
      <c r="G122" s="54">
        <v>5.10032</v>
      </c>
      <c r="H122" s="54">
        <f t="shared" si="19"/>
        <v>3.79</v>
      </c>
      <c r="I122" s="54">
        <f t="shared" si="20"/>
        <v>3.8647</v>
      </c>
      <c r="J122" s="54">
        <f t="shared" si="21"/>
        <v>3.5622400000000001</v>
      </c>
      <c r="K122" s="54">
        <v>2.9467599999999998</v>
      </c>
      <c r="L122" s="54">
        <f t="shared" si="22"/>
        <v>3.4391400000000001</v>
      </c>
      <c r="M122" s="55">
        <f t="shared" si="23"/>
        <v>0.93738550916798968</v>
      </c>
      <c r="N122" s="56">
        <f t="shared" si="24"/>
        <v>0.93</v>
      </c>
      <c r="O122" s="57">
        <v>26.42</v>
      </c>
      <c r="P122" s="58">
        <f t="shared" si="14"/>
        <v>26.42</v>
      </c>
      <c r="S122" s="57">
        <v>30.33</v>
      </c>
      <c r="T122" s="57">
        <v>29.68</v>
      </c>
      <c r="U122" s="55">
        <f t="shared" si="25"/>
        <v>-2.1430926475436814E-2</v>
      </c>
      <c r="V122" s="54" t="str">
        <f t="shared" si="26"/>
        <v>N</v>
      </c>
      <c r="W122" s="55">
        <f t="shared" si="15"/>
        <v>-0.10983827493261449</v>
      </c>
      <c r="X122" s="54" t="str">
        <f t="shared" si="27"/>
        <v>Y</v>
      </c>
      <c r="Y122" s="54" t="str">
        <f t="shared" si="16"/>
        <v>N</v>
      </c>
      <c r="Z122" s="58">
        <f t="shared" si="17"/>
        <v>28.200000000000003</v>
      </c>
      <c r="AC122" s="25"/>
      <c r="AE122" s="25"/>
    </row>
    <row r="123" spans="1:31">
      <c r="A123" s="42" t="s">
        <v>150</v>
      </c>
      <c r="B123" s="43">
        <v>6007991</v>
      </c>
      <c r="C123" s="43">
        <v>145898</v>
      </c>
      <c r="D123" s="43">
        <v>0</v>
      </c>
      <c r="E123" s="44">
        <v>2.8709899999999999</v>
      </c>
      <c r="F123" s="44">
        <f t="shared" si="18"/>
        <v>0.71220000000000006</v>
      </c>
      <c r="G123" s="44">
        <v>5.08324</v>
      </c>
      <c r="H123" s="44">
        <f t="shared" si="19"/>
        <v>3.79</v>
      </c>
      <c r="I123" s="44">
        <f t="shared" si="20"/>
        <v>3.8647</v>
      </c>
      <c r="J123" s="44">
        <f t="shared" si="21"/>
        <v>3.5503100000000001</v>
      </c>
      <c r="K123" s="44">
        <v>3.2831600000000001</v>
      </c>
      <c r="L123" s="44">
        <f t="shared" si="22"/>
        <v>3.49688</v>
      </c>
      <c r="M123" s="45">
        <f t="shared" si="23"/>
        <v>0.82101473313353612</v>
      </c>
      <c r="N123" s="46">
        <f t="shared" si="24"/>
        <v>0.82</v>
      </c>
      <c r="O123" s="47">
        <v>18.059999999999999</v>
      </c>
      <c r="P123" s="48">
        <f t="shared" si="14"/>
        <v>18.059999999999999</v>
      </c>
      <c r="S123" s="47">
        <v>15.02</v>
      </c>
      <c r="T123" s="47">
        <v>18.059999999999999</v>
      </c>
      <c r="U123" s="45">
        <f t="shared" si="25"/>
        <v>0.2023968042609853</v>
      </c>
      <c r="V123" s="44" t="str">
        <f t="shared" si="26"/>
        <v>N</v>
      </c>
      <c r="W123" s="45">
        <f t="shared" si="15"/>
        <v>0</v>
      </c>
      <c r="X123" s="44" t="str">
        <f t="shared" si="27"/>
        <v>N</v>
      </c>
      <c r="Y123" s="44" t="str">
        <f t="shared" si="16"/>
        <v>N</v>
      </c>
      <c r="Z123" s="48">
        <f t="shared" si="17"/>
        <v>17.16</v>
      </c>
      <c r="AC123" s="25"/>
      <c r="AE123" s="25"/>
    </row>
    <row r="124" spans="1:31">
      <c r="A124" s="34" t="s">
        <v>151</v>
      </c>
      <c r="B124" s="41">
        <v>6000954</v>
      </c>
      <c r="C124" s="41">
        <v>145864</v>
      </c>
      <c r="D124" s="41">
        <v>0</v>
      </c>
      <c r="E124" s="2">
        <v>3.23752</v>
      </c>
      <c r="F124" s="2">
        <f t="shared" si="18"/>
        <v>0.71220000000000006</v>
      </c>
      <c r="G124" s="2">
        <v>5.1061199999999998</v>
      </c>
      <c r="H124" s="2">
        <f t="shared" si="19"/>
        <v>3.79</v>
      </c>
      <c r="I124" s="2">
        <f t="shared" si="20"/>
        <v>3.8647</v>
      </c>
      <c r="J124" s="2">
        <f t="shared" si="21"/>
        <v>3.56629</v>
      </c>
      <c r="K124" s="2">
        <v>2.9213900000000002</v>
      </c>
      <c r="L124" s="2">
        <f t="shared" si="22"/>
        <v>3.4373100000000001</v>
      </c>
      <c r="M124" s="49">
        <f t="shared" si="23"/>
        <v>0.94187606005859226</v>
      </c>
      <c r="N124" s="38">
        <f t="shared" si="24"/>
        <v>0.94</v>
      </c>
      <c r="O124" s="50">
        <v>27.07</v>
      </c>
      <c r="P124" s="51">
        <f t="shared" si="14"/>
        <v>27.07</v>
      </c>
      <c r="S124" s="50">
        <v>18.059999999999999</v>
      </c>
      <c r="T124" s="50">
        <v>12.76</v>
      </c>
      <c r="U124" s="49">
        <f t="shared" si="25"/>
        <v>-0.29346622369878178</v>
      </c>
      <c r="V124" s="2" t="str">
        <f t="shared" si="26"/>
        <v>Y</v>
      </c>
      <c r="W124" s="49">
        <f t="shared" si="15"/>
        <v>1.121473354231975</v>
      </c>
      <c r="X124" s="2" t="str">
        <f t="shared" si="27"/>
        <v>N</v>
      </c>
      <c r="Y124" s="2" t="str">
        <f t="shared" si="16"/>
        <v>N</v>
      </c>
      <c r="Z124" s="51">
        <f t="shared" si="17"/>
        <v>12.129999999999999</v>
      </c>
      <c r="AC124" s="25"/>
      <c r="AE124" s="25"/>
    </row>
    <row r="125" spans="1:31">
      <c r="A125" s="34" t="s">
        <v>152</v>
      </c>
      <c r="B125" s="41">
        <v>6003503</v>
      </c>
      <c r="C125" s="41">
        <v>146067</v>
      </c>
      <c r="D125" s="41">
        <v>0</v>
      </c>
      <c r="E125" s="2">
        <v>3.6672699999999998</v>
      </c>
      <c r="F125" s="2">
        <f t="shared" si="18"/>
        <v>0.71220000000000006</v>
      </c>
      <c r="G125" s="2">
        <v>4.8411600000000004</v>
      </c>
      <c r="H125" s="2">
        <f t="shared" si="19"/>
        <v>3.79</v>
      </c>
      <c r="I125" s="2">
        <f t="shared" si="20"/>
        <v>3.8647</v>
      </c>
      <c r="J125" s="2">
        <f t="shared" si="21"/>
        <v>3.38123</v>
      </c>
      <c r="K125" s="2">
        <v>3.3161900000000002</v>
      </c>
      <c r="L125" s="2">
        <f t="shared" si="22"/>
        <v>3.36822</v>
      </c>
      <c r="M125" s="49">
        <f t="shared" si="23"/>
        <v>1.0887857681505364</v>
      </c>
      <c r="N125" s="38">
        <f t="shared" si="24"/>
        <v>1.08</v>
      </c>
      <c r="O125" s="50">
        <v>35.35</v>
      </c>
      <c r="P125" s="51">
        <f t="shared" si="14"/>
        <v>35.35</v>
      </c>
      <c r="S125" s="50">
        <v>25</v>
      </c>
      <c r="T125" s="50">
        <v>37.340000000000003</v>
      </c>
      <c r="U125" s="49">
        <f t="shared" si="25"/>
        <v>0.49360000000000015</v>
      </c>
      <c r="V125" s="2" t="str">
        <f t="shared" si="26"/>
        <v>N</v>
      </c>
      <c r="W125" s="49">
        <f t="shared" si="15"/>
        <v>-5.329405463310128E-2</v>
      </c>
      <c r="X125" s="2" t="str">
        <f t="shared" si="27"/>
        <v>Y</v>
      </c>
      <c r="Y125" s="2" t="str">
        <f t="shared" si="16"/>
        <v>N</v>
      </c>
      <c r="Z125" s="51">
        <f t="shared" si="17"/>
        <v>35.479999999999997</v>
      </c>
      <c r="AC125" s="25"/>
      <c r="AE125" s="25"/>
    </row>
    <row r="126" spans="1:31">
      <c r="A126" s="34" t="s">
        <v>153</v>
      </c>
      <c r="B126" s="41">
        <v>6010086</v>
      </c>
      <c r="C126" s="41">
        <v>145650</v>
      </c>
      <c r="D126" s="41">
        <v>0</v>
      </c>
      <c r="E126" s="2">
        <v>4.7068399999999997</v>
      </c>
      <c r="F126" s="2">
        <f t="shared" si="18"/>
        <v>0.71220000000000006</v>
      </c>
      <c r="G126" s="2">
        <v>5.4601899999999999</v>
      </c>
      <c r="H126" s="2">
        <f t="shared" si="19"/>
        <v>3.79</v>
      </c>
      <c r="I126" s="2">
        <f t="shared" si="20"/>
        <v>3.8647</v>
      </c>
      <c r="J126" s="2">
        <f t="shared" si="21"/>
        <v>3.81358</v>
      </c>
      <c r="K126" s="2">
        <v>3.52861</v>
      </c>
      <c r="L126" s="2">
        <f t="shared" si="22"/>
        <v>3.7565900000000001</v>
      </c>
      <c r="M126" s="49">
        <f t="shared" si="23"/>
        <v>1.2529554729155963</v>
      </c>
      <c r="N126" s="38">
        <f t="shared" si="24"/>
        <v>1.25</v>
      </c>
      <c r="O126" s="50">
        <v>38.68</v>
      </c>
      <c r="P126" s="51">
        <f t="shared" si="14"/>
        <v>38.68</v>
      </c>
      <c r="S126" s="50">
        <v>36.89</v>
      </c>
      <c r="T126" s="50">
        <v>38.380000000000003</v>
      </c>
      <c r="U126" s="49">
        <f t="shared" si="25"/>
        <v>4.0390349688262453E-2</v>
      </c>
      <c r="V126" s="2" t="str">
        <f t="shared" si="26"/>
        <v>N</v>
      </c>
      <c r="W126" s="49">
        <f t="shared" si="15"/>
        <v>7.8165711307972164E-3</v>
      </c>
      <c r="X126" s="2" t="str">
        <f t="shared" si="27"/>
        <v>N</v>
      </c>
      <c r="Y126" s="2" t="str">
        <f t="shared" si="16"/>
        <v>N</v>
      </c>
      <c r="Z126" s="51">
        <f t="shared" si="17"/>
        <v>36.47</v>
      </c>
      <c r="AC126" s="25"/>
      <c r="AE126" s="25"/>
    </row>
    <row r="127" spans="1:31">
      <c r="A127" s="52" t="s">
        <v>154</v>
      </c>
      <c r="B127" s="53">
        <v>6001283</v>
      </c>
      <c r="C127" s="53">
        <v>145735</v>
      </c>
      <c r="D127" s="53">
        <v>0</v>
      </c>
      <c r="E127" s="54">
        <v>2.83155</v>
      </c>
      <c r="F127" s="54">
        <f t="shared" si="18"/>
        <v>0.71220000000000006</v>
      </c>
      <c r="G127" s="54">
        <v>5.4307600000000003</v>
      </c>
      <c r="H127" s="54">
        <f t="shared" si="19"/>
        <v>3.79</v>
      </c>
      <c r="I127" s="54">
        <f t="shared" si="20"/>
        <v>3.8647</v>
      </c>
      <c r="J127" s="54">
        <f t="shared" si="21"/>
        <v>3.7930299999999999</v>
      </c>
      <c r="K127" s="54">
        <v>3.1995399999999998</v>
      </c>
      <c r="L127" s="54">
        <f t="shared" si="22"/>
        <v>3.6743299999999999</v>
      </c>
      <c r="M127" s="55">
        <f t="shared" si="23"/>
        <v>0.77063029178108666</v>
      </c>
      <c r="N127" s="56">
        <f t="shared" si="24"/>
        <v>0.77</v>
      </c>
      <c r="O127" s="57">
        <v>14.26</v>
      </c>
      <c r="P127" s="58">
        <f t="shared" si="14"/>
        <v>14.26</v>
      </c>
      <c r="S127" s="57">
        <v>9.75</v>
      </c>
      <c r="T127" s="57">
        <v>13.51</v>
      </c>
      <c r="U127" s="55">
        <f t="shared" si="25"/>
        <v>0.38564102564102559</v>
      </c>
      <c r="V127" s="54" t="str">
        <f t="shared" si="26"/>
        <v>N</v>
      </c>
      <c r="W127" s="55">
        <f t="shared" si="15"/>
        <v>5.5514433752775726E-2</v>
      </c>
      <c r="X127" s="54" t="str">
        <f t="shared" si="27"/>
        <v>N</v>
      </c>
      <c r="Y127" s="54" t="str">
        <f t="shared" si="16"/>
        <v>N</v>
      </c>
      <c r="Z127" s="58">
        <f t="shared" si="17"/>
        <v>12.84</v>
      </c>
      <c r="AC127" s="25"/>
      <c r="AE127" s="25"/>
    </row>
    <row r="128" spans="1:31">
      <c r="A128" s="42" t="s">
        <v>155</v>
      </c>
      <c r="B128" s="43">
        <v>6009930</v>
      </c>
      <c r="C128" s="43">
        <v>145405</v>
      </c>
      <c r="D128" s="43">
        <v>0</v>
      </c>
      <c r="E128" s="44">
        <v>3.51654</v>
      </c>
      <c r="F128" s="44">
        <f t="shared" si="18"/>
        <v>0.71220000000000006</v>
      </c>
      <c r="G128" s="44">
        <v>5.319</v>
      </c>
      <c r="H128" s="44">
        <f t="shared" si="19"/>
        <v>3.79</v>
      </c>
      <c r="I128" s="44">
        <f t="shared" si="20"/>
        <v>3.8647</v>
      </c>
      <c r="J128" s="44">
        <f t="shared" si="21"/>
        <v>3.7149700000000001</v>
      </c>
      <c r="K128" s="44">
        <v>3.2860900000000002</v>
      </c>
      <c r="L128" s="44">
        <f t="shared" si="22"/>
        <v>3.6291899999999999</v>
      </c>
      <c r="M128" s="45">
        <f t="shared" si="23"/>
        <v>0.9689600158713102</v>
      </c>
      <c r="N128" s="46">
        <f t="shared" si="24"/>
        <v>0.96</v>
      </c>
      <c r="O128" s="47">
        <v>28.38</v>
      </c>
      <c r="P128" s="48">
        <f t="shared" si="14"/>
        <v>28.38</v>
      </c>
      <c r="S128" s="47">
        <v>17.29</v>
      </c>
      <c r="T128" s="47">
        <v>33.71</v>
      </c>
      <c r="U128" s="45">
        <f t="shared" si="25"/>
        <v>0.94968189705031825</v>
      </c>
      <c r="V128" s="44" t="str">
        <f t="shared" si="26"/>
        <v>N</v>
      </c>
      <c r="W128" s="45">
        <f t="shared" si="15"/>
        <v>-0.1581133194897657</v>
      </c>
      <c r="X128" s="44" t="str">
        <f t="shared" si="27"/>
        <v>Y</v>
      </c>
      <c r="Y128" s="44" t="str">
        <f t="shared" si="16"/>
        <v>N</v>
      </c>
      <c r="Z128" s="48">
        <f t="shared" si="17"/>
        <v>32.03</v>
      </c>
      <c r="AC128" s="25"/>
      <c r="AE128" s="25"/>
    </row>
    <row r="129" spans="1:31">
      <c r="A129" s="34" t="s">
        <v>156</v>
      </c>
      <c r="B129" s="41">
        <v>6001143</v>
      </c>
      <c r="C129" s="41">
        <v>145784</v>
      </c>
      <c r="D129" s="41">
        <v>0</v>
      </c>
      <c r="E129" s="2">
        <v>1.91282</v>
      </c>
      <c r="F129" s="2">
        <f t="shared" si="18"/>
        <v>0.71220000000000006</v>
      </c>
      <c r="G129" s="2">
        <v>4.6965700000000004</v>
      </c>
      <c r="H129" s="2">
        <f t="shared" si="19"/>
        <v>3.79</v>
      </c>
      <c r="I129" s="2">
        <f t="shared" si="20"/>
        <v>3.8647</v>
      </c>
      <c r="J129" s="2">
        <f t="shared" si="21"/>
        <v>3.28024</v>
      </c>
      <c r="K129" s="2">
        <v>2.46828</v>
      </c>
      <c r="L129" s="2">
        <f t="shared" si="22"/>
        <v>3.1178499999999998</v>
      </c>
      <c r="M129" s="49">
        <f t="shared" si="23"/>
        <v>0.61350610196128741</v>
      </c>
      <c r="N129" s="38">
        <f t="shared" si="24"/>
        <v>0.61</v>
      </c>
      <c r="O129" s="50">
        <v>0</v>
      </c>
      <c r="P129" s="51">
        <f t="shared" si="14"/>
        <v>0</v>
      </c>
      <c r="S129" s="50">
        <v>0</v>
      </c>
      <c r="T129" s="50">
        <v>0</v>
      </c>
      <c r="U129" s="49">
        <f t="shared" si="25"/>
        <v>0</v>
      </c>
      <c r="V129" s="2" t="str">
        <f t="shared" si="26"/>
        <v>N</v>
      </c>
      <c r="W129" s="49">
        <f t="shared" si="15"/>
        <v>0</v>
      </c>
      <c r="X129" s="2" t="str">
        <f t="shared" si="27"/>
        <v>N</v>
      </c>
      <c r="Y129" s="2" t="str">
        <f t="shared" si="16"/>
        <v>N</v>
      </c>
      <c r="Z129" s="51">
        <f t="shared" si="17"/>
        <v>0</v>
      </c>
      <c r="AC129" s="25"/>
      <c r="AE129" s="25"/>
    </row>
    <row r="130" spans="1:31">
      <c r="A130" s="34" t="s">
        <v>157</v>
      </c>
      <c r="B130" s="41">
        <v>6016794</v>
      </c>
      <c r="C130" s="41">
        <v>146160</v>
      </c>
      <c r="D130" s="41">
        <v>0</v>
      </c>
      <c r="E130" s="2">
        <v>4.7984299999999998</v>
      </c>
      <c r="F130" s="2">
        <f t="shared" si="18"/>
        <v>0.71220000000000006</v>
      </c>
      <c r="G130" s="2">
        <v>3.9954399999999999</v>
      </c>
      <c r="H130" s="2">
        <f t="shared" si="19"/>
        <v>3.79</v>
      </c>
      <c r="I130" s="2">
        <f t="shared" si="20"/>
        <v>3.8647</v>
      </c>
      <c r="J130" s="2">
        <f t="shared" si="21"/>
        <v>2.7905500000000001</v>
      </c>
      <c r="K130" s="2">
        <v>2.8999199999999998</v>
      </c>
      <c r="L130" s="2">
        <f t="shared" si="22"/>
        <v>2.7905500000000001</v>
      </c>
      <c r="M130" s="49">
        <f t="shared" si="23"/>
        <v>1.7195284083782765</v>
      </c>
      <c r="N130" s="38">
        <f t="shared" si="24"/>
        <v>1.71</v>
      </c>
      <c r="O130" s="50">
        <v>38.68</v>
      </c>
      <c r="P130" s="51">
        <f t="shared" si="14"/>
        <v>38.68</v>
      </c>
      <c r="S130" s="50">
        <v>38.68</v>
      </c>
      <c r="T130" s="50">
        <v>38.68</v>
      </c>
      <c r="U130" s="49">
        <f t="shared" si="25"/>
        <v>0</v>
      </c>
      <c r="V130" s="2" t="str">
        <f t="shared" si="26"/>
        <v>N</v>
      </c>
      <c r="W130" s="49">
        <f t="shared" si="15"/>
        <v>0</v>
      </c>
      <c r="X130" s="2" t="str">
        <f t="shared" si="27"/>
        <v>N</v>
      </c>
      <c r="Y130" s="2" t="str">
        <f t="shared" si="16"/>
        <v>N</v>
      </c>
      <c r="Z130" s="51">
        <f t="shared" si="17"/>
        <v>36.75</v>
      </c>
      <c r="AC130" s="25"/>
      <c r="AE130" s="25"/>
    </row>
    <row r="131" spans="1:31">
      <c r="A131" s="34" t="s">
        <v>158</v>
      </c>
      <c r="B131" s="41">
        <v>6001168</v>
      </c>
      <c r="C131" s="41">
        <v>145208</v>
      </c>
      <c r="D131" s="41">
        <v>0</v>
      </c>
      <c r="E131" s="2">
        <v>3.0959400000000001</v>
      </c>
      <c r="F131" s="2">
        <f t="shared" si="18"/>
        <v>0.71220000000000006</v>
      </c>
      <c r="G131" s="2">
        <v>5.1804300000000003</v>
      </c>
      <c r="H131" s="2">
        <f t="shared" si="19"/>
        <v>3.79</v>
      </c>
      <c r="I131" s="2">
        <f t="shared" si="20"/>
        <v>3.8647</v>
      </c>
      <c r="J131" s="2">
        <f t="shared" si="21"/>
        <v>3.6181899999999998</v>
      </c>
      <c r="K131" s="2">
        <v>3.7164100000000002</v>
      </c>
      <c r="L131" s="2">
        <f t="shared" si="22"/>
        <v>3.6181899999999998</v>
      </c>
      <c r="M131" s="49">
        <f t="shared" si="23"/>
        <v>0.85565987413596312</v>
      </c>
      <c r="N131" s="38">
        <f t="shared" si="24"/>
        <v>0.85</v>
      </c>
      <c r="O131" s="50">
        <v>20.37</v>
      </c>
      <c r="P131" s="51">
        <f t="shared" si="14"/>
        <v>20.37</v>
      </c>
      <c r="S131" s="50">
        <v>18.829999999999998</v>
      </c>
      <c r="T131" s="50">
        <v>23.46</v>
      </c>
      <c r="U131" s="49">
        <f t="shared" si="25"/>
        <v>0.24588422729686685</v>
      </c>
      <c r="V131" s="2" t="str">
        <f t="shared" si="26"/>
        <v>N</v>
      </c>
      <c r="W131" s="49">
        <f t="shared" si="15"/>
        <v>-0.13171355498721227</v>
      </c>
      <c r="X131" s="2" t="str">
        <f t="shared" si="27"/>
        <v>Y</v>
      </c>
      <c r="Y131" s="2" t="str">
        <f t="shared" si="16"/>
        <v>N</v>
      </c>
      <c r="Z131" s="51">
        <f t="shared" si="17"/>
        <v>22.290000000000003</v>
      </c>
      <c r="AC131" s="25"/>
      <c r="AE131" s="25"/>
    </row>
    <row r="132" spans="1:31">
      <c r="A132" s="52" t="s">
        <v>159</v>
      </c>
      <c r="B132" s="53">
        <v>6000353</v>
      </c>
      <c r="C132" s="53">
        <v>145420</v>
      </c>
      <c r="D132" s="53">
        <v>0</v>
      </c>
      <c r="E132" s="54">
        <v>3.1728299999999998</v>
      </c>
      <c r="F132" s="54">
        <f t="shared" si="18"/>
        <v>0.71220000000000006</v>
      </c>
      <c r="G132" s="54">
        <v>5.1957000000000004</v>
      </c>
      <c r="H132" s="54">
        <f t="shared" si="19"/>
        <v>3.79</v>
      </c>
      <c r="I132" s="54">
        <f t="shared" si="20"/>
        <v>3.8647</v>
      </c>
      <c r="J132" s="54">
        <f t="shared" si="21"/>
        <v>3.6288499999999999</v>
      </c>
      <c r="K132" s="54">
        <v>3.28911</v>
      </c>
      <c r="L132" s="54">
        <f t="shared" si="22"/>
        <v>3.5609000000000002</v>
      </c>
      <c r="M132" s="55">
        <f t="shared" si="23"/>
        <v>0.89101912437866826</v>
      </c>
      <c r="N132" s="56">
        <f t="shared" si="24"/>
        <v>0.89</v>
      </c>
      <c r="O132" s="57">
        <v>23.46</v>
      </c>
      <c r="P132" s="58">
        <f t="shared" si="14"/>
        <v>23.46</v>
      </c>
      <c r="S132" s="57">
        <v>21.15</v>
      </c>
      <c r="T132" s="57">
        <v>27.07</v>
      </c>
      <c r="U132" s="55">
        <f t="shared" si="25"/>
        <v>0.27990543735224599</v>
      </c>
      <c r="V132" s="54" t="str">
        <f t="shared" si="26"/>
        <v>N</v>
      </c>
      <c r="W132" s="55">
        <f t="shared" si="15"/>
        <v>-0.13335796084226079</v>
      </c>
      <c r="X132" s="54" t="str">
        <f t="shared" si="27"/>
        <v>Y</v>
      </c>
      <c r="Y132" s="54" t="str">
        <f t="shared" si="16"/>
        <v>N</v>
      </c>
      <c r="Z132" s="58">
        <f t="shared" si="17"/>
        <v>25.720000000000002</v>
      </c>
      <c r="AC132" s="25"/>
      <c r="AE132" s="25"/>
    </row>
    <row r="133" spans="1:31">
      <c r="A133" t="s">
        <v>160</v>
      </c>
      <c r="B133" s="41">
        <v>6014955</v>
      </c>
      <c r="C133" s="41">
        <v>146061</v>
      </c>
      <c r="D133" s="41">
        <v>0</v>
      </c>
      <c r="E133" s="2">
        <v>4.4212199999999999</v>
      </c>
      <c r="F133" s="2">
        <f t="shared" si="18"/>
        <v>0.71220000000000006</v>
      </c>
      <c r="G133" s="2">
        <v>4.1070399999999996</v>
      </c>
      <c r="H133" s="2">
        <f t="shared" si="19"/>
        <v>3.79</v>
      </c>
      <c r="I133" s="2">
        <f t="shared" si="20"/>
        <v>3.8647</v>
      </c>
      <c r="J133" s="2">
        <f t="shared" si="21"/>
        <v>2.8685</v>
      </c>
      <c r="K133" s="2">
        <v>3.06359</v>
      </c>
      <c r="L133" s="2">
        <f t="shared" si="22"/>
        <v>2.8685</v>
      </c>
      <c r="M133" s="49">
        <f t="shared" si="23"/>
        <v>1.5413003311835454</v>
      </c>
      <c r="N133" s="38">
        <f t="shared" si="24"/>
        <v>1.54</v>
      </c>
      <c r="O133" s="50">
        <v>38.68</v>
      </c>
      <c r="P133" s="51">
        <f t="shared" si="14"/>
        <v>38.68</v>
      </c>
      <c r="S133" s="50">
        <v>38.68</v>
      </c>
      <c r="T133" s="50">
        <v>38.68</v>
      </c>
      <c r="U133" s="49">
        <f t="shared" si="25"/>
        <v>0</v>
      </c>
      <c r="V133" s="2" t="str">
        <f t="shared" si="26"/>
        <v>N</v>
      </c>
      <c r="W133" s="49">
        <f t="shared" si="15"/>
        <v>0</v>
      </c>
      <c r="X133" s="2" t="str">
        <f t="shared" si="27"/>
        <v>N</v>
      </c>
      <c r="Y133" s="2" t="str">
        <f t="shared" si="16"/>
        <v>N</v>
      </c>
      <c r="Z133" s="51">
        <f t="shared" si="17"/>
        <v>36.75</v>
      </c>
      <c r="AC133" s="25"/>
      <c r="AE133" s="25"/>
    </row>
    <row r="134" spans="1:31">
      <c r="A134" s="34" t="s">
        <v>161</v>
      </c>
      <c r="B134" s="41">
        <v>6001242</v>
      </c>
      <c r="C134" s="41">
        <v>145285</v>
      </c>
      <c r="D134" s="41">
        <v>0</v>
      </c>
      <c r="E134" s="2">
        <v>2.7566999999999999</v>
      </c>
      <c r="F134" s="2">
        <f t="shared" si="18"/>
        <v>0.71220000000000006</v>
      </c>
      <c r="G134" s="2">
        <v>3.9984600000000001</v>
      </c>
      <c r="H134" s="2">
        <f t="shared" si="19"/>
        <v>3.79</v>
      </c>
      <c r="I134" s="2">
        <f t="shared" si="20"/>
        <v>3.8647</v>
      </c>
      <c r="J134" s="2">
        <f t="shared" si="21"/>
        <v>2.7926600000000001</v>
      </c>
      <c r="K134" s="2">
        <v>3.0331899999999998</v>
      </c>
      <c r="L134" s="2">
        <f t="shared" si="22"/>
        <v>2.7926600000000001</v>
      </c>
      <c r="M134" s="49">
        <f t="shared" si="23"/>
        <v>0.98712338773785557</v>
      </c>
      <c r="N134" s="38">
        <f t="shared" si="24"/>
        <v>0.98</v>
      </c>
      <c r="O134" s="50">
        <v>29.68</v>
      </c>
      <c r="P134" s="51">
        <f t="shared" si="14"/>
        <v>29.68</v>
      </c>
      <c r="S134" s="50">
        <v>30.98</v>
      </c>
      <c r="T134" s="50">
        <v>34.799999999999997</v>
      </c>
      <c r="U134" s="49">
        <f t="shared" si="25"/>
        <v>0.12330535829567452</v>
      </c>
      <c r="V134" s="2" t="str">
        <f t="shared" si="26"/>
        <v>N</v>
      </c>
      <c r="W134" s="49">
        <f t="shared" si="15"/>
        <v>-0.14712643678160914</v>
      </c>
      <c r="X134" s="2" t="str">
        <f t="shared" si="27"/>
        <v>Y</v>
      </c>
      <c r="Y134" s="2" t="str">
        <f t="shared" si="16"/>
        <v>N</v>
      </c>
      <c r="Z134" s="51">
        <f t="shared" si="17"/>
        <v>33.06</v>
      </c>
      <c r="AC134" s="25"/>
      <c r="AE134" s="25"/>
    </row>
    <row r="135" spans="1:31">
      <c r="A135" s="34" t="s">
        <v>162</v>
      </c>
      <c r="B135" s="41">
        <v>6001127</v>
      </c>
      <c r="C135" s="41">
        <v>145211</v>
      </c>
      <c r="D135" s="41">
        <v>0</v>
      </c>
      <c r="E135" s="2">
        <v>3.81542</v>
      </c>
      <c r="F135" s="2">
        <f t="shared" si="18"/>
        <v>0.71220000000000006</v>
      </c>
      <c r="G135" s="2">
        <v>4.8387599999999997</v>
      </c>
      <c r="H135" s="2">
        <f t="shared" si="19"/>
        <v>3.79</v>
      </c>
      <c r="I135" s="2">
        <f t="shared" si="20"/>
        <v>3.8647</v>
      </c>
      <c r="J135" s="2">
        <f t="shared" si="21"/>
        <v>3.3795500000000001</v>
      </c>
      <c r="K135" s="2">
        <v>3.2260300000000002</v>
      </c>
      <c r="L135" s="2">
        <f t="shared" si="22"/>
        <v>3.3488500000000001</v>
      </c>
      <c r="M135" s="49">
        <f t="shared" si="23"/>
        <v>1.1393224539767381</v>
      </c>
      <c r="N135" s="38">
        <f t="shared" si="24"/>
        <v>1.1299999999999999</v>
      </c>
      <c r="O135" s="50">
        <v>36.89</v>
      </c>
      <c r="P135" s="51">
        <f t="shared" si="14"/>
        <v>36.89</v>
      </c>
      <c r="S135" s="50">
        <v>32.619999999999997</v>
      </c>
      <c r="T135" s="50">
        <v>35.35</v>
      </c>
      <c r="U135" s="49">
        <f t="shared" si="25"/>
        <v>8.3690987124463642E-2</v>
      </c>
      <c r="V135" s="2" t="str">
        <f t="shared" si="26"/>
        <v>N</v>
      </c>
      <c r="W135" s="49">
        <f t="shared" si="15"/>
        <v>4.3564356435643541E-2</v>
      </c>
      <c r="X135" s="2" t="str">
        <f t="shared" si="27"/>
        <v>N</v>
      </c>
      <c r="Y135" s="2" t="str">
        <f t="shared" si="16"/>
        <v>N</v>
      </c>
      <c r="Z135" s="51">
        <f t="shared" si="17"/>
        <v>33.589999999999996</v>
      </c>
      <c r="AC135" s="25"/>
      <c r="AE135" s="25"/>
    </row>
    <row r="136" spans="1:31">
      <c r="A136" s="34" t="s">
        <v>163</v>
      </c>
      <c r="B136" s="41">
        <v>6001259</v>
      </c>
      <c r="C136" s="41">
        <v>145219</v>
      </c>
      <c r="D136" s="41">
        <v>0</v>
      </c>
      <c r="E136" s="2">
        <v>4.7858400000000003</v>
      </c>
      <c r="F136" s="2">
        <f t="shared" si="18"/>
        <v>0.71220000000000006</v>
      </c>
      <c r="G136" s="2">
        <v>4.0813499999999996</v>
      </c>
      <c r="H136" s="2">
        <f t="shared" si="19"/>
        <v>3.79</v>
      </c>
      <c r="I136" s="2">
        <f t="shared" si="20"/>
        <v>3.8647</v>
      </c>
      <c r="J136" s="2">
        <f t="shared" si="21"/>
        <v>2.8505500000000001</v>
      </c>
      <c r="K136" s="2">
        <v>3.3788299999999998</v>
      </c>
      <c r="L136" s="2">
        <f t="shared" si="22"/>
        <v>2.8505500000000001</v>
      </c>
      <c r="M136" s="49">
        <f t="shared" si="23"/>
        <v>1.6789181035238814</v>
      </c>
      <c r="N136" s="38">
        <f t="shared" si="24"/>
        <v>1.67</v>
      </c>
      <c r="O136" s="50">
        <v>38.68</v>
      </c>
      <c r="P136" s="51">
        <f t="shared" ref="P136:P199" si="28">IF(Y136="Y",Z136,O136)</f>
        <v>38.68</v>
      </c>
      <c r="S136" s="50">
        <v>38.68</v>
      </c>
      <c r="T136" s="50">
        <v>38.68</v>
      </c>
      <c r="U136" s="49">
        <f t="shared" si="25"/>
        <v>0</v>
      </c>
      <c r="V136" s="2" t="str">
        <f t="shared" si="26"/>
        <v>N</v>
      </c>
      <c r="W136" s="49">
        <f t="shared" ref="W136:W199" si="29">IF(T136=0,0,(O136-T136)/T136)</f>
        <v>0</v>
      </c>
      <c r="X136" s="2" t="str">
        <f t="shared" si="27"/>
        <v>N</v>
      </c>
      <c r="Y136" s="2" t="str">
        <f t="shared" si="16"/>
        <v>N</v>
      </c>
      <c r="Z136" s="51">
        <f t="shared" ref="Z136:Z199" si="30">ROUNDUP(T136*0.95,2)</f>
        <v>36.75</v>
      </c>
      <c r="AC136" s="25"/>
      <c r="AE136" s="25"/>
    </row>
    <row r="137" spans="1:31">
      <c r="A137" s="34" t="s">
        <v>164</v>
      </c>
      <c r="B137" s="41">
        <v>6014674</v>
      </c>
      <c r="C137" s="41">
        <v>145910</v>
      </c>
      <c r="D137" s="41">
        <v>0</v>
      </c>
      <c r="E137" s="2">
        <v>2.8505799999999999</v>
      </c>
      <c r="F137" s="2">
        <f t="shared" ref="F137:F200" si="31">$F$5</f>
        <v>0.71220000000000006</v>
      </c>
      <c r="G137" s="2">
        <v>3.3029999999999999</v>
      </c>
      <c r="H137" s="2">
        <f t="shared" ref="H137:H200" si="32">$H$5</f>
        <v>3.79</v>
      </c>
      <c r="I137" s="2">
        <f t="shared" ref="I137:I200" si="33">$I$5</f>
        <v>3.8647</v>
      </c>
      <c r="J137" s="2">
        <f t="shared" ref="J137:J200" si="34">ROUND(F137*G137*(H137/I137),5)</f>
        <v>2.3069299999999999</v>
      </c>
      <c r="K137" s="2">
        <v>3.2936000000000001</v>
      </c>
      <c r="L137" s="2">
        <f t="shared" ref="L137:L200" si="35">IF($J137=0,$K137,IF($K137=0,$J137,IF($J137&lt;$K137,$J137,ROUND(($J137*$L$5)+($K137*$L$4),5))))</f>
        <v>2.3069299999999999</v>
      </c>
      <c r="M137" s="49">
        <f t="shared" ref="M137:M200" si="36">IFERROR(E137/L137,0)</f>
        <v>1.235659512859081</v>
      </c>
      <c r="N137" s="38">
        <f t="shared" ref="N137:N200" si="37">ROUNDDOWN(M137,2)</f>
        <v>1.23</v>
      </c>
      <c r="O137" s="50">
        <v>38.380000000000003</v>
      </c>
      <c r="P137" s="51">
        <f t="shared" si="28"/>
        <v>38.380000000000003</v>
      </c>
      <c r="S137" s="50">
        <v>30.98</v>
      </c>
      <c r="T137" s="50">
        <v>38.53</v>
      </c>
      <c r="U137" s="49">
        <f t="shared" si="25"/>
        <v>0.24370561652679149</v>
      </c>
      <c r="V137" s="2" t="str">
        <f t="shared" si="26"/>
        <v>N</v>
      </c>
      <c r="W137" s="49">
        <f t="shared" si="29"/>
        <v>-3.893070334804012E-3</v>
      </c>
      <c r="X137" s="2" t="str">
        <f t="shared" si="27"/>
        <v>N</v>
      </c>
      <c r="Y137" s="2" t="str">
        <f t="shared" ref="Y137:Y200" si="38">IF(AND(V137="Y",X137="Y"),"Y","N")</f>
        <v>N</v>
      </c>
      <c r="Z137" s="51">
        <f t="shared" si="30"/>
        <v>36.61</v>
      </c>
      <c r="AC137" s="25"/>
      <c r="AE137" s="25"/>
    </row>
    <row r="138" spans="1:31">
      <c r="A138" s="52" t="s">
        <v>165</v>
      </c>
      <c r="B138" s="53">
        <v>6001333</v>
      </c>
      <c r="C138" s="53">
        <v>145625</v>
      </c>
      <c r="D138" s="53">
        <v>0</v>
      </c>
      <c r="E138" s="54">
        <v>2.2104400000000002</v>
      </c>
      <c r="F138" s="54">
        <f t="shared" si="31"/>
        <v>0.71220000000000006</v>
      </c>
      <c r="G138" s="54">
        <v>4.9180400000000004</v>
      </c>
      <c r="H138" s="54">
        <f t="shared" si="32"/>
        <v>3.79</v>
      </c>
      <c r="I138" s="54">
        <f t="shared" si="33"/>
        <v>3.8647</v>
      </c>
      <c r="J138" s="54">
        <f t="shared" si="34"/>
        <v>3.43493</v>
      </c>
      <c r="K138" s="54">
        <v>3.1197499999999998</v>
      </c>
      <c r="L138" s="54">
        <f t="shared" si="35"/>
        <v>3.3718900000000001</v>
      </c>
      <c r="M138" s="55">
        <f t="shared" si="36"/>
        <v>0.65554926169003147</v>
      </c>
      <c r="N138" s="56">
        <f t="shared" si="37"/>
        <v>0.65</v>
      </c>
      <c r="O138" s="57">
        <v>0</v>
      </c>
      <c r="P138" s="58">
        <f t="shared" si="28"/>
        <v>0</v>
      </c>
      <c r="S138" s="57">
        <v>0</v>
      </c>
      <c r="T138" s="57">
        <v>0</v>
      </c>
      <c r="U138" s="55">
        <f t="shared" ref="U138:U201" si="39">IFERROR((T138-S138)/S138,0)</f>
        <v>0</v>
      </c>
      <c r="V138" s="54" t="str">
        <f t="shared" ref="V138:V201" si="40">IF(U138&lt;-0.05,"Y","N")</f>
        <v>N</v>
      </c>
      <c r="W138" s="55">
        <f t="shared" si="29"/>
        <v>0</v>
      </c>
      <c r="X138" s="54" t="str">
        <f t="shared" ref="X138:X201" si="41">IF(W138&lt;-0.05,"Y","N")</f>
        <v>N</v>
      </c>
      <c r="Y138" s="54" t="str">
        <f t="shared" si="38"/>
        <v>N</v>
      </c>
      <c r="Z138" s="58">
        <f t="shared" si="30"/>
        <v>0</v>
      </c>
      <c r="AC138" s="25"/>
      <c r="AE138" s="25"/>
    </row>
    <row r="139" spans="1:31">
      <c r="A139" s="42" t="s">
        <v>166</v>
      </c>
      <c r="B139" s="43">
        <v>6014401</v>
      </c>
      <c r="C139" s="43">
        <v>145846</v>
      </c>
      <c r="D139" s="43">
        <v>0</v>
      </c>
      <c r="E139" s="44">
        <v>2.7580399999999998</v>
      </c>
      <c r="F139" s="44">
        <f t="shared" si="31"/>
        <v>0.71220000000000006</v>
      </c>
      <c r="G139" s="44">
        <v>5.1814200000000001</v>
      </c>
      <c r="H139" s="44">
        <f t="shared" si="32"/>
        <v>3.79</v>
      </c>
      <c r="I139" s="44">
        <f t="shared" si="33"/>
        <v>3.8647</v>
      </c>
      <c r="J139" s="44">
        <f t="shared" si="34"/>
        <v>3.6188799999999999</v>
      </c>
      <c r="K139" s="44">
        <v>3.4254500000000001</v>
      </c>
      <c r="L139" s="44">
        <f t="shared" si="35"/>
        <v>3.58019</v>
      </c>
      <c r="M139" s="45">
        <f t="shared" si="36"/>
        <v>0.77036134953731505</v>
      </c>
      <c r="N139" s="46">
        <f t="shared" si="37"/>
        <v>0.77</v>
      </c>
      <c r="O139" s="47">
        <v>14.26</v>
      </c>
      <c r="P139" s="48">
        <f t="shared" si="28"/>
        <v>14.26</v>
      </c>
      <c r="S139" s="47">
        <v>14.26</v>
      </c>
      <c r="T139" s="47">
        <v>19.600000000000001</v>
      </c>
      <c r="U139" s="45">
        <f t="shared" si="39"/>
        <v>0.37447405329593281</v>
      </c>
      <c r="V139" s="44" t="str">
        <f t="shared" si="40"/>
        <v>N</v>
      </c>
      <c r="W139" s="45">
        <f t="shared" si="29"/>
        <v>-0.27244897959183678</v>
      </c>
      <c r="X139" s="44" t="str">
        <f t="shared" si="41"/>
        <v>Y</v>
      </c>
      <c r="Y139" s="44" t="str">
        <f t="shared" si="38"/>
        <v>N</v>
      </c>
      <c r="Z139" s="48">
        <f t="shared" si="30"/>
        <v>18.62</v>
      </c>
      <c r="AC139" s="25"/>
      <c r="AE139" s="25"/>
    </row>
    <row r="140" spans="1:31">
      <c r="A140" s="34" t="s">
        <v>167</v>
      </c>
      <c r="B140" s="41">
        <v>6009336</v>
      </c>
      <c r="C140" s="41">
        <v>145454</v>
      </c>
      <c r="D140" s="41">
        <v>0</v>
      </c>
      <c r="E140" s="2">
        <v>3.4455200000000001</v>
      </c>
      <c r="F140" s="2">
        <f t="shared" si="31"/>
        <v>0.71220000000000006</v>
      </c>
      <c r="G140" s="2">
        <v>4.58812</v>
      </c>
      <c r="H140" s="2">
        <f t="shared" si="32"/>
        <v>3.79</v>
      </c>
      <c r="I140" s="2">
        <f t="shared" si="33"/>
        <v>3.8647</v>
      </c>
      <c r="J140" s="2">
        <f t="shared" si="34"/>
        <v>3.2044999999999999</v>
      </c>
      <c r="K140" s="2">
        <v>3.0474100000000002</v>
      </c>
      <c r="L140" s="2">
        <f t="shared" si="35"/>
        <v>3.1730800000000001</v>
      </c>
      <c r="M140" s="49">
        <f t="shared" si="36"/>
        <v>1.0858597955298952</v>
      </c>
      <c r="N140" s="38">
        <f t="shared" si="37"/>
        <v>1.08</v>
      </c>
      <c r="O140" s="50">
        <v>35.35</v>
      </c>
      <c r="P140" s="51">
        <f t="shared" si="28"/>
        <v>35.35</v>
      </c>
      <c r="S140" s="50">
        <v>32.07</v>
      </c>
      <c r="T140" s="50">
        <v>36.74</v>
      </c>
      <c r="U140" s="49">
        <f t="shared" si="39"/>
        <v>0.14561895852821957</v>
      </c>
      <c r="V140" s="2" t="str">
        <f t="shared" si="40"/>
        <v>N</v>
      </c>
      <c r="W140" s="49">
        <f t="shared" si="29"/>
        <v>-3.7833424060968984E-2</v>
      </c>
      <c r="X140" s="2" t="str">
        <f t="shared" si="41"/>
        <v>N</v>
      </c>
      <c r="Y140" s="2" t="str">
        <f t="shared" si="38"/>
        <v>N</v>
      </c>
      <c r="Z140" s="51">
        <f t="shared" si="30"/>
        <v>34.909999999999997</v>
      </c>
      <c r="AC140" s="25"/>
      <c r="AE140" s="25"/>
    </row>
    <row r="141" spans="1:31">
      <c r="A141" s="34" t="s">
        <v>168</v>
      </c>
      <c r="B141" s="41">
        <v>6001465</v>
      </c>
      <c r="C141" s="41">
        <v>145679</v>
      </c>
      <c r="D141" s="41">
        <v>0</v>
      </c>
      <c r="E141" s="2">
        <v>3.3088199999999999</v>
      </c>
      <c r="F141" s="2">
        <f t="shared" si="31"/>
        <v>0.71220000000000006</v>
      </c>
      <c r="G141" s="2">
        <v>5.1515899999999997</v>
      </c>
      <c r="H141" s="2">
        <f t="shared" si="32"/>
        <v>3.79</v>
      </c>
      <c r="I141" s="2">
        <f t="shared" si="33"/>
        <v>3.8647</v>
      </c>
      <c r="J141" s="2">
        <f t="shared" si="34"/>
        <v>3.5980500000000002</v>
      </c>
      <c r="K141" s="2">
        <v>3.5513499999999998</v>
      </c>
      <c r="L141" s="2">
        <f t="shared" si="35"/>
        <v>3.5887099999999998</v>
      </c>
      <c r="M141" s="49">
        <f t="shared" si="36"/>
        <v>0.922008186785781</v>
      </c>
      <c r="N141" s="38">
        <f t="shared" si="37"/>
        <v>0.92</v>
      </c>
      <c r="O141" s="50">
        <v>25.77</v>
      </c>
      <c r="P141" s="51">
        <f t="shared" si="28"/>
        <v>25.77</v>
      </c>
      <c r="S141" s="50">
        <v>22.69</v>
      </c>
      <c r="T141" s="50">
        <v>25</v>
      </c>
      <c r="U141" s="49">
        <f t="shared" si="39"/>
        <v>0.10180696342000875</v>
      </c>
      <c r="V141" s="2" t="str">
        <f t="shared" si="40"/>
        <v>N</v>
      </c>
      <c r="W141" s="49">
        <f t="shared" si="29"/>
        <v>3.0799999999999984E-2</v>
      </c>
      <c r="X141" s="2" t="str">
        <f t="shared" si="41"/>
        <v>N</v>
      </c>
      <c r="Y141" s="2" t="str">
        <f t="shared" si="38"/>
        <v>N</v>
      </c>
      <c r="Z141" s="51">
        <f t="shared" si="30"/>
        <v>23.75</v>
      </c>
      <c r="AC141" s="25"/>
      <c r="AE141" s="25"/>
    </row>
    <row r="142" spans="1:31">
      <c r="A142" s="34" t="s">
        <v>169</v>
      </c>
      <c r="B142" s="41">
        <v>6001473</v>
      </c>
      <c r="C142" s="41">
        <v>145729</v>
      </c>
      <c r="D142" s="41">
        <v>0</v>
      </c>
      <c r="E142" s="2">
        <v>2.9252099999999999</v>
      </c>
      <c r="F142" s="2">
        <f t="shared" si="31"/>
        <v>0.71220000000000006</v>
      </c>
      <c r="G142" s="2">
        <v>4.0999100000000004</v>
      </c>
      <c r="H142" s="2">
        <f t="shared" si="32"/>
        <v>3.79</v>
      </c>
      <c r="I142" s="2">
        <f t="shared" si="33"/>
        <v>3.8647</v>
      </c>
      <c r="J142" s="2">
        <f t="shared" si="34"/>
        <v>2.8635199999999998</v>
      </c>
      <c r="K142" s="2">
        <v>0</v>
      </c>
      <c r="L142" s="2">
        <f t="shared" si="35"/>
        <v>2.8635199999999998</v>
      </c>
      <c r="M142" s="49">
        <f t="shared" si="36"/>
        <v>1.0215434150975025</v>
      </c>
      <c r="N142" s="38">
        <f t="shared" si="37"/>
        <v>1.02</v>
      </c>
      <c r="O142" s="50">
        <v>32.07</v>
      </c>
      <c r="P142" s="51">
        <f t="shared" si="28"/>
        <v>32.07</v>
      </c>
      <c r="S142" s="50">
        <v>13.51</v>
      </c>
      <c r="T142" s="50">
        <v>36.44</v>
      </c>
      <c r="U142" s="49">
        <f t="shared" si="39"/>
        <v>1.697261287934863</v>
      </c>
      <c r="V142" s="2" t="str">
        <f t="shared" si="40"/>
        <v>N</v>
      </c>
      <c r="W142" s="49">
        <f t="shared" si="29"/>
        <v>-0.11992316136114153</v>
      </c>
      <c r="X142" s="2" t="str">
        <f t="shared" si="41"/>
        <v>Y</v>
      </c>
      <c r="Y142" s="2" t="str">
        <f t="shared" si="38"/>
        <v>N</v>
      </c>
      <c r="Z142" s="51">
        <f t="shared" si="30"/>
        <v>34.619999999999997</v>
      </c>
      <c r="AC142" s="25"/>
      <c r="AE142" s="25"/>
    </row>
    <row r="143" spans="1:31">
      <c r="A143" s="52" t="s">
        <v>170</v>
      </c>
      <c r="B143" s="53">
        <v>6016539</v>
      </c>
      <c r="C143" s="53">
        <v>146124</v>
      </c>
      <c r="D143" s="53">
        <v>0</v>
      </c>
      <c r="E143" s="54">
        <v>3.39377</v>
      </c>
      <c r="F143" s="54">
        <f t="shared" si="31"/>
        <v>0.71220000000000006</v>
      </c>
      <c r="G143" s="54">
        <v>5.3067500000000001</v>
      </c>
      <c r="H143" s="54">
        <f t="shared" si="32"/>
        <v>3.79</v>
      </c>
      <c r="I143" s="54">
        <f t="shared" si="33"/>
        <v>3.8647</v>
      </c>
      <c r="J143" s="54">
        <f t="shared" si="34"/>
        <v>3.70641</v>
      </c>
      <c r="K143" s="54">
        <v>3.5798199999999998</v>
      </c>
      <c r="L143" s="54">
        <f t="shared" si="35"/>
        <v>3.6810900000000002</v>
      </c>
      <c r="M143" s="55">
        <f t="shared" si="36"/>
        <v>0.92194703199324102</v>
      </c>
      <c r="N143" s="56">
        <f t="shared" si="37"/>
        <v>0.92</v>
      </c>
      <c r="O143" s="57">
        <v>25.77</v>
      </c>
      <c r="P143" s="58">
        <f t="shared" si="28"/>
        <v>25.77</v>
      </c>
      <c r="S143" s="57">
        <v>26.42</v>
      </c>
      <c r="T143" s="57">
        <v>32.07</v>
      </c>
      <c r="U143" s="55">
        <f t="shared" si="39"/>
        <v>0.21385314155942461</v>
      </c>
      <c r="V143" s="54" t="str">
        <f t="shared" si="40"/>
        <v>N</v>
      </c>
      <c r="W143" s="55">
        <f t="shared" si="29"/>
        <v>-0.19644527595884007</v>
      </c>
      <c r="X143" s="54" t="str">
        <f t="shared" si="41"/>
        <v>Y</v>
      </c>
      <c r="Y143" s="54" t="str">
        <f t="shared" si="38"/>
        <v>N</v>
      </c>
      <c r="Z143" s="58">
        <f t="shared" si="30"/>
        <v>30.470000000000002</v>
      </c>
      <c r="AC143" s="25"/>
      <c r="AE143" s="25"/>
    </row>
    <row r="144" spans="1:31">
      <c r="A144" s="34" t="s">
        <v>171</v>
      </c>
      <c r="B144" s="41">
        <v>6001507</v>
      </c>
      <c r="C144" s="41">
        <v>145323</v>
      </c>
      <c r="D144" s="41">
        <v>0</v>
      </c>
      <c r="E144" s="2">
        <v>3.0277599999999998</v>
      </c>
      <c r="F144" s="2">
        <f t="shared" si="31"/>
        <v>0.71220000000000006</v>
      </c>
      <c r="G144" s="2">
        <v>3.43634</v>
      </c>
      <c r="H144" s="2">
        <f t="shared" si="32"/>
        <v>3.79</v>
      </c>
      <c r="I144" s="2">
        <f t="shared" si="33"/>
        <v>3.8647</v>
      </c>
      <c r="J144" s="2">
        <f t="shared" si="34"/>
        <v>2.4000599999999999</v>
      </c>
      <c r="K144" s="2">
        <v>3.0552100000000002</v>
      </c>
      <c r="L144" s="2">
        <f t="shared" si="35"/>
        <v>2.4000599999999999</v>
      </c>
      <c r="M144" s="49">
        <f t="shared" si="36"/>
        <v>1.2615351282884595</v>
      </c>
      <c r="N144" s="38">
        <f t="shared" si="37"/>
        <v>1.26</v>
      </c>
      <c r="O144" s="50">
        <v>38.68</v>
      </c>
      <c r="P144" s="51">
        <f t="shared" si="28"/>
        <v>38.68</v>
      </c>
      <c r="S144" s="50">
        <v>21.92</v>
      </c>
      <c r="T144" s="50">
        <v>37.340000000000003</v>
      </c>
      <c r="U144" s="49">
        <f t="shared" si="39"/>
        <v>0.70346715328467158</v>
      </c>
      <c r="V144" s="2" t="str">
        <f t="shared" si="40"/>
        <v>N</v>
      </c>
      <c r="W144" s="49">
        <f t="shared" si="29"/>
        <v>3.5886448848419822E-2</v>
      </c>
      <c r="X144" s="2" t="str">
        <f t="shared" si="41"/>
        <v>N</v>
      </c>
      <c r="Y144" s="2" t="str">
        <f t="shared" si="38"/>
        <v>N</v>
      </c>
      <c r="Z144" s="51">
        <f t="shared" si="30"/>
        <v>35.479999999999997</v>
      </c>
      <c r="AC144" s="25"/>
      <c r="AE144" s="25"/>
    </row>
    <row r="145" spans="1:31">
      <c r="A145" s="34" t="s">
        <v>172</v>
      </c>
      <c r="B145" s="41">
        <v>6000970</v>
      </c>
      <c r="C145" s="41">
        <v>146117</v>
      </c>
      <c r="D145" s="41">
        <v>0</v>
      </c>
      <c r="E145" s="2">
        <v>3.5894300000000001</v>
      </c>
      <c r="F145" s="2">
        <f t="shared" si="31"/>
        <v>0.71220000000000006</v>
      </c>
      <c r="G145" s="2">
        <v>3.4379300000000002</v>
      </c>
      <c r="H145" s="2">
        <f t="shared" si="32"/>
        <v>3.79</v>
      </c>
      <c r="I145" s="2">
        <f t="shared" si="33"/>
        <v>3.8647</v>
      </c>
      <c r="J145" s="2">
        <f t="shared" si="34"/>
        <v>2.40117</v>
      </c>
      <c r="K145" s="2">
        <v>2.8960599999999999</v>
      </c>
      <c r="L145" s="2">
        <f t="shared" si="35"/>
        <v>2.40117</v>
      </c>
      <c r="M145" s="49">
        <f t="shared" si="36"/>
        <v>1.4948670856290891</v>
      </c>
      <c r="N145" s="38">
        <f t="shared" si="37"/>
        <v>1.49</v>
      </c>
      <c r="O145" s="50">
        <v>38.68</v>
      </c>
      <c r="P145" s="51">
        <f t="shared" si="28"/>
        <v>38.68</v>
      </c>
      <c r="S145" s="50">
        <v>37.340000000000003</v>
      </c>
      <c r="T145" s="50">
        <v>38.68</v>
      </c>
      <c r="U145" s="49">
        <f t="shared" si="39"/>
        <v>3.5886448848419822E-2</v>
      </c>
      <c r="V145" s="2" t="str">
        <f t="shared" si="40"/>
        <v>N</v>
      </c>
      <c r="W145" s="49">
        <f t="shared" si="29"/>
        <v>0</v>
      </c>
      <c r="X145" s="2" t="str">
        <f t="shared" si="41"/>
        <v>N</v>
      </c>
      <c r="Y145" s="2" t="str">
        <f t="shared" si="38"/>
        <v>N</v>
      </c>
      <c r="Z145" s="51">
        <f t="shared" si="30"/>
        <v>36.75</v>
      </c>
      <c r="AC145" s="25"/>
      <c r="AE145" s="25"/>
    </row>
    <row r="146" spans="1:31">
      <c r="A146" s="34" t="s">
        <v>173</v>
      </c>
      <c r="B146" s="41">
        <v>6010227</v>
      </c>
      <c r="C146" s="41">
        <v>145585</v>
      </c>
      <c r="D146" s="41">
        <v>0</v>
      </c>
      <c r="E146" s="2">
        <v>3.0838000000000001</v>
      </c>
      <c r="F146" s="2">
        <f t="shared" si="31"/>
        <v>0.71220000000000006</v>
      </c>
      <c r="G146" s="2">
        <v>3.7839499999999999</v>
      </c>
      <c r="H146" s="2">
        <f t="shared" si="32"/>
        <v>3.79</v>
      </c>
      <c r="I146" s="2">
        <f t="shared" si="33"/>
        <v>3.8647</v>
      </c>
      <c r="J146" s="2">
        <f t="shared" si="34"/>
        <v>2.6428400000000001</v>
      </c>
      <c r="K146" s="2">
        <v>2.8223799999999999</v>
      </c>
      <c r="L146" s="2">
        <f t="shared" si="35"/>
        <v>2.6428400000000001</v>
      </c>
      <c r="M146" s="49">
        <f t="shared" si="36"/>
        <v>1.166850812005267</v>
      </c>
      <c r="N146" s="38">
        <f t="shared" si="37"/>
        <v>1.1599999999999999</v>
      </c>
      <c r="O146" s="50">
        <v>37.340000000000003</v>
      </c>
      <c r="P146" s="51">
        <f t="shared" si="28"/>
        <v>37.340000000000003</v>
      </c>
      <c r="S146" s="50">
        <v>30.33</v>
      </c>
      <c r="T146" s="50">
        <v>38.380000000000003</v>
      </c>
      <c r="U146" s="49">
        <f t="shared" si="39"/>
        <v>0.26541378173425667</v>
      </c>
      <c r="V146" s="2" t="str">
        <f t="shared" si="40"/>
        <v>N</v>
      </c>
      <c r="W146" s="49">
        <f t="shared" si="29"/>
        <v>-2.7097446586763916E-2</v>
      </c>
      <c r="X146" s="2" t="str">
        <f t="shared" si="41"/>
        <v>N</v>
      </c>
      <c r="Y146" s="2" t="str">
        <f t="shared" si="38"/>
        <v>N</v>
      </c>
      <c r="Z146" s="51">
        <f t="shared" si="30"/>
        <v>36.47</v>
      </c>
      <c r="AC146" s="25"/>
      <c r="AE146" s="25"/>
    </row>
    <row r="147" spans="1:31">
      <c r="A147" s="52" t="s">
        <v>174</v>
      </c>
      <c r="B147" s="53">
        <v>6002869</v>
      </c>
      <c r="C147" s="53">
        <v>145571</v>
      </c>
      <c r="D147" s="53">
        <v>0</v>
      </c>
      <c r="E147" s="54">
        <v>3.0721699999999998</v>
      </c>
      <c r="F147" s="54">
        <f t="shared" si="31"/>
        <v>0.71220000000000006</v>
      </c>
      <c r="G147" s="54">
        <v>4.9358500000000003</v>
      </c>
      <c r="H147" s="54">
        <f t="shared" si="32"/>
        <v>3.79</v>
      </c>
      <c r="I147" s="54">
        <f t="shared" si="33"/>
        <v>3.8647</v>
      </c>
      <c r="J147" s="54">
        <f t="shared" si="34"/>
        <v>3.4473699999999998</v>
      </c>
      <c r="K147" s="54">
        <v>3.3294100000000002</v>
      </c>
      <c r="L147" s="54">
        <f t="shared" si="35"/>
        <v>3.4237799999999998</v>
      </c>
      <c r="M147" s="55">
        <f t="shared" si="36"/>
        <v>0.89730356506551234</v>
      </c>
      <c r="N147" s="56">
        <f t="shared" si="37"/>
        <v>0.89</v>
      </c>
      <c r="O147" s="57">
        <v>23.46</v>
      </c>
      <c r="P147" s="58">
        <f t="shared" si="28"/>
        <v>23.46</v>
      </c>
      <c r="S147" s="57">
        <v>25</v>
      </c>
      <c r="T147" s="57">
        <v>26.42</v>
      </c>
      <c r="U147" s="55">
        <f t="shared" si="39"/>
        <v>5.6800000000000066E-2</v>
      </c>
      <c r="V147" s="54" t="str">
        <f t="shared" si="40"/>
        <v>N</v>
      </c>
      <c r="W147" s="55">
        <f t="shared" si="29"/>
        <v>-0.11203633610900836</v>
      </c>
      <c r="X147" s="54" t="str">
        <f t="shared" si="41"/>
        <v>Y</v>
      </c>
      <c r="Y147" s="54" t="str">
        <f t="shared" si="38"/>
        <v>N</v>
      </c>
      <c r="Z147" s="58">
        <f t="shared" si="30"/>
        <v>25.1</v>
      </c>
      <c r="AC147" s="25"/>
      <c r="AE147" s="25"/>
    </row>
    <row r="148" spans="1:31">
      <c r="A148" s="42" t="s">
        <v>175</v>
      </c>
      <c r="B148" s="43">
        <v>6012587</v>
      </c>
      <c r="C148" s="43">
        <v>145680</v>
      </c>
      <c r="D148" s="43">
        <v>0</v>
      </c>
      <c r="E148" s="44">
        <v>3.02101</v>
      </c>
      <c r="F148" s="44">
        <f t="shared" si="31"/>
        <v>0.71220000000000006</v>
      </c>
      <c r="G148" s="44">
        <v>4.0780900000000004</v>
      </c>
      <c r="H148" s="44">
        <f t="shared" si="32"/>
        <v>3.79</v>
      </c>
      <c r="I148" s="44">
        <f t="shared" si="33"/>
        <v>3.8647</v>
      </c>
      <c r="J148" s="44">
        <f t="shared" si="34"/>
        <v>2.8482799999999999</v>
      </c>
      <c r="K148" s="44">
        <v>3.2987199999999999</v>
      </c>
      <c r="L148" s="44">
        <f t="shared" si="35"/>
        <v>2.8482799999999999</v>
      </c>
      <c r="M148" s="45">
        <f t="shared" si="36"/>
        <v>1.0606436164983779</v>
      </c>
      <c r="N148" s="46">
        <f t="shared" si="37"/>
        <v>1.06</v>
      </c>
      <c r="O148" s="47">
        <v>34.26</v>
      </c>
      <c r="P148" s="48">
        <f t="shared" si="28"/>
        <v>34.26</v>
      </c>
      <c r="S148" s="47">
        <v>23.46</v>
      </c>
      <c r="T148" s="47">
        <v>36.74</v>
      </c>
      <c r="U148" s="45">
        <f t="shared" si="39"/>
        <v>0.56606990622335895</v>
      </c>
      <c r="V148" s="44" t="str">
        <f t="shared" si="40"/>
        <v>N</v>
      </c>
      <c r="W148" s="45">
        <f t="shared" si="29"/>
        <v>-6.7501360914534667E-2</v>
      </c>
      <c r="X148" s="44" t="str">
        <f t="shared" si="41"/>
        <v>Y</v>
      </c>
      <c r="Y148" s="44" t="str">
        <f t="shared" si="38"/>
        <v>N</v>
      </c>
      <c r="Z148" s="48">
        <f t="shared" si="30"/>
        <v>34.909999999999997</v>
      </c>
      <c r="AC148" s="25"/>
      <c r="AE148" s="25"/>
    </row>
    <row r="149" spans="1:31">
      <c r="A149" s="34" t="s">
        <v>176</v>
      </c>
      <c r="B149" s="41">
        <v>6001523</v>
      </c>
      <c r="C149" s="41">
        <v>146062</v>
      </c>
      <c r="D149" s="41">
        <v>0</v>
      </c>
      <c r="E149" s="2">
        <v>2.8254899999999998</v>
      </c>
      <c r="F149" s="2">
        <f t="shared" si="31"/>
        <v>0.71220000000000006</v>
      </c>
      <c r="G149" s="2">
        <v>3.4818199999999999</v>
      </c>
      <c r="H149" s="2">
        <f t="shared" si="32"/>
        <v>3.79</v>
      </c>
      <c r="I149" s="2">
        <f t="shared" si="33"/>
        <v>3.8647</v>
      </c>
      <c r="J149" s="2">
        <f t="shared" si="34"/>
        <v>2.4318200000000001</v>
      </c>
      <c r="K149" s="2">
        <v>3.0018199999999999</v>
      </c>
      <c r="L149" s="2">
        <f t="shared" si="35"/>
        <v>2.4318200000000001</v>
      </c>
      <c r="M149" s="49">
        <f t="shared" si="36"/>
        <v>1.1618828696202843</v>
      </c>
      <c r="N149" s="38">
        <f t="shared" si="37"/>
        <v>1.1599999999999999</v>
      </c>
      <c r="O149" s="50">
        <v>37.340000000000003</v>
      </c>
      <c r="P149" s="51">
        <f t="shared" si="28"/>
        <v>37.340000000000003</v>
      </c>
      <c r="S149" s="50">
        <v>29.03</v>
      </c>
      <c r="T149" s="50">
        <v>29.03</v>
      </c>
      <c r="U149" s="49">
        <f t="shared" si="39"/>
        <v>0</v>
      </c>
      <c r="V149" s="2" t="str">
        <f t="shared" si="40"/>
        <v>N</v>
      </c>
      <c r="W149" s="49">
        <f t="shared" si="29"/>
        <v>0.28625559765759567</v>
      </c>
      <c r="X149" s="2" t="str">
        <f t="shared" si="41"/>
        <v>N</v>
      </c>
      <c r="Y149" s="2" t="str">
        <f t="shared" si="38"/>
        <v>N</v>
      </c>
      <c r="Z149" s="51">
        <f t="shared" si="30"/>
        <v>27.580000000000002</v>
      </c>
      <c r="AC149" s="25"/>
      <c r="AE149" s="25"/>
    </row>
    <row r="150" spans="1:31">
      <c r="A150" s="34" t="s">
        <v>177</v>
      </c>
      <c r="B150" s="41">
        <v>6001564</v>
      </c>
      <c r="C150" s="41">
        <v>145853</v>
      </c>
      <c r="D150" s="41">
        <v>0</v>
      </c>
      <c r="E150" s="2">
        <v>3.9447000000000001</v>
      </c>
      <c r="F150" s="2">
        <f t="shared" si="31"/>
        <v>0.71220000000000006</v>
      </c>
      <c r="G150" s="2">
        <v>3.5294599999999998</v>
      </c>
      <c r="H150" s="2">
        <f t="shared" si="32"/>
        <v>3.79</v>
      </c>
      <c r="I150" s="2">
        <f t="shared" si="33"/>
        <v>3.8647</v>
      </c>
      <c r="J150" s="2">
        <f t="shared" si="34"/>
        <v>2.46509</v>
      </c>
      <c r="K150" s="2">
        <v>3.0018600000000002</v>
      </c>
      <c r="L150" s="2">
        <f t="shared" si="35"/>
        <v>2.46509</v>
      </c>
      <c r="M150" s="49">
        <f t="shared" si="36"/>
        <v>1.600225549574255</v>
      </c>
      <c r="N150" s="38">
        <f t="shared" si="37"/>
        <v>1.6</v>
      </c>
      <c r="O150" s="50">
        <v>38.68</v>
      </c>
      <c r="P150" s="51">
        <f t="shared" si="28"/>
        <v>38.68</v>
      </c>
      <c r="S150" s="50">
        <v>38.68</v>
      </c>
      <c r="T150" s="50">
        <v>38.68</v>
      </c>
      <c r="U150" s="49">
        <f t="shared" si="39"/>
        <v>0</v>
      </c>
      <c r="V150" s="2" t="str">
        <f t="shared" si="40"/>
        <v>N</v>
      </c>
      <c r="W150" s="49">
        <f t="shared" si="29"/>
        <v>0</v>
      </c>
      <c r="X150" s="2" t="str">
        <f t="shared" si="41"/>
        <v>N</v>
      </c>
      <c r="Y150" s="2" t="str">
        <f t="shared" si="38"/>
        <v>N</v>
      </c>
      <c r="Z150" s="51">
        <f t="shared" si="30"/>
        <v>36.75</v>
      </c>
      <c r="AC150" s="25"/>
      <c r="AE150" s="25"/>
    </row>
    <row r="151" spans="1:31">
      <c r="A151" s="34" t="s">
        <v>178</v>
      </c>
      <c r="B151" s="41">
        <v>6001580</v>
      </c>
      <c r="C151" s="41">
        <v>145648</v>
      </c>
      <c r="D151" s="41">
        <v>0</v>
      </c>
      <c r="E151" s="2">
        <v>2.22906</v>
      </c>
      <c r="F151" s="2">
        <f t="shared" si="31"/>
        <v>0.71220000000000006</v>
      </c>
      <c r="G151" s="2">
        <v>4.7938200000000002</v>
      </c>
      <c r="H151" s="2">
        <f t="shared" si="32"/>
        <v>3.79</v>
      </c>
      <c r="I151" s="2">
        <f t="shared" si="33"/>
        <v>3.8647</v>
      </c>
      <c r="J151" s="2">
        <f t="shared" si="34"/>
        <v>3.3481700000000001</v>
      </c>
      <c r="K151" s="2">
        <v>2.7308300000000001</v>
      </c>
      <c r="L151" s="2">
        <f t="shared" si="35"/>
        <v>3.2246999999999999</v>
      </c>
      <c r="M151" s="49">
        <f t="shared" si="36"/>
        <v>0.69124569727416507</v>
      </c>
      <c r="N151" s="38">
        <f t="shared" si="37"/>
        <v>0.69</v>
      </c>
      <c r="O151" s="50">
        <v>0</v>
      </c>
      <c r="P151" s="51">
        <f t="shared" si="28"/>
        <v>0</v>
      </c>
      <c r="S151" s="50">
        <v>0</v>
      </c>
      <c r="T151" s="50">
        <v>9</v>
      </c>
      <c r="U151" s="49">
        <f t="shared" si="39"/>
        <v>0</v>
      </c>
      <c r="V151" s="2" t="str">
        <f t="shared" si="40"/>
        <v>N</v>
      </c>
      <c r="W151" s="49">
        <f t="shared" si="29"/>
        <v>-1</v>
      </c>
      <c r="X151" s="2" t="str">
        <f t="shared" si="41"/>
        <v>Y</v>
      </c>
      <c r="Y151" s="2" t="str">
        <f t="shared" si="38"/>
        <v>N</v>
      </c>
      <c r="Z151" s="51">
        <f t="shared" si="30"/>
        <v>8.5500000000000007</v>
      </c>
      <c r="AC151" s="25"/>
      <c r="AE151" s="25"/>
    </row>
    <row r="152" spans="1:31">
      <c r="A152" s="52" t="s">
        <v>179</v>
      </c>
      <c r="B152" s="53">
        <v>6012355</v>
      </c>
      <c r="C152" s="53">
        <v>145666</v>
      </c>
      <c r="D152" s="53">
        <v>0</v>
      </c>
      <c r="E152" s="54">
        <v>3.9172400000000001</v>
      </c>
      <c r="F152" s="54">
        <f t="shared" si="31"/>
        <v>0.71220000000000006</v>
      </c>
      <c r="G152" s="54">
        <v>4.47159</v>
      </c>
      <c r="H152" s="54">
        <f t="shared" si="32"/>
        <v>3.79</v>
      </c>
      <c r="I152" s="54">
        <f t="shared" si="33"/>
        <v>3.8647</v>
      </c>
      <c r="J152" s="54">
        <f t="shared" si="34"/>
        <v>3.1231100000000001</v>
      </c>
      <c r="K152" s="54">
        <v>3.3304299999999998</v>
      </c>
      <c r="L152" s="54">
        <f t="shared" si="35"/>
        <v>3.1231100000000001</v>
      </c>
      <c r="M152" s="55">
        <f t="shared" si="36"/>
        <v>1.2542753857533036</v>
      </c>
      <c r="N152" s="56">
        <f t="shared" si="37"/>
        <v>1.25</v>
      </c>
      <c r="O152" s="57">
        <v>38.68</v>
      </c>
      <c r="P152" s="58">
        <f t="shared" si="28"/>
        <v>38.68</v>
      </c>
      <c r="S152" s="57">
        <v>38.229999999999997</v>
      </c>
      <c r="T152" s="57">
        <v>38.68</v>
      </c>
      <c r="U152" s="55">
        <f t="shared" si="39"/>
        <v>1.1770860580695864E-2</v>
      </c>
      <c r="V152" s="54" t="str">
        <f t="shared" si="40"/>
        <v>N</v>
      </c>
      <c r="W152" s="55">
        <f t="shared" si="29"/>
        <v>0</v>
      </c>
      <c r="X152" s="54" t="str">
        <f t="shared" si="41"/>
        <v>N</v>
      </c>
      <c r="Y152" s="54" t="str">
        <f t="shared" si="38"/>
        <v>N</v>
      </c>
      <c r="Z152" s="58">
        <f t="shared" si="30"/>
        <v>36.75</v>
      </c>
      <c r="AC152" s="25"/>
      <c r="AE152" s="25"/>
    </row>
    <row r="153" spans="1:31">
      <c r="A153" s="42" t="s">
        <v>180</v>
      </c>
      <c r="B153" s="43">
        <v>6008601</v>
      </c>
      <c r="C153" s="43">
        <v>145670</v>
      </c>
      <c r="D153" s="43">
        <v>0</v>
      </c>
      <c r="E153" s="44">
        <v>2.3797299999999999</v>
      </c>
      <c r="F153" s="44">
        <f t="shared" si="31"/>
        <v>0.71220000000000006</v>
      </c>
      <c r="G153" s="44">
        <v>4.9662699999999997</v>
      </c>
      <c r="H153" s="44">
        <f t="shared" si="32"/>
        <v>3.79</v>
      </c>
      <c r="I153" s="44">
        <f t="shared" si="33"/>
        <v>3.8647</v>
      </c>
      <c r="J153" s="44">
        <f t="shared" si="34"/>
        <v>3.46861</v>
      </c>
      <c r="K153" s="44">
        <v>3.6441499999999998</v>
      </c>
      <c r="L153" s="44">
        <f t="shared" si="35"/>
        <v>3.46861</v>
      </c>
      <c r="M153" s="45">
        <f t="shared" si="36"/>
        <v>0.68607597856201763</v>
      </c>
      <c r="N153" s="46">
        <f t="shared" si="37"/>
        <v>0.68</v>
      </c>
      <c r="O153" s="47">
        <v>0</v>
      </c>
      <c r="P153" s="48">
        <f t="shared" si="28"/>
        <v>0</v>
      </c>
      <c r="S153" s="47">
        <v>0</v>
      </c>
      <c r="T153" s="47">
        <v>10.5</v>
      </c>
      <c r="U153" s="45">
        <f t="shared" si="39"/>
        <v>0</v>
      </c>
      <c r="V153" s="44" t="str">
        <f t="shared" si="40"/>
        <v>N</v>
      </c>
      <c r="W153" s="45">
        <f t="shared" si="29"/>
        <v>-1</v>
      </c>
      <c r="X153" s="44" t="str">
        <f t="shared" si="41"/>
        <v>Y</v>
      </c>
      <c r="Y153" s="44" t="str">
        <f t="shared" si="38"/>
        <v>N</v>
      </c>
      <c r="Z153" s="48">
        <f t="shared" si="30"/>
        <v>9.98</v>
      </c>
      <c r="AC153" s="25"/>
      <c r="AE153" s="25"/>
    </row>
    <row r="154" spans="1:31">
      <c r="A154" s="34" t="s">
        <v>181</v>
      </c>
      <c r="B154" s="41">
        <v>6001457</v>
      </c>
      <c r="C154" s="41">
        <v>145439</v>
      </c>
      <c r="D154" s="41">
        <v>0</v>
      </c>
      <c r="E154" s="2">
        <v>3.3630200000000001</v>
      </c>
      <c r="F154" s="2">
        <f t="shared" si="31"/>
        <v>0.71220000000000006</v>
      </c>
      <c r="G154" s="2">
        <v>4.5150899999999998</v>
      </c>
      <c r="H154" s="2">
        <f t="shared" si="32"/>
        <v>3.79</v>
      </c>
      <c r="I154" s="2">
        <f t="shared" si="33"/>
        <v>3.8647</v>
      </c>
      <c r="J154" s="2">
        <f t="shared" si="34"/>
        <v>3.1534900000000001</v>
      </c>
      <c r="K154" s="2">
        <v>3.3435999999999999</v>
      </c>
      <c r="L154" s="2">
        <f t="shared" si="35"/>
        <v>3.1534900000000001</v>
      </c>
      <c r="M154" s="49">
        <f t="shared" si="36"/>
        <v>1.0664438447561273</v>
      </c>
      <c r="N154" s="38">
        <f t="shared" si="37"/>
        <v>1.06</v>
      </c>
      <c r="O154" s="50">
        <v>34.26</v>
      </c>
      <c r="P154" s="51">
        <f t="shared" si="28"/>
        <v>34.26</v>
      </c>
      <c r="S154" s="50">
        <v>26.42</v>
      </c>
      <c r="T154" s="50">
        <v>34.26</v>
      </c>
      <c r="U154" s="49">
        <f t="shared" si="39"/>
        <v>0.29674489023467054</v>
      </c>
      <c r="V154" s="2" t="str">
        <f t="shared" si="40"/>
        <v>N</v>
      </c>
      <c r="W154" s="49">
        <f t="shared" si="29"/>
        <v>0</v>
      </c>
      <c r="X154" s="2" t="str">
        <f t="shared" si="41"/>
        <v>N</v>
      </c>
      <c r="Y154" s="2" t="str">
        <f t="shared" si="38"/>
        <v>N</v>
      </c>
      <c r="Z154" s="51">
        <f t="shared" si="30"/>
        <v>32.549999999999997</v>
      </c>
      <c r="AC154" s="25"/>
      <c r="AE154" s="25"/>
    </row>
    <row r="155" spans="1:31">
      <c r="A155" s="34" t="s">
        <v>182</v>
      </c>
      <c r="B155" s="41">
        <v>6001358</v>
      </c>
      <c r="C155" s="41">
        <v>145636</v>
      </c>
      <c r="D155" s="41">
        <v>0</v>
      </c>
      <c r="E155" s="2">
        <v>3.5241400000000001</v>
      </c>
      <c r="F155" s="2">
        <f t="shared" si="31"/>
        <v>0.71220000000000006</v>
      </c>
      <c r="G155" s="2">
        <v>4.1596399999999996</v>
      </c>
      <c r="H155" s="2">
        <f t="shared" si="32"/>
        <v>3.79</v>
      </c>
      <c r="I155" s="2">
        <f t="shared" si="33"/>
        <v>3.8647</v>
      </c>
      <c r="J155" s="2">
        <f t="shared" si="34"/>
        <v>2.90523</v>
      </c>
      <c r="K155" s="2">
        <v>2.8384299999999998</v>
      </c>
      <c r="L155" s="2">
        <f t="shared" si="35"/>
        <v>2.8918699999999999</v>
      </c>
      <c r="M155" s="49">
        <f t="shared" si="36"/>
        <v>1.2186370756638438</v>
      </c>
      <c r="N155" s="38">
        <f t="shared" si="37"/>
        <v>1.21</v>
      </c>
      <c r="O155" s="50">
        <v>38.08</v>
      </c>
      <c r="P155" s="51">
        <f t="shared" si="28"/>
        <v>38.08</v>
      </c>
      <c r="S155" s="50">
        <v>35.89</v>
      </c>
      <c r="T155" s="50">
        <v>38.68</v>
      </c>
      <c r="U155" s="49">
        <f t="shared" si="39"/>
        <v>7.7737531345778738E-2</v>
      </c>
      <c r="V155" s="2" t="str">
        <f t="shared" si="40"/>
        <v>N</v>
      </c>
      <c r="W155" s="49">
        <f t="shared" si="29"/>
        <v>-1.5511892450879044E-2</v>
      </c>
      <c r="X155" s="2" t="str">
        <f t="shared" si="41"/>
        <v>N</v>
      </c>
      <c r="Y155" s="2" t="str">
        <f t="shared" si="38"/>
        <v>N</v>
      </c>
      <c r="Z155" s="51">
        <f t="shared" si="30"/>
        <v>36.75</v>
      </c>
      <c r="AC155" s="25"/>
      <c r="AE155" s="25"/>
    </row>
    <row r="156" spans="1:31">
      <c r="A156" s="34" t="s">
        <v>183</v>
      </c>
      <c r="B156" s="41">
        <v>6010367</v>
      </c>
      <c r="C156" s="41">
        <v>145614</v>
      </c>
      <c r="D156" s="41">
        <v>0</v>
      </c>
      <c r="E156" s="2">
        <v>3.2500100000000001</v>
      </c>
      <c r="F156" s="2">
        <f t="shared" si="31"/>
        <v>0.71220000000000006</v>
      </c>
      <c r="G156" s="2">
        <v>4.3955700000000002</v>
      </c>
      <c r="H156" s="2">
        <f t="shared" si="32"/>
        <v>3.79</v>
      </c>
      <c r="I156" s="2">
        <f t="shared" si="33"/>
        <v>3.8647</v>
      </c>
      <c r="J156" s="2">
        <f t="shared" si="34"/>
        <v>3.07002</v>
      </c>
      <c r="K156" s="2">
        <v>3.1774100000000001</v>
      </c>
      <c r="L156" s="2">
        <f t="shared" si="35"/>
        <v>3.07002</v>
      </c>
      <c r="M156" s="49">
        <f t="shared" si="36"/>
        <v>1.0586282825519053</v>
      </c>
      <c r="N156" s="38">
        <f t="shared" si="37"/>
        <v>1.05</v>
      </c>
      <c r="O156" s="50">
        <v>33.71</v>
      </c>
      <c r="P156" s="51">
        <f t="shared" si="28"/>
        <v>33.71</v>
      </c>
      <c r="S156" s="50">
        <v>34.799999999999997</v>
      </c>
      <c r="T156" s="50">
        <v>37.19</v>
      </c>
      <c r="U156" s="49">
        <f t="shared" si="39"/>
        <v>6.8678160919540251E-2</v>
      </c>
      <c r="V156" s="2" t="str">
        <f t="shared" si="40"/>
        <v>N</v>
      </c>
      <c r="W156" s="49">
        <f t="shared" si="29"/>
        <v>-9.3573541274536084E-2</v>
      </c>
      <c r="X156" s="2" t="str">
        <f t="shared" si="41"/>
        <v>Y</v>
      </c>
      <c r="Y156" s="2" t="str">
        <f t="shared" si="38"/>
        <v>N</v>
      </c>
      <c r="Z156" s="51">
        <f t="shared" si="30"/>
        <v>35.339999999999996</v>
      </c>
      <c r="AC156" s="25"/>
      <c r="AE156" s="25"/>
    </row>
    <row r="157" spans="1:31">
      <c r="A157" s="52" t="s">
        <v>184</v>
      </c>
      <c r="B157" s="53">
        <v>6001697</v>
      </c>
      <c r="C157" s="53">
        <v>145639</v>
      </c>
      <c r="D157" s="53">
        <v>0</v>
      </c>
      <c r="E157" s="54">
        <v>1.8557699999999999</v>
      </c>
      <c r="F157" s="54">
        <f t="shared" si="31"/>
        <v>0.71220000000000006</v>
      </c>
      <c r="G157" s="54">
        <v>5.1710200000000004</v>
      </c>
      <c r="H157" s="54">
        <f t="shared" si="32"/>
        <v>3.79</v>
      </c>
      <c r="I157" s="54">
        <f t="shared" si="33"/>
        <v>3.8647</v>
      </c>
      <c r="J157" s="54">
        <f t="shared" si="34"/>
        <v>3.6116199999999998</v>
      </c>
      <c r="K157" s="54">
        <v>2.6243099999999999</v>
      </c>
      <c r="L157" s="54">
        <f t="shared" si="35"/>
        <v>3.4141599999999999</v>
      </c>
      <c r="M157" s="55">
        <f t="shared" si="36"/>
        <v>0.5435509759355156</v>
      </c>
      <c r="N157" s="56">
        <f t="shared" si="37"/>
        <v>0.54</v>
      </c>
      <c r="O157" s="57">
        <v>0</v>
      </c>
      <c r="P157" s="58">
        <f t="shared" si="28"/>
        <v>0</v>
      </c>
      <c r="S157" s="57">
        <v>0</v>
      </c>
      <c r="T157" s="57">
        <v>0</v>
      </c>
      <c r="U157" s="55">
        <f t="shared" si="39"/>
        <v>0</v>
      </c>
      <c r="V157" s="54" t="str">
        <f t="shared" si="40"/>
        <v>N</v>
      </c>
      <c r="W157" s="55">
        <f t="shared" si="29"/>
        <v>0</v>
      </c>
      <c r="X157" s="54" t="str">
        <f t="shared" si="41"/>
        <v>N</v>
      </c>
      <c r="Y157" s="54" t="str">
        <f t="shared" si="38"/>
        <v>N</v>
      </c>
      <c r="Z157" s="58">
        <f t="shared" si="30"/>
        <v>0</v>
      </c>
      <c r="AC157" s="25"/>
      <c r="AE157" s="25"/>
    </row>
    <row r="158" spans="1:31">
      <c r="A158" s="34" t="s">
        <v>185</v>
      </c>
      <c r="B158" s="41">
        <v>6001770</v>
      </c>
      <c r="C158" s="41">
        <v>146131</v>
      </c>
      <c r="D158" s="41">
        <v>0</v>
      </c>
      <c r="E158" s="2">
        <v>3.7595000000000001</v>
      </c>
      <c r="F158" s="2">
        <f t="shared" si="31"/>
        <v>0.71220000000000006</v>
      </c>
      <c r="G158" s="2">
        <v>4.0815999999999999</v>
      </c>
      <c r="H158" s="2">
        <f t="shared" si="32"/>
        <v>3.79</v>
      </c>
      <c r="I158" s="2">
        <f t="shared" si="33"/>
        <v>3.8647</v>
      </c>
      <c r="J158" s="2">
        <f t="shared" si="34"/>
        <v>2.85073</v>
      </c>
      <c r="K158" s="2">
        <v>3.0664600000000002</v>
      </c>
      <c r="L158" s="2">
        <f t="shared" si="35"/>
        <v>2.85073</v>
      </c>
      <c r="M158" s="49">
        <f t="shared" si="36"/>
        <v>1.3187850129615923</v>
      </c>
      <c r="N158" s="38">
        <f t="shared" si="37"/>
        <v>1.31</v>
      </c>
      <c r="O158" s="50">
        <v>38.68</v>
      </c>
      <c r="P158" s="51">
        <f t="shared" si="28"/>
        <v>38.68</v>
      </c>
      <c r="S158" s="50">
        <v>38.68</v>
      </c>
      <c r="T158" s="50">
        <v>38.68</v>
      </c>
      <c r="U158" s="49">
        <f t="shared" si="39"/>
        <v>0</v>
      </c>
      <c r="V158" s="2" t="str">
        <f t="shared" si="40"/>
        <v>N</v>
      </c>
      <c r="W158" s="49">
        <f t="shared" si="29"/>
        <v>0</v>
      </c>
      <c r="X158" s="2" t="str">
        <f t="shared" si="41"/>
        <v>N</v>
      </c>
      <c r="Y158" s="2" t="str">
        <f t="shared" si="38"/>
        <v>N</v>
      </c>
      <c r="Z158" s="51">
        <f t="shared" si="30"/>
        <v>36.75</v>
      </c>
      <c r="AC158" s="25"/>
      <c r="AE158" s="25"/>
    </row>
    <row r="159" spans="1:31">
      <c r="A159" s="34" t="s">
        <v>186</v>
      </c>
      <c r="B159" s="41">
        <v>6000277</v>
      </c>
      <c r="C159" s="41">
        <v>145004</v>
      </c>
      <c r="D159" s="41">
        <v>0</v>
      </c>
      <c r="E159" s="2">
        <v>3.3056999999999999</v>
      </c>
      <c r="F159" s="2">
        <f t="shared" si="31"/>
        <v>0.71220000000000006</v>
      </c>
      <c r="G159" s="2">
        <v>4.6040099999999997</v>
      </c>
      <c r="H159" s="2">
        <f t="shared" si="32"/>
        <v>3.79</v>
      </c>
      <c r="I159" s="2">
        <f t="shared" si="33"/>
        <v>3.8647</v>
      </c>
      <c r="J159" s="2">
        <f t="shared" si="34"/>
        <v>3.2155999999999998</v>
      </c>
      <c r="K159" s="2">
        <v>3.1095799999999998</v>
      </c>
      <c r="L159" s="2">
        <f t="shared" si="35"/>
        <v>3.1943999999999999</v>
      </c>
      <c r="M159" s="49">
        <f t="shared" si="36"/>
        <v>1.0348422238918107</v>
      </c>
      <c r="N159" s="38">
        <f t="shared" si="37"/>
        <v>1.03</v>
      </c>
      <c r="O159" s="50">
        <v>32.619999999999997</v>
      </c>
      <c r="P159" s="51">
        <f t="shared" si="28"/>
        <v>32.619999999999997</v>
      </c>
      <c r="S159" s="50">
        <v>36.44</v>
      </c>
      <c r="T159" s="50">
        <v>33.71</v>
      </c>
      <c r="U159" s="49">
        <f t="shared" si="39"/>
        <v>-7.4917672886937348E-2</v>
      </c>
      <c r="V159" s="2" t="str">
        <f t="shared" si="40"/>
        <v>Y</v>
      </c>
      <c r="W159" s="49">
        <f t="shared" si="29"/>
        <v>-3.2334618807475624E-2</v>
      </c>
      <c r="X159" s="2" t="str">
        <f t="shared" si="41"/>
        <v>N</v>
      </c>
      <c r="Y159" s="2" t="str">
        <f t="shared" si="38"/>
        <v>N</v>
      </c>
      <c r="Z159" s="51">
        <f t="shared" si="30"/>
        <v>32.03</v>
      </c>
      <c r="AC159" s="25"/>
      <c r="AE159" s="25"/>
    </row>
    <row r="160" spans="1:31">
      <c r="A160" s="34" t="s">
        <v>187</v>
      </c>
      <c r="B160" s="41">
        <v>6000269</v>
      </c>
      <c r="C160" s="41">
        <v>145043</v>
      </c>
      <c r="D160" s="41">
        <v>0</v>
      </c>
      <c r="E160" s="2">
        <v>3.22139</v>
      </c>
      <c r="F160" s="2">
        <f t="shared" si="31"/>
        <v>0.71220000000000006</v>
      </c>
      <c r="G160" s="2">
        <v>4.7968400000000004</v>
      </c>
      <c r="H160" s="2">
        <f t="shared" si="32"/>
        <v>3.79</v>
      </c>
      <c r="I160" s="2">
        <f t="shared" si="33"/>
        <v>3.8647</v>
      </c>
      <c r="J160" s="2">
        <f t="shared" si="34"/>
        <v>3.3502800000000001</v>
      </c>
      <c r="K160" s="2">
        <v>3.5696699999999999</v>
      </c>
      <c r="L160" s="2">
        <f t="shared" si="35"/>
        <v>3.3502800000000001</v>
      </c>
      <c r="M160" s="49">
        <f t="shared" si="36"/>
        <v>0.96152858865527657</v>
      </c>
      <c r="N160" s="38">
        <f t="shared" si="37"/>
        <v>0.96</v>
      </c>
      <c r="O160" s="50">
        <v>28.38</v>
      </c>
      <c r="P160" s="51">
        <f t="shared" si="28"/>
        <v>28.38</v>
      </c>
      <c r="S160" s="50">
        <v>22.69</v>
      </c>
      <c r="T160" s="50">
        <v>27.72</v>
      </c>
      <c r="U160" s="49">
        <f t="shared" si="39"/>
        <v>0.22168356104010564</v>
      </c>
      <c r="V160" s="2" t="str">
        <f t="shared" si="40"/>
        <v>N</v>
      </c>
      <c r="W160" s="49">
        <f t="shared" si="29"/>
        <v>2.3809523809523815E-2</v>
      </c>
      <c r="X160" s="2" t="str">
        <f t="shared" si="41"/>
        <v>N</v>
      </c>
      <c r="Y160" s="2" t="str">
        <f t="shared" si="38"/>
        <v>N</v>
      </c>
      <c r="Z160" s="51">
        <f t="shared" si="30"/>
        <v>26.34</v>
      </c>
      <c r="AC160" s="25"/>
      <c r="AE160" s="25"/>
    </row>
    <row r="161" spans="1:31">
      <c r="A161" s="52" t="s">
        <v>188</v>
      </c>
      <c r="B161" s="53">
        <v>6006563</v>
      </c>
      <c r="C161" s="53">
        <v>145932</v>
      </c>
      <c r="D161" s="53">
        <v>0</v>
      </c>
      <c r="E161" s="54">
        <v>3.8267600000000002</v>
      </c>
      <c r="F161" s="54">
        <f t="shared" si="31"/>
        <v>0.71220000000000006</v>
      </c>
      <c r="G161" s="54">
        <v>4.3188800000000001</v>
      </c>
      <c r="H161" s="54">
        <f t="shared" si="32"/>
        <v>3.79</v>
      </c>
      <c r="I161" s="54">
        <f t="shared" si="33"/>
        <v>3.8647</v>
      </c>
      <c r="J161" s="54">
        <f t="shared" si="34"/>
        <v>3.0164499999999999</v>
      </c>
      <c r="K161" s="54">
        <v>3.2794300000000001</v>
      </c>
      <c r="L161" s="54">
        <f t="shared" si="35"/>
        <v>3.0164499999999999</v>
      </c>
      <c r="M161" s="55">
        <f t="shared" si="36"/>
        <v>1.2686303436158399</v>
      </c>
      <c r="N161" s="56">
        <f t="shared" si="37"/>
        <v>1.26</v>
      </c>
      <c r="O161" s="57">
        <v>38.68</v>
      </c>
      <c r="P161" s="58">
        <f t="shared" si="28"/>
        <v>38.68</v>
      </c>
      <c r="S161" s="57">
        <v>35.89</v>
      </c>
      <c r="T161" s="57">
        <v>38.68</v>
      </c>
      <c r="U161" s="55">
        <f t="shared" si="39"/>
        <v>7.7737531345778738E-2</v>
      </c>
      <c r="V161" s="54" t="str">
        <f t="shared" si="40"/>
        <v>N</v>
      </c>
      <c r="W161" s="55">
        <f t="shared" si="29"/>
        <v>0</v>
      </c>
      <c r="X161" s="54" t="str">
        <f t="shared" si="41"/>
        <v>N</v>
      </c>
      <c r="Y161" s="54" t="str">
        <f t="shared" si="38"/>
        <v>N</v>
      </c>
      <c r="Z161" s="58">
        <f t="shared" si="30"/>
        <v>36.75</v>
      </c>
      <c r="AC161" s="25"/>
      <c r="AE161" s="25"/>
    </row>
    <row r="162" spans="1:31">
      <c r="A162" s="42" t="s">
        <v>189</v>
      </c>
      <c r="B162" s="43">
        <v>6015168</v>
      </c>
      <c r="C162" s="43">
        <v>145982</v>
      </c>
      <c r="D162" s="43">
        <v>0</v>
      </c>
      <c r="E162" s="44">
        <v>3.04542</v>
      </c>
      <c r="F162" s="44">
        <f t="shared" si="31"/>
        <v>0.71220000000000006</v>
      </c>
      <c r="G162" s="44">
        <v>4.6252000000000004</v>
      </c>
      <c r="H162" s="44">
        <f t="shared" si="32"/>
        <v>3.79</v>
      </c>
      <c r="I162" s="44">
        <f t="shared" si="33"/>
        <v>3.8647</v>
      </c>
      <c r="J162" s="44">
        <f t="shared" si="34"/>
        <v>3.2303999999999999</v>
      </c>
      <c r="K162" s="44">
        <v>3.3817400000000002</v>
      </c>
      <c r="L162" s="44">
        <f t="shared" si="35"/>
        <v>3.2303999999999999</v>
      </c>
      <c r="M162" s="45">
        <f t="shared" si="36"/>
        <v>0.9427377414561664</v>
      </c>
      <c r="N162" s="46">
        <f t="shared" si="37"/>
        <v>0.94</v>
      </c>
      <c r="O162" s="47">
        <v>27.07</v>
      </c>
      <c r="P162" s="48">
        <f t="shared" si="28"/>
        <v>27.07</v>
      </c>
      <c r="S162" s="47">
        <v>19.600000000000001</v>
      </c>
      <c r="T162" s="47">
        <v>25.77</v>
      </c>
      <c r="U162" s="45">
        <f t="shared" si="39"/>
        <v>0.31479591836734683</v>
      </c>
      <c r="V162" s="44" t="str">
        <f t="shared" si="40"/>
        <v>N</v>
      </c>
      <c r="W162" s="45">
        <f t="shared" si="29"/>
        <v>5.0446255335661654E-2</v>
      </c>
      <c r="X162" s="44" t="str">
        <f t="shared" si="41"/>
        <v>N</v>
      </c>
      <c r="Y162" s="44" t="str">
        <f t="shared" si="38"/>
        <v>N</v>
      </c>
      <c r="Z162" s="48">
        <f t="shared" si="30"/>
        <v>24.490000000000002</v>
      </c>
      <c r="AC162" s="25"/>
      <c r="AE162" s="25"/>
    </row>
    <row r="163" spans="1:31">
      <c r="A163" s="34" t="s">
        <v>190</v>
      </c>
      <c r="B163" s="41">
        <v>6008635</v>
      </c>
      <c r="C163" s="41">
        <v>145468</v>
      </c>
      <c r="D163" s="41">
        <v>0</v>
      </c>
      <c r="E163" s="2">
        <v>2.7450100000000002</v>
      </c>
      <c r="F163" s="2">
        <f t="shared" si="31"/>
        <v>0.71220000000000006</v>
      </c>
      <c r="G163" s="2">
        <v>5.1305100000000001</v>
      </c>
      <c r="H163" s="2">
        <f t="shared" si="32"/>
        <v>3.79</v>
      </c>
      <c r="I163" s="2">
        <f t="shared" si="33"/>
        <v>3.8647</v>
      </c>
      <c r="J163" s="2">
        <f t="shared" si="34"/>
        <v>3.5833200000000001</v>
      </c>
      <c r="K163" s="2">
        <v>3.3443999999999998</v>
      </c>
      <c r="L163" s="2">
        <f t="shared" si="35"/>
        <v>3.5355400000000001</v>
      </c>
      <c r="M163" s="49">
        <f t="shared" si="36"/>
        <v>0.77640473591021464</v>
      </c>
      <c r="N163" s="38">
        <f t="shared" si="37"/>
        <v>0.77</v>
      </c>
      <c r="O163" s="50">
        <v>14.26</v>
      </c>
      <c r="P163" s="51">
        <f t="shared" si="28"/>
        <v>14.26</v>
      </c>
      <c r="S163" s="50">
        <v>9</v>
      </c>
      <c r="T163" s="50">
        <v>9</v>
      </c>
      <c r="U163" s="49">
        <f t="shared" si="39"/>
        <v>0</v>
      </c>
      <c r="V163" s="2" t="str">
        <f t="shared" si="40"/>
        <v>N</v>
      </c>
      <c r="W163" s="49">
        <f t="shared" si="29"/>
        <v>0.58444444444444443</v>
      </c>
      <c r="X163" s="2" t="str">
        <f t="shared" si="41"/>
        <v>N</v>
      </c>
      <c r="Y163" s="2" t="str">
        <f t="shared" si="38"/>
        <v>N</v>
      </c>
      <c r="Z163" s="51">
        <f t="shared" si="30"/>
        <v>8.5500000000000007</v>
      </c>
      <c r="AC163" s="25"/>
      <c r="AE163" s="25"/>
    </row>
    <row r="164" spans="1:31">
      <c r="A164" s="34" t="s">
        <v>191</v>
      </c>
      <c r="B164" s="41">
        <v>6009179</v>
      </c>
      <c r="C164" s="41">
        <v>145278</v>
      </c>
      <c r="D164" s="41">
        <v>0</v>
      </c>
      <c r="E164" s="2">
        <v>3.0611799999999998</v>
      </c>
      <c r="F164" s="2">
        <f t="shared" si="31"/>
        <v>0.71220000000000006</v>
      </c>
      <c r="G164" s="2">
        <v>4.7393999999999998</v>
      </c>
      <c r="H164" s="2">
        <f t="shared" si="32"/>
        <v>3.79</v>
      </c>
      <c r="I164" s="2">
        <f t="shared" si="33"/>
        <v>3.8647</v>
      </c>
      <c r="J164" s="2">
        <f t="shared" si="34"/>
        <v>3.3101600000000002</v>
      </c>
      <c r="K164" s="2">
        <v>3.24715</v>
      </c>
      <c r="L164" s="2">
        <f t="shared" si="35"/>
        <v>3.2975599999999998</v>
      </c>
      <c r="M164" s="49">
        <f t="shared" si="36"/>
        <v>0.92831669476825285</v>
      </c>
      <c r="N164" s="38">
        <f t="shared" si="37"/>
        <v>0.92</v>
      </c>
      <c r="O164" s="50">
        <v>25.77</v>
      </c>
      <c r="P164" s="51">
        <f t="shared" si="28"/>
        <v>25.77</v>
      </c>
      <c r="S164" s="50">
        <v>18.829999999999998</v>
      </c>
      <c r="T164" s="50">
        <v>27.72</v>
      </c>
      <c r="U164" s="49">
        <f t="shared" si="39"/>
        <v>0.47211895910780677</v>
      </c>
      <c r="V164" s="2" t="str">
        <f t="shared" si="40"/>
        <v>N</v>
      </c>
      <c r="W164" s="49">
        <f t="shared" si="29"/>
        <v>-7.0346320346320323E-2</v>
      </c>
      <c r="X164" s="2" t="str">
        <f t="shared" si="41"/>
        <v>Y</v>
      </c>
      <c r="Y164" s="2" t="str">
        <f t="shared" si="38"/>
        <v>N</v>
      </c>
      <c r="Z164" s="51">
        <f t="shared" si="30"/>
        <v>26.34</v>
      </c>
      <c r="AC164" s="25"/>
      <c r="AE164" s="25"/>
    </row>
    <row r="165" spans="1:31">
      <c r="A165" s="34" t="s">
        <v>192</v>
      </c>
      <c r="B165" s="41">
        <v>6009948</v>
      </c>
      <c r="C165" s="41">
        <v>145850</v>
      </c>
      <c r="D165" s="41">
        <v>0</v>
      </c>
      <c r="E165" s="2">
        <v>1.75685</v>
      </c>
      <c r="F165" s="2">
        <f t="shared" si="31"/>
        <v>0.71220000000000006</v>
      </c>
      <c r="G165" s="2">
        <v>4.4214099999999998</v>
      </c>
      <c r="H165" s="2">
        <f t="shared" si="32"/>
        <v>3.79</v>
      </c>
      <c r="I165" s="2">
        <f t="shared" si="33"/>
        <v>3.8647</v>
      </c>
      <c r="J165" s="2">
        <f t="shared" si="34"/>
        <v>3.08806</v>
      </c>
      <c r="K165" s="2">
        <v>3.3683999999999998</v>
      </c>
      <c r="L165" s="2">
        <f t="shared" si="35"/>
        <v>3.08806</v>
      </c>
      <c r="M165" s="49">
        <f t="shared" si="36"/>
        <v>0.56891705472043941</v>
      </c>
      <c r="N165" s="38">
        <f t="shared" si="37"/>
        <v>0.56000000000000005</v>
      </c>
      <c r="O165" s="50">
        <v>0</v>
      </c>
      <c r="P165" s="51">
        <f t="shared" si="28"/>
        <v>0</v>
      </c>
      <c r="S165" s="50">
        <v>0</v>
      </c>
      <c r="T165" s="50">
        <v>0</v>
      </c>
      <c r="U165" s="49">
        <f t="shared" si="39"/>
        <v>0</v>
      </c>
      <c r="V165" s="2" t="str">
        <f t="shared" si="40"/>
        <v>N</v>
      </c>
      <c r="W165" s="49">
        <f t="shared" si="29"/>
        <v>0</v>
      </c>
      <c r="X165" s="2" t="str">
        <f t="shared" si="41"/>
        <v>N</v>
      </c>
      <c r="Y165" s="2" t="str">
        <f t="shared" si="38"/>
        <v>N</v>
      </c>
      <c r="Z165" s="51">
        <f t="shared" si="30"/>
        <v>0</v>
      </c>
      <c r="AC165" s="25"/>
      <c r="AE165" s="25"/>
    </row>
    <row r="166" spans="1:31">
      <c r="A166" s="52" t="s">
        <v>193</v>
      </c>
      <c r="B166" s="53">
        <v>6005144</v>
      </c>
      <c r="C166" s="53">
        <v>145434</v>
      </c>
      <c r="D166" s="53">
        <v>0</v>
      </c>
      <c r="E166" s="54">
        <v>2.4137200000000001</v>
      </c>
      <c r="F166" s="54">
        <f t="shared" si="31"/>
        <v>0.71220000000000006</v>
      </c>
      <c r="G166" s="54">
        <v>4.1869399999999999</v>
      </c>
      <c r="H166" s="54">
        <f t="shared" si="32"/>
        <v>3.79</v>
      </c>
      <c r="I166" s="54">
        <f t="shared" si="33"/>
        <v>3.8647</v>
      </c>
      <c r="J166" s="54">
        <f t="shared" si="34"/>
        <v>2.9243000000000001</v>
      </c>
      <c r="K166" s="54">
        <v>3.4724699999999999</v>
      </c>
      <c r="L166" s="54">
        <f t="shared" si="35"/>
        <v>2.9243000000000001</v>
      </c>
      <c r="M166" s="55">
        <f t="shared" si="36"/>
        <v>0.82540095065485752</v>
      </c>
      <c r="N166" s="56">
        <f t="shared" si="37"/>
        <v>0.82</v>
      </c>
      <c r="O166" s="57">
        <v>18.059999999999999</v>
      </c>
      <c r="P166" s="58">
        <f t="shared" si="28"/>
        <v>18.059999999999999</v>
      </c>
      <c r="S166" s="57">
        <v>0</v>
      </c>
      <c r="T166" s="57">
        <v>12.76</v>
      </c>
      <c r="U166" s="55">
        <f t="shared" si="39"/>
        <v>0</v>
      </c>
      <c r="V166" s="54" t="str">
        <f t="shared" si="40"/>
        <v>N</v>
      </c>
      <c r="W166" s="55">
        <f t="shared" si="29"/>
        <v>0.41536050156739807</v>
      </c>
      <c r="X166" s="54" t="str">
        <f t="shared" si="41"/>
        <v>N</v>
      </c>
      <c r="Y166" s="54" t="str">
        <f t="shared" si="38"/>
        <v>N</v>
      </c>
      <c r="Z166" s="58">
        <f t="shared" si="30"/>
        <v>12.129999999999999</v>
      </c>
      <c r="AC166" s="25"/>
      <c r="AE166" s="25"/>
    </row>
    <row r="167" spans="1:31">
      <c r="A167" s="42" t="s">
        <v>194</v>
      </c>
      <c r="B167" s="43">
        <v>6001796</v>
      </c>
      <c r="C167" s="43">
        <v>145507</v>
      </c>
      <c r="D167" s="43">
        <v>0</v>
      </c>
      <c r="E167" s="44">
        <v>2.4898799999999999</v>
      </c>
      <c r="F167" s="44">
        <f t="shared" si="31"/>
        <v>0.71220000000000006</v>
      </c>
      <c r="G167" s="44">
        <v>4.7604699999999998</v>
      </c>
      <c r="H167" s="44">
        <f t="shared" si="32"/>
        <v>3.79</v>
      </c>
      <c r="I167" s="44">
        <f t="shared" si="33"/>
        <v>3.8647</v>
      </c>
      <c r="J167" s="44">
        <f t="shared" si="34"/>
        <v>3.3248700000000002</v>
      </c>
      <c r="K167" s="44">
        <v>2.7596099999999999</v>
      </c>
      <c r="L167" s="44">
        <f t="shared" si="35"/>
        <v>3.2118199999999999</v>
      </c>
      <c r="M167" s="45">
        <f t="shared" si="36"/>
        <v>0.7752240162898294</v>
      </c>
      <c r="N167" s="46">
        <f t="shared" si="37"/>
        <v>0.77</v>
      </c>
      <c r="O167" s="47">
        <v>14.26</v>
      </c>
      <c r="P167" s="48">
        <f t="shared" si="28"/>
        <v>14.26</v>
      </c>
      <c r="S167" s="47">
        <v>16.52</v>
      </c>
      <c r="T167" s="47">
        <v>15.77</v>
      </c>
      <c r="U167" s="45">
        <f t="shared" si="39"/>
        <v>-4.5399515738498791E-2</v>
      </c>
      <c r="V167" s="44" t="str">
        <f t="shared" si="40"/>
        <v>N</v>
      </c>
      <c r="W167" s="45">
        <f t="shared" si="29"/>
        <v>-9.5751426759670244E-2</v>
      </c>
      <c r="X167" s="44" t="str">
        <f t="shared" si="41"/>
        <v>Y</v>
      </c>
      <c r="Y167" s="44" t="str">
        <f t="shared" si="38"/>
        <v>N</v>
      </c>
      <c r="Z167" s="48">
        <f t="shared" si="30"/>
        <v>14.99</v>
      </c>
      <c r="AC167" s="25"/>
      <c r="AE167" s="25"/>
    </row>
    <row r="168" spans="1:31">
      <c r="A168" s="34" t="s">
        <v>195</v>
      </c>
      <c r="B168" s="41">
        <v>6001887</v>
      </c>
      <c r="C168" s="41">
        <v>146025</v>
      </c>
      <c r="D168" s="41">
        <v>0</v>
      </c>
      <c r="E168" s="2">
        <v>7.3281000000000001</v>
      </c>
      <c r="F168" s="2">
        <f t="shared" si="31"/>
        <v>0.71220000000000006</v>
      </c>
      <c r="G168" s="2">
        <v>3.7528600000000001</v>
      </c>
      <c r="H168" s="2">
        <f t="shared" si="32"/>
        <v>3.79</v>
      </c>
      <c r="I168" s="2">
        <f t="shared" si="33"/>
        <v>3.8647</v>
      </c>
      <c r="J168" s="2">
        <f t="shared" si="34"/>
        <v>2.62113</v>
      </c>
      <c r="K168" s="2">
        <v>3.3860199999999998</v>
      </c>
      <c r="L168" s="2">
        <f t="shared" si="35"/>
        <v>2.62113</v>
      </c>
      <c r="M168" s="49">
        <f t="shared" si="36"/>
        <v>2.7957789197788743</v>
      </c>
      <c r="N168" s="38">
        <f t="shared" si="37"/>
        <v>2.79</v>
      </c>
      <c r="O168" s="50">
        <v>38.68</v>
      </c>
      <c r="P168" s="51">
        <f t="shared" si="28"/>
        <v>38.68</v>
      </c>
      <c r="S168" s="50">
        <v>38.68</v>
      </c>
      <c r="T168" s="50">
        <v>38.68</v>
      </c>
      <c r="U168" s="49">
        <f t="shared" si="39"/>
        <v>0</v>
      </c>
      <c r="V168" s="2" t="str">
        <f t="shared" si="40"/>
        <v>N</v>
      </c>
      <c r="W168" s="49">
        <f t="shared" si="29"/>
        <v>0</v>
      </c>
      <c r="X168" s="2" t="str">
        <f t="shared" si="41"/>
        <v>N</v>
      </c>
      <c r="Y168" s="2" t="str">
        <f t="shared" si="38"/>
        <v>N</v>
      </c>
      <c r="Z168" s="51">
        <f t="shared" si="30"/>
        <v>36.75</v>
      </c>
      <c r="AC168" s="25"/>
      <c r="AE168" s="25"/>
    </row>
    <row r="169" spans="1:31">
      <c r="A169" s="34" t="s">
        <v>196</v>
      </c>
      <c r="B169" s="41">
        <v>6007496</v>
      </c>
      <c r="C169" s="41">
        <v>145438</v>
      </c>
      <c r="D169" s="41">
        <v>0</v>
      </c>
      <c r="E169" s="2">
        <v>1.66736</v>
      </c>
      <c r="F169" s="2">
        <f t="shared" si="31"/>
        <v>0.71220000000000006</v>
      </c>
      <c r="G169" s="2">
        <v>3.8486799999999999</v>
      </c>
      <c r="H169" s="2">
        <f t="shared" si="32"/>
        <v>3.79</v>
      </c>
      <c r="I169" s="2">
        <f t="shared" si="33"/>
        <v>3.8647</v>
      </c>
      <c r="J169" s="2">
        <f t="shared" si="34"/>
        <v>2.6880500000000001</v>
      </c>
      <c r="K169" s="2">
        <v>2.8614899999999999</v>
      </c>
      <c r="L169" s="2">
        <f t="shared" si="35"/>
        <v>2.6880500000000001</v>
      </c>
      <c r="M169" s="49">
        <f t="shared" si="36"/>
        <v>0.6202860809880768</v>
      </c>
      <c r="N169" s="38">
        <f t="shared" si="37"/>
        <v>0.62</v>
      </c>
      <c r="O169" s="50">
        <v>0</v>
      </c>
      <c r="P169" s="51">
        <f t="shared" si="28"/>
        <v>29.96</v>
      </c>
      <c r="S169" s="50">
        <v>36.590000000000003</v>
      </c>
      <c r="T169" s="50">
        <v>31.53</v>
      </c>
      <c r="U169" s="49">
        <f t="shared" si="39"/>
        <v>-0.13828915004099485</v>
      </c>
      <c r="V169" s="2" t="str">
        <f t="shared" si="40"/>
        <v>Y</v>
      </c>
      <c r="W169" s="49">
        <f t="shared" si="29"/>
        <v>-1</v>
      </c>
      <c r="X169" s="2" t="str">
        <f t="shared" si="41"/>
        <v>Y</v>
      </c>
      <c r="Y169" s="2" t="str">
        <f t="shared" si="38"/>
        <v>Y</v>
      </c>
      <c r="Z169" s="51">
        <f t="shared" si="30"/>
        <v>29.96</v>
      </c>
      <c r="AC169" s="25"/>
      <c r="AE169" s="25"/>
    </row>
    <row r="170" spans="1:31">
      <c r="A170" s="34" t="s">
        <v>197</v>
      </c>
      <c r="B170" s="41">
        <v>6001952</v>
      </c>
      <c r="C170" s="41">
        <v>145183</v>
      </c>
      <c r="D170" s="41">
        <v>0</v>
      </c>
      <c r="E170" s="2">
        <v>3.2346200000000001</v>
      </c>
      <c r="F170" s="2">
        <f t="shared" si="31"/>
        <v>0.71220000000000006</v>
      </c>
      <c r="G170" s="2">
        <v>4.8198400000000001</v>
      </c>
      <c r="H170" s="2">
        <f t="shared" si="32"/>
        <v>3.79</v>
      </c>
      <c r="I170" s="2">
        <f t="shared" si="33"/>
        <v>3.8647</v>
      </c>
      <c r="J170" s="2">
        <f t="shared" si="34"/>
        <v>3.3663400000000001</v>
      </c>
      <c r="K170" s="2">
        <v>3.1091899999999999</v>
      </c>
      <c r="L170" s="2">
        <f t="shared" si="35"/>
        <v>3.3149099999999998</v>
      </c>
      <c r="M170" s="49">
        <f t="shared" si="36"/>
        <v>0.9757791312584656</v>
      </c>
      <c r="N170" s="38">
        <f t="shared" si="37"/>
        <v>0.97</v>
      </c>
      <c r="O170" s="50">
        <v>29.03</v>
      </c>
      <c r="P170" s="51">
        <f t="shared" si="28"/>
        <v>29.03</v>
      </c>
      <c r="S170" s="50">
        <v>33.159999999999997</v>
      </c>
      <c r="T170" s="50">
        <v>35.35</v>
      </c>
      <c r="U170" s="49">
        <f t="shared" si="39"/>
        <v>6.6043425814234169E-2</v>
      </c>
      <c r="V170" s="2" t="str">
        <f t="shared" si="40"/>
        <v>N</v>
      </c>
      <c r="W170" s="49">
        <f t="shared" si="29"/>
        <v>-0.17878359264497878</v>
      </c>
      <c r="X170" s="2" t="str">
        <f t="shared" si="41"/>
        <v>Y</v>
      </c>
      <c r="Y170" s="2" t="str">
        <f t="shared" si="38"/>
        <v>N</v>
      </c>
      <c r="Z170" s="51">
        <f t="shared" si="30"/>
        <v>33.589999999999996</v>
      </c>
      <c r="AC170" s="25"/>
      <c r="AE170" s="25"/>
    </row>
    <row r="171" spans="1:31">
      <c r="A171" s="52" t="s">
        <v>198</v>
      </c>
      <c r="B171" s="53">
        <v>6002026</v>
      </c>
      <c r="C171" s="53">
        <v>146164</v>
      </c>
      <c r="D171" s="53">
        <v>0</v>
      </c>
      <c r="E171" s="54">
        <v>3.1132499999999999</v>
      </c>
      <c r="F171" s="54">
        <f t="shared" si="31"/>
        <v>0.71220000000000006</v>
      </c>
      <c r="G171" s="54">
        <v>4.5919100000000004</v>
      </c>
      <c r="H171" s="54">
        <f t="shared" si="32"/>
        <v>3.79</v>
      </c>
      <c r="I171" s="54">
        <f t="shared" si="33"/>
        <v>3.8647</v>
      </c>
      <c r="J171" s="54">
        <f t="shared" si="34"/>
        <v>3.2071499999999999</v>
      </c>
      <c r="K171" s="54">
        <v>2.7235499999999999</v>
      </c>
      <c r="L171" s="54">
        <f t="shared" si="35"/>
        <v>3.11043</v>
      </c>
      <c r="M171" s="55">
        <f t="shared" si="36"/>
        <v>1.0009066270579952</v>
      </c>
      <c r="N171" s="56">
        <f t="shared" si="37"/>
        <v>1</v>
      </c>
      <c r="O171" s="57">
        <v>30.98</v>
      </c>
      <c r="P171" s="58">
        <f t="shared" si="28"/>
        <v>33.06</v>
      </c>
      <c r="S171" s="57">
        <v>38.68</v>
      </c>
      <c r="T171" s="57">
        <v>34.799999999999997</v>
      </c>
      <c r="U171" s="55">
        <f t="shared" si="39"/>
        <v>-0.10031023784901764</v>
      </c>
      <c r="V171" s="54" t="str">
        <f t="shared" si="40"/>
        <v>Y</v>
      </c>
      <c r="W171" s="55">
        <f t="shared" si="29"/>
        <v>-0.10977011494252865</v>
      </c>
      <c r="X171" s="54" t="str">
        <f t="shared" si="41"/>
        <v>Y</v>
      </c>
      <c r="Y171" s="54" t="str">
        <f t="shared" si="38"/>
        <v>Y</v>
      </c>
      <c r="Z171" s="58">
        <f t="shared" si="30"/>
        <v>33.06</v>
      </c>
      <c r="AC171" s="25"/>
      <c r="AE171" s="25"/>
    </row>
    <row r="172" spans="1:31">
      <c r="A172" s="42" t="s">
        <v>199</v>
      </c>
      <c r="B172" s="43">
        <v>6016711</v>
      </c>
      <c r="C172" s="43">
        <v>146154</v>
      </c>
      <c r="D172" s="43">
        <v>0</v>
      </c>
      <c r="E172" s="44">
        <v>4.7251700000000003</v>
      </c>
      <c r="F172" s="44">
        <f t="shared" si="31"/>
        <v>0.71220000000000006</v>
      </c>
      <c r="G172" s="44">
        <v>3.9962800000000001</v>
      </c>
      <c r="H172" s="44">
        <f t="shared" si="32"/>
        <v>3.79</v>
      </c>
      <c r="I172" s="44">
        <f t="shared" si="33"/>
        <v>3.8647</v>
      </c>
      <c r="J172" s="44">
        <f t="shared" si="34"/>
        <v>2.79114</v>
      </c>
      <c r="K172" s="44">
        <v>2.9756200000000002</v>
      </c>
      <c r="L172" s="44">
        <f t="shared" si="35"/>
        <v>2.79114</v>
      </c>
      <c r="M172" s="45">
        <f t="shared" si="36"/>
        <v>1.692917589228774</v>
      </c>
      <c r="N172" s="46">
        <f t="shared" si="37"/>
        <v>1.69</v>
      </c>
      <c r="O172" s="47">
        <v>38.68</v>
      </c>
      <c r="P172" s="48">
        <f t="shared" si="28"/>
        <v>38.68</v>
      </c>
      <c r="S172" s="47">
        <v>38.68</v>
      </c>
      <c r="T172" s="47">
        <v>38.68</v>
      </c>
      <c r="U172" s="45">
        <f t="shared" si="39"/>
        <v>0</v>
      </c>
      <c r="V172" s="44" t="str">
        <f t="shared" si="40"/>
        <v>N</v>
      </c>
      <c r="W172" s="45">
        <f t="shared" si="29"/>
        <v>0</v>
      </c>
      <c r="X172" s="44" t="str">
        <f t="shared" si="41"/>
        <v>N</v>
      </c>
      <c r="Y172" s="44" t="str">
        <f t="shared" si="38"/>
        <v>N</v>
      </c>
      <c r="Z172" s="48">
        <f t="shared" si="30"/>
        <v>36.75</v>
      </c>
      <c r="AC172" s="25"/>
      <c r="AE172" s="25"/>
    </row>
    <row r="173" spans="1:31">
      <c r="A173" s="34" t="s">
        <v>200</v>
      </c>
      <c r="B173" s="41">
        <v>6002075</v>
      </c>
      <c r="C173" s="41">
        <v>145730</v>
      </c>
      <c r="D173" s="41">
        <v>0</v>
      </c>
      <c r="E173" s="2">
        <v>3.2514599999999998</v>
      </c>
      <c r="F173" s="2">
        <f t="shared" si="31"/>
        <v>0.71220000000000006</v>
      </c>
      <c r="G173" s="2">
        <v>4.6832700000000003</v>
      </c>
      <c r="H173" s="2">
        <f t="shared" si="32"/>
        <v>3.79</v>
      </c>
      <c r="I173" s="2">
        <f t="shared" si="33"/>
        <v>3.8647</v>
      </c>
      <c r="J173" s="2">
        <f t="shared" si="34"/>
        <v>3.2709600000000001</v>
      </c>
      <c r="K173" s="2">
        <v>3.5200100000000001</v>
      </c>
      <c r="L173" s="2">
        <f t="shared" si="35"/>
        <v>3.2709600000000001</v>
      </c>
      <c r="M173" s="49">
        <f t="shared" si="36"/>
        <v>0.99403844742827785</v>
      </c>
      <c r="N173" s="38">
        <f t="shared" si="37"/>
        <v>0.99</v>
      </c>
      <c r="O173" s="50">
        <v>30.33</v>
      </c>
      <c r="P173" s="51">
        <f t="shared" si="28"/>
        <v>30.33</v>
      </c>
      <c r="S173" s="50">
        <v>20.37</v>
      </c>
      <c r="T173" s="50">
        <v>26.42</v>
      </c>
      <c r="U173" s="49">
        <f t="shared" si="39"/>
        <v>0.2970054000981836</v>
      </c>
      <c r="V173" s="2" t="str">
        <f t="shared" si="40"/>
        <v>N</v>
      </c>
      <c r="W173" s="49">
        <f t="shared" si="29"/>
        <v>0.1479939439818318</v>
      </c>
      <c r="X173" s="2" t="str">
        <f t="shared" si="41"/>
        <v>N</v>
      </c>
      <c r="Y173" s="2" t="str">
        <f t="shared" si="38"/>
        <v>N</v>
      </c>
      <c r="Z173" s="51">
        <f t="shared" si="30"/>
        <v>25.1</v>
      </c>
      <c r="AC173" s="25"/>
      <c r="AE173" s="25"/>
    </row>
    <row r="174" spans="1:31">
      <c r="A174" s="34" t="s">
        <v>201</v>
      </c>
      <c r="B174" s="41">
        <v>6003420</v>
      </c>
      <c r="C174" s="41">
        <v>145239</v>
      </c>
      <c r="D174" s="41">
        <v>0</v>
      </c>
      <c r="E174" s="2">
        <v>2.33121</v>
      </c>
      <c r="F174" s="2">
        <f t="shared" si="31"/>
        <v>0.71220000000000006</v>
      </c>
      <c r="G174" s="2">
        <v>4.3350799999999996</v>
      </c>
      <c r="H174" s="2">
        <f t="shared" si="32"/>
        <v>3.79</v>
      </c>
      <c r="I174" s="2">
        <f t="shared" si="33"/>
        <v>3.8647</v>
      </c>
      <c r="J174" s="2">
        <f t="shared" si="34"/>
        <v>3.0277699999999999</v>
      </c>
      <c r="K174" s="2">
        <v>2.8590900000000001</v>
      </c>
      <c r="L174" s="2">
        <f t="shared" si="35"/>
        <v>2.99403</v>
      </c>
      <c r="M174" s="49">
        <f t="shared" si="36"/>
        <v>0.77861945271089472</v>
      </c>
      <c r="N174" s="38">
        <f t="shared" si="37"/>
        <v>0.77</v>
      </c>
      <c r="O174" s="50">
        <v>14.26</v>
      </c>
      <c r="P174" s="51">
        <f t="shared" si="28"/>
        <v>14.26</v>
      </c>
      <c r="S174" s="50">
        <v>18.829999999999998</v>
      </c>
      <c r="T174" s="50">
        <v>38.68</v>
      </c>
      <c r="U174" s="49">
        <f t="shared" si="39"/>
        <v>1.05416887944769</v>
      </c>
      <c r="V174" s="2" t="str">
        <f t="shared" si="40"/>
        <v>N</v>
      </c>
      <c r="W174" s="49">
        <f t="shared" si="29"/>
        <v>-0.63133402275077566</v>
      </c>
      <c r="X174" s="2" t="str">
        <f t="shared" si="41"/>
        <v>Y</v>
      </c>
      <c r="Y174" s="2" t="str">
        <f t="shared" si="38"/>
        <v>N</v>
      </c>
      <c r="Z174" s="51">
        <f t="shared" si="30"/>
        <v>36.75</v>
      </c>
      <c r="AC174" s="25"/>
      <c r="AE174" s="25"/>
    </row>
    <row r="175" spans="1:31">
      <c r="A175" s="34" t="s">
        <v>202</v>
      </c>
      <c r="B175" s="41">
        <v>6015200</v>
      </c>
      <c r="C175" s="41">
        <v>145993</v>
      </c>
      <c r="D175" s="41">
        <v>0</v>
      </c>
      <c r="E175" s="2">
        <v>3.09287</v>
      </c>
      <c r="F175" s="2">
        <f t="shared" si="31"/>
        <v>0.71220000000000006</v>
      </c>
      <c r="G175" s="2">
        <v>4.2789900000000003</v>
      </c>
      <c r="H175" s="2">
        <f t="shared" si="32"/>
        <v>3.79</v>
      </c>
      <c r="I175" s="2">
        <f t="shared" si="33"/>
        <v>3.8647</v>
      </c>
      <c r="J175" s="2">
        <f t="shared" si="34"/>
        <v>2.9885899999999999</v>
      </c>
      <c r="K175" s="2">
        <v>3.2367699999999999</v>
      </c>
      <c r="L175" s="2">
        <f t="shared" si="35"/>
        <v>2.9885899999999999</v>
      </c>
      <c r="M175" s="49">
        <f t="shared" si="36"/>
        <v>1.0348927086017152</v>
      </c>
      <c r="N175" s="38">
        <f t="shared" si="37"/>
        <v>1.03</v>
      </c>
      <c r="O175" s="50">
        <v>32.619999999999997</v>
      </c>
      <c r="P175" s="51">
        <f t="shared" si="28"/>
        <v>32.619999999999997</v>
      </c>
      <c r="S175" s="50">
        <v>24.23</v>
      </c>
      <c r="T175" s="50">
        <v>30.98</v>
      </c>
      <c r="U175" s="49">
        <f t="shared" si="39"/>
        <v>0.27858027238959965</v>
      </c>
      <c r="V175" s="2" t="str">
        <f t="shared" si="40"/>
        <v>N</v>
      </c>
      <c r="W175" s="49">
        <f t="shared" si="29"/>
        <v>5.293737895416388E-2</v>
      </c>
      <c r="X175" s="2" t="str">
        <f t="shared" si="41"/>
        <v>N</v>
      </c>
      <c r="Y175" s="2" t="str">
        <f t="shared" si="38"/>
        <v>N</v>
      </c>
      <c r="Z175" s="51">
        <f t="shared" si="30"/>
        <v>29.44</v>
      </c>
      <c r="AC175" s="25"/>
      <c r="AE175" s="25"/>
    </row>
    <row r="176" spans="1:31">
      <c r="A176" s="52" t="s">
        <v>203</v>
      </c>
      <c r="B176" s="53">
        <v>6002141</v>
      </c>
      <c r="C176" s="53">
        <v>145708</v>
      </c>
      <c r="D176" s="53">
        <v>0</v>
      </c>
      <c r="E176" s="54">
        <v>3.2191900000000002</v>
      </c>
      <c r="F176" s="54">
        <f t="shared" si="31"/>
        <v>0.71220000000000006</v>
      </c>
      <c r="G176" s="54">
        <v>3.70262</v>
      </c>
      <c r="H176" s="54">
        <f t="shared" si="32"/>
        <v>3.79</v>
      </c>
      <c r="I176" s="54">
        <f t="shared" si="33"/>
        <v>3.8647</v>
      </c>
      <c r="J176" s="54">
        <f t="shared" si="34"/>
        <v>2.5860400000000001</v>
      </c>
      <c r="K176" s="54">
        <v>3.0411700000000002</v>
      </c>
      <c r="L176" s="54">
        <f t="shared" si="35"/>
        <v>2.5860400000000001</v>
      </c>
      <c r="M176" s="55">
        <f t="shared" si="36"/>
        <v>1.2448337999412229</v>
      </c>
      <c r="N176" s="56">
        <f t="shared" si="37"/>
        <v>1.24</v>
      </c>
      <c r="O176" s="57">
        <v>38.53</v>
      </c>
      <c r="P176" s="58">
        <f t="shared" si="28"/>
        <v>38.53</v>
      </c>
      <c r="S176" s="57">
        <v>30.98</v>
      </c>
      <c r="T176" s="57">
        <v>37.93</v>
      </c>
      <c r="U176" s="55">
        <f t="shared" si="39"/>
        <v>0.22433828276307294</v>
      </c>
      <c r="V176" s="54" t="str">
        <f t="shared" si="40"/>
        <v>N</v>
      </c>
      <c r="W176" s="55">
        <f t="shared" si="29"/>
        <v>1.5818613234906444E-2</v>
      </c>
      <c r="X176" s="54" t="str">
        <f t="shared" si="41"/>
        <v>N</v>
      </c>
      <c r="Y176" s="54" t="str">
        <f t="shared" si="38"/>
        <v>N</v>
      </c>
      <c r="Z176" s="58">
        <f t="shared" si="30"/>
        <v>36.04</v>
      </c>
      <c r="AC176" s="25"/>
      <c r="AE176" s="25"/>
    </row>
    <row r="177" spans="1:31">
      <c r="A177" s="42" t="s">
        <v>204</v>
      </c>
      <c r="B177" s="43">
        <v>6002190</v>
      </c>
      <c r="C177" s="43">
        <v>145798</v>
      </c>
      <c r="D177" s="43">
        <v>0</v>
      </c>
      <c r="E177" s="44">
        <v>2.4052600000000002</v>
      </c>
      <c r="F177" s="44">
        <f t="shared" si="31"/>
        <v>0.71220000000000006</v>
      </c>
      <c r="G177" s="44">
        <v>5.1900599999999999</v>
      </c>
      <c r="H177" s="44">
        <f t="shared" si="32"/>
        <v>3.79</v>
      </c>
      <c r="I177" s="44">
        <f t="shared" si="33"/>
        <v>3.8647</v>
      </c>
      <c r="J177" s="44">
        <f t="shared" si="34"/>
        <v>3.6249099999999999</v>
      </c>
      <c r="K177" s="44">
        <v>3.2168800000000002</v>
      </c>
      <c r="L177" s="44">
        <f t="shared" si="35"/>
        <v>3.5432999999999999</v>
      </c>
      <c r="M177" s="45">
        <f t="shared" si="36"/>
        <v>0.67881917986058204</v>
      </c>
      <c r="N177" s="46">
        <f t="shared" si="37"/>
        <v>0.67</v>
      </c>
      <c r="O177" s="47">
        <v>0</v>
      </c>
      <c r="P177" s="48">
        <f t="shared" si="28"/>
        <v>8.5500000000000007</v>
      </c>
      <c r="S177" s="47">
        <v>9.75</v>
      </c>
      <c r="T177" s="47">
        <v>9</v>
      </c>
      <c r="U177" s="45">
        <f t="shared" si="39"/>
        <v>-7.6923076923076927E-2</v>
      </c>
      <c r="V177" s="44" t="str">
        <f t="shared" si="40"/>
        <v>Y</v>
      </c>
      <c r="W177" s="45">
        <f t="shared" si="29"/>
        <v>-1</v>
      </c>
      <c r="X177" s="44" t="str">
        <f t="shared" si="41"/>
        <v>Y</v>
      </c>
      <c r="Y177" s="44" t="str">
        <f t="shared" si="38"/>
        <v>Y</v>
      </c>
      <c r="Z177" s="48">
        <f t="shared" si="30"/>
        <v>8.5500000000000007</v>
      </c>
      <c r="AC177" s="25"/>
      <c r="AE177" s="25"/>
    </row>
    <row r="178" spans="1:31">
      <c r="A178" s="34" t="s">
        <v>205</v>
      </c>
      <c r="B178" s="41">
        <v>6005631</v>
      </c>
      <c r="C178" s="41">
        <v>146080</v>
      </c>
      <c r="D178" s="41">
        <v>0</v>
      </c>
      <c r="E178" s="2">
        <v>2.3679000000000001</v>
      </c>
      <c r="F178" s="2">
        <f t="shared" si="31"/>
        <v>0.71220000000000006</v>
      </c>
      <c r="G178" s="2">
        <v>3.3179500000000002</v>
      </c>
      <c r="H178" s="2">
        <f t="shared" si="32"/>
        <v>3.79</v>
      </c>
      <c r="I178" s="2">
        <f t="shared" si="33"/>
        <v>3.8647</v>
      </c>
      <c r="J178" s="2">
        <f t="shared" si="34"/>
        <v>2.3173699999999999</v>
      </c>
      <c r="K178" s="2">
        <v>2.8589000000000002</v>
      </c>
      <c r="L178" s="2">
        <f t="shared" si="35"/>
        <v>2.3173699999999999</v>
      </c>
      <c r="M178" s="49">
        <f t="shared" si="36"/>
        <v>1.021804890889241</v>
      </c>
      <c r="N178" s="38">
        <f t="shared" si="37"/>
        <v>1.02</v>
      </c>
      <c r="O178" s="50">
        <v>32.07</v>
      </c>
      <c r="P178" s="51">
        <f t="shared" si="28"/>
        <v>32.07</v>
      </c>
      <c r="S178" s="50">
        <v>29.68</v>
      </c>
      <c r="T178" s="50">
        <v>38.380000000000003</v>
      </c>
      <c r="U178" s="49">
        <f t="shared" si="39"/>
        <v>0.29312668463611868</v>
      </c>
      <c r="V178" s="2" t="str">
        <f t="shared" si="40"/>
        <v>N</v>
      </c>
      <c r="W178" s="49">
        <f t="shared" si="29"/>
        <v>-0.16440854611776973</v>
      </c>
      <c r="X178" s="2" t="str">
        <f t="shared" si="41"/>
        <v>Y</v>
      </c>
      <c r="Y178" s="2" t="str">
        <f t="shared" si="38"/>
        <v>N</v>
      </c>
      <c r="Z178" s="51">
        <f t="shared" si="30"/>
        <v>36.47</v>
      </c>
      <c r="AC178" s="25"/>
      <c r="AE178" s="25"/>
    </row>
    <row r="179" spans="1:31">
      <c r="A179" s="34" t="s">
        <v>206</v>
      </c>
      <c r="B179" s="41">
        <v>6011753</v>
      </c>
      <c r="C179" s="41">
        <v>145606</v>
      </c>
      <c r="D179" s="41">
        <v>0</v>
      </c>
      <c r="E179" s="2">
        <v>4.6055900000000003</v>
      </c>
      <c r="F179" s="2">
        <f t="shared" si="31"/>
        <v>0.71220000000000006</v>
      </c>
      <c r="G179" s="2">
        <v>3.8067199999999999</v>
      </c>
      <c r="H179" s="2">
        <f t="shared" si="32"/>
        <v>3.79</v>
      </c>
      <c r="I179" s="2">
        <f t="shared" si="33"/>
        <v>3.8647</v>
      </c>
      <c r="J179" s="2">
        <f t="shared" si="34"/>
        <v>2.6587399999999999</v>
      </c>
      <c r="K179" s="2">
        <v>3.2410399999999999</v>
      </c>
      <c r="L179" s="2">
        <f t="shared" si="35"/>
        <v>2.6587399999999999</v>
      </c>
      <c r="M179" s="49">
        <f t="shared" si="36"/>
        <v>1.7322453493007968</v>
      </c>
      <c r="N179" s="38">
        <f t="shared" si="37"/>
        <v>1.73</v>
      </c>
      <c r="O179" s="50">
        <v>38.68</v>
      </c>
      <c r="P179" s="51">
        <f t="shared" si="28"/>
        <v>38.68</v>
      </c>
      <c r="S179" s="50">
        <v>38.68</v>
      </c>
      <c r="T179" s="50">
        <v>38.68</v>
      </c>
      <c r="U179" s="49">
        <f t="shared" si="39"/>
        <v>0</v>
      </c>
      <c r="V179" s="2" t="str">
        <f t="shared" si="40"/>
        <v>N</v>
      </c>
      <c r="W179" s="49">
        <f t="shared" si="29"/>
        <v>0</v>
      </c>
      <c r="X179" s="2" t="str">
        <f t="shared" si="41"/>
        <v>N</v>
      </c>
      <c r="Y179" s="2" t="str">
        <f t="shared" si="38"/>
        <v>N</v>
      </c>
      <c r="Z179" s="51">
        <f t="shared" si="30"/>
        <v>36.75</v>
      </c>
      <c r="AC179" s="25"/>
      <c r="AE179" s="25"/>
    </row>
    <row r="180" spans="1:31">
      <c r="A180" s="34" t="s">
        <v>207</v>
      </c>
      <c r="B180" s="41">
        <v>6002273</v>
      </c>
      <c r="C180" s="41" t="s">
        <v>208</v>
      </c>
      <c r="D180" s="41">
        <v>0</v>
      </c>
      <c r="E180" s="2">
        <v>2.2591299999999999</v>
      </c>
      <c r="F180" s="2">
        <f t="shared" si="31"/>
        <v>0.71220000000000006</v>
      </c>
      <c r="G180" s="2">
        <v>4.4893200000000002</v>
      </c>
      <c r="H180" s="2">
        <f t="shared" si="32"/>
        <v>3.79</v>
      </c>
      <c r="I180" s="2">
        <f t="shared" si="33"/>
        <v>3.8647</v>
      </c>
      <c r="J180" s="2">
        <f t="shared" si="34"/>
        <v>3.1354899999999999</v>
      </c>
      <c r="K180" s="2">
        <v>2.4967999999999999</v>
      </c>
      <c r="L180" s="2">
        <f t="shared" si="35"/>
        <v>3.0077500000000001</v>
      </c>
      <c r="M180" s="49">
        <f t="shared" si="36"/>
        <v>0.75110298395810815</v>
      </c>
      <c r="N180" s="38">
        <f t="shared" si="37"/>
        <v>0.75</v>
      </c>
      <c r="O180" s="50">
        <v>12.76</v>
      </c>
      <c r="P180" s="51">
        <f t="shared" si="28"/>
        <v>12.76</v>
      </c>
      <c r="S180" s="50">
        <v>9.75</v>
      </c>
      <c r="T180" s="50">
        <v>9</v>
      </c>
      <c r="U180" s="49">
        <f t="shared" si="39"/>
        <v>-7.6923076923076927E-2</v>
      </c>
      <c r="V180" s="2" t="str">
        <f t="shared" si="40"/>
        <v>Y</v>
      </c>
      <c r="W180" s="49">
        <f t="shared" si="29"/>
        <v>0.41777777777777775</v>
      </c>
      <c r="X180" s="2" t="str">
        <f t="shared" si="41"/>
        <v>N</v>
      </c>
      <c r="Y180" s="2" t="str">
        <f t="shared" si="38"/>
        <v>N</v>
      </c>
      <c r="Z180" s="51">
        <f t="shared" si="30"/>
        <v>8.5500000000000007</v>
      </c>
      <c r="AC180" s="25"/>
      <c r="AE180" s="25"/>
    </row>
    <row r="181" spans="1:31">
      <c r="A181" s="52" t="s">
        <v>209</v>
      </c>
      <c r="B181" s="53">
        <v>6010136</v>
      </c>
      <c r="C181" s="53">
        <v>145222</v>
      </c>
      <c r="D181" s="53">
        <v>0</v>
      </c>
      <c r="E181" s="54">
        <v>2.9415300000000002</v>
      </c>
      <c r="F181" s="54">
        <f t="shared" si="31"/>
        <v>0.71220000000000006</v>
      </c>
      <c r="G181" s="54">
        <v>4.8764799999999999</v>
      </c>
      <c r="H181" s="54">
        <f t="shared" si="32"/>
        <v>3.79</v>
      </c>
      <c r="I181" s="54">
        <f t="shared" si="33"/>
        <v>3.8647</v>
      </c>
      <c r="J181" s="54">
        <f t="shared" si="34"/>
        <v>3.4058999999999999</v>
      </c>
      <c r="K181" s="54">
        <v>3.2742900000000001</v>
      </c>
      <c r="L181" s="54">
        <f t="shared" si="35"/>
        <v>3.3795799999999998</v>
      </c>
      <c r="M181" s="55">
        <f t="shared" si="36"/>
        <v>0.87038330206712089</v>
      </c>
      <c r="N181" s="56">
        <f t="shared" si="37"/>
        <v>0.87</v>
      </c>
      <c r="O181" s="57">
        <v>21.92</v>
      </c>
      <c r="P181" s="58">
        <f t="shared" si="28"/>
        <v>21.92</v>
      </c>
      <c r="S181" s="57">
        <v>14.26</v>
      </c>
      <c r="T181" s="57">
        <v>28.38</v>
      </c>
      <c r="U181" s="55">
        <f t="shared" si="39"/>
        <v>0.99018232819074326</v>
      </c>
      <c r="V181" s="54" t="str">
        <f t="shared" si="40"/>
        <v>N</v>
      </c>
      <c r="W181" s="55">
        <f t="shared" si="29"/>
        <v>-0.22762508809020429</v>
      </c>
      <c r="X181" s="54" t="str">
        <f t="shared" si="41"/>
        <v>Y</v>
      </c>
      <c r="Y181" s="54" t="str">
        <f t="shared" si="38"/>
        <v>N</v>
      </c>
      <c r="Z181" s="58">
        <f t="shared" si="30"/>
        <v>26.970000000000002</v>
      </c>
      <c r="AC181" s="25"/>
      <c r="AE181" s="25"/>
    </row>
    <row r="182" spans="1:31">
      <c r="A182" s="42" t="s">
        <v>210</v>
      </c>
      <c r="B182" s="43">
        <v>6002299</v>
      </c>
      <c r="C182" s="43">
        <v>145257</v>
      </c>
      <c r="D182" s="43">
        <v>0</v>
      </c>
      <c r="E182" s="44">
        <v>3.2263000000000002</v>
      </c>
      <c r="F182" s="44">
        <f t="shared" si="31"/>
        <v>0.71220000000000006</v>
      </c>
      <c r="G182" s="44">
        <v>4.2177899999999999</v>
      </c>
      <c r="H182" s="44">
        <f t="shared" si="32"/>
        <v>3.79</v>
      </c>
      <c r="I182" s="44">
        <f t="shared" si="33"/>
        <v>3.8647</v>
      </c>
      <c r="J182" s="44">
        <f t="shared" si="34"/>
        <v>2.9458500000000001</v>
      </c>
      <c r="K182" s="44">
        <v>3.0635300000000001</v>
      </c>
      <c r="L182" s="44">
        <f t="shared" si="35"/>
        <v>2.9458500000000001</v>
      </c>
      <c r="M182" s="45">
        <f t="shared" si="36"/>
        <v>1.0952017244598333</v>
      </c>
      <c r="N182" s="46">
        <f t="shared" si="37"/>
        <v>1.0900000000000001</v>
      </c>
      <c r="O182" s="47">
        <v>35.89</v>
      </c>
      <c r="P182" s="48">
        <f t="shared" si="28"/>
        <v>35.89</v>
      </c>
      <c r="S182" s="47">
        <v>29.03</v>
      </c>
      <c r="T182" s="47">
        <v>34.26</v>
      </c>
      <c r="U182" s="45">
        <f t="shared" si="39"/>
        <v>0.18015845676885969</v>
      </c>
      <c r="V182" s="44" t="str">
        <f t="shared" si="40"/>
        <v>N</v>
      </c>
      <c r="W182" s="45">
        <f t="shared" si="29"/>
        <v>4.7577349678925941E-2</v>
      </c>
      <c r="X182" s="44" t="str">
        <f t="shared" si="41"/>
        <v>N</v>
      </c>
      <c r="Y182" s="44" t="str">
        <f t="shared" si="38"/>
        <v>N</v>
      </c>
      <c r="Z182" s="48">
        <f t="shared" si="30"/>
        <v>32.549999999999997</v>
      </c>
      <c r="AC182" s="25"/>
      <c r="AE182" s="25"/>
    </row>
    <row r="183" spans="1:31">
      <c r="A183" s="34" t="s">
        <v>211</v>
      </c>
      <c r="B183" s="41">
        <v>6002307</v>
      </c>
      <c r="C183" s="41">
        <v>146113</v>
      </c>
      <c r="D183" s="41">
        <v>0</v>
      </c>
      <c r="E183" s="2">
        <v>3.1592500000000001</v>
      </c>
      <c r="F183" s="2">
        <f t="shared" si="31"/>
        <v>0.71220000000000006</v>
      </c>
      <c r="G183" s="2">
        <v>4.2202500000000001</v>
      </c>
      <c r="H183" s="2">
        <f t="shared" si="32"/>
        <v>3.79</v>
      </c>
      <c r="I183" s="2">
        <f t="shared" si="33"/>
        <v>3.8647</v>
      </c>
      <c r="J183" s="2">
        <f t="shared" si="34"/>
        <v>2.9475699999999998</v>
      </c>
      <c r="K183" s="2">
        <v>3.0659900000000002</v>
      </c>
      <c r="L183" s="2">
        <f t="shared" si="35"/>
        <v>2.9475699999999998</v>
      </c>
      <c r="M183" s="49">
        <f t="shared" si="36"/>
        <v>1.0718150883609212</v>
      </c>
      <c r="N183" s="38">
        <f t="shared" si="37"/>
        <v>1.07</v>
      </c>
      <c r="O183" s="50">
        <v>34.799999999999997</v>
      </c>
      <c r="P183" s="51">
        <f t="shared" si="28"/>
        <v>34.799999999999997</v>
      </c>
      <c r="S183" s="50">
        <v>0</v>
      </c>
      <c r="T183" s="50">
        <v>38.68</v>
      </c>
      <c r="U183" s="49">
        <f t="shared" si="39"/>
        <v>0</v>
      </c>
      <c r="V183" s="2" t="str">
        <f t="shared" si="40"/>
        <v>N</v>
      </c>
      <c r="W183" s="49">
        <f t="shared" si="29"/>
        <v>-0.10031023784901764</v>
      </c>
      <c r="X183" s="2" t="str">
        <f t="shared" si="41"/>
        <v>Y</v>
      </c>
      <c r="Y183" s="2" t="str">
        <f t="shared" si="38"/>
        <v>N</v>
      </c>
      <c r="Z183" s="51">
        <f t="shared" si="30"/>
        <v>36.75</v>
      </c>
      <c r="AC183" s="25"/>
      <c r="AE183" s="25"/>
    </row>
    <row r="184" spans="1:31">
      <c r="A184" s="34" t="s">
        <v>212</v>
      </c>
      <c r="B184" s="41">
        <v>6003081</v>
      </c>
      <c r="C184" s="41" t="s">
        <v>213</v>
      </c>
      <c r="D184" s="41">
        <v>0</v>
      </c>
      <c r="E184" s="2">
        <v>1.25749</v>
      </c>
      <c r="F184" s="2">
        <f t="shared" si="31"/>
        <v>0.71220000000000006</v>
      </c>
      <c r="G184" s="2">
        <v>3.25427</v>
      </c>
      <c r="H184" s="2">
        <f t="shared" si="32"/>
        <v>3.79</v>
      </c>
      <c r="I184" s="2">
        <f t="shared" si="33"/>
        <v>3.8647</v>
      </c>
      <c r="J184" s="2">
        <f t="shared" si="34"/>
        <v>2.2728899999999999</v>
      </c>
      <c r="K184" s="2">
        <v>2.7150400000000001</v>
      </c>
      <c r="L184" s="2">
        <f t="shared" si="35"/>
        <v>2.2728899999999999</v>
      </c>
      <c r="M184" s="49">
        <f t="shared" si="36"/>
        <v>0.55325598687134003</v>
      </c>
      <c r="N184" s="38">
        <f t="shared" si="37"/>
        <v>0.55000000000000004</v>
      </c>
      <c r="O184" s="50">
        <v>0</v>
      </c>
      <c r="P184" s="51">
        <f t="shared" si="28"/>
        <v>0</v>
      </c>
      <c r="S184" s="50">
        <v>36.44</v>
      </c>
      <c r="T184" s="50">
        <v>38.68</v>
      </c>
      <c r="U184" s="49">
        <f t="shared" si="39"/>
        <v>6.1470911086717948E-2</v>
      </c>
      <c r="V184" s="2" t="str">
        <f t="shared" si="40"/>
        <v>N</v>
      </c>
      <c r="W184" s="49">
        <f t="shared" si="29"/>
        <v>-1</v>
      </c>
      <c r="X184" s="2" t="str">
        <f t="shared" si="41"/>
        <v>Y</v>
      </c>
      <c r="Y184" s="2" t="str">
        <f t="shared" si="38"/>
        <v>N</v>
      </c>
      <c r="Z184" s="51">
        <f t="shared" si="30"/>
        <v>36.75</v>
      </c>
      <c r="AC184" s="25"/>
      <c r="AE184" s="25"/>
    </row>
    <row r="185" spans="1:31">
      <c r="A185" s="34" t="s">
        <v>214</v>
      </c>
      <c r="B185" s="41">
        <v>6005276</v>
      </c>
      <c r="C185" s="41">
        <v>145906</v>
      </c>
      <c r="D185" s="41">
        <v>0</v>
      </c>
      <c r="E185" s="2">
        <v>3.0392299999999999</v>
      </c>
      <c r="F185" s="2">
        <f t="shared" si="31"/>
        <v>0.71220000000000006</v>
      </c>
      <c r="G185" s="2">
        <v>4.1314900000000003</v>
      </c>
      <c r="H185" s="2">
        <f t="shared" si="32"/>
        <v>3.79</v>
      </c>
      <c r="I185" s="2">
        <f t="shared" si="33"/>
        <v>3.8647</v>
      </c>
      <c r="J185" s="2">
        <f t="shared" si="34"/>
        <v>2.88557</v>
      </c>
      <c r="K185" s="2">
        <v>3.10094</v>
      </c>
      <c r="L185" s="2">
        <f t="shared" si="35"/>
        <v>2.88557</v>
      </c>
      <c r="M185" s="49">
        <f t="shared" si="36"/>
        <v>1.0532511774103557</v>
      </c>
      <c r="N185" s="38">
        <f t="shared" si="37"/>
        <v>1.05</v>
      </c>
      <c r="O185" s="50">
        <v>33.71</v>
      </c>
      <c r="P185" s="51">
        <f t="shared" si="28"/>
        <v>33.71</v>
      </c>
      <c r="S185" s="50">
        <v>27.72</v>
      </c>
      <c r="T185" s="50">
        <v>36.590000000000003</v>
      </c>
      <c r="U185" s="49">
        <f t="shared" si="39"/>
        <v>0.31998556998557015</v>
      </c>
      <c r="V185" s="2" t="str">
        <f t="shared" si="40"/>
        <v>N</v>
      </c>
      <c r="W185" s="49">
        <f t="shared" si="29"/>
        <v>-7.8710030062858774E-2</v>
      </c>
      <c r="X185" s="2" t="str">
        <f t="shared" si="41"/>
        <v>Y</v>
      </c>
      <c r="Y185" s="2" t="str">
        <f t="shared" si="38"/>
        <v>N</v>
      </c>
      <c r="Z185" s="51">
        <f t="shared" si="30"/>
        <v>34.769999999999996</v>
      </c>
      <c r="AC185" s="25"/>
      <c r="AE185" s="25"/>
    </row>
    <row r="186" spans="1:31">
      <c r="A186" s="52" t="s">
        <v>215</v>
      </c>
      <c r="B186" s="53">
        <v>6002521</v>
      </c>
      <c r="C186" s="53">
        <v>145122</v>
      </c>
      <c r="D186" s="53">
        <v>0</v>
      </c>
      <c r="E186" s="54">
        <v>3.1321699999999999</v>
      </c>
      <c r="F186" s="54">
        <f t="shared" si="31"/>
        <v>0.71220000000000006</v>
      </c>
      <c r="G186" s="54">
        <v>4.7761300000000002</v>
      </c>
      <c r="H186" s="54">
        <f t="shared" si="32"/>
        <v>3.79</v>
      </c>
      <c r="I186" s="54">
        <f t="shared" si="33"/>
        <v>3.8647</v>
      </c>
      <c r="J186" s="54">
        <f t="shared" si="34"/>
        <v>3.3358099999999999</v>
      </c>
      <c r="K186" s="54">
        <v>3.49519</v>
      </c>
      <c r="L186" s="54">
        <f t="shared" si="35"/>
        <v>3.3358099999999999</v>
      </c>
      <c r="M186" s="55">
        <f t="shared" si="36"/>
        <v>0.93895335765526211</v>
      </c>
      <c r="N186" s="56">
        <f t="shared" si="37"/>
        <v>0.93</v>
      </c>
      <c r="O186" s="57">
        <v>26.42</v>
      </c>
      <c r="P186" s="58">
        <f t="shared" si="28"/>
        <v>26.42</v>
      </c>
      <c r="S186" s="57">
        <v>25</v>
      </c>
      <c r="T186" s="57">
        <v>33.71</v>
      </c>
      <c r="U186" s="55">
        <f t="shared" si="39"/>
        <v>0.34840000000000004</v>
      </c>
      <c r="V186" s="54" t="str">
        <f t="shared" si="40"/>
        <v>N</v>
      </c>
      <c r="W186" s="55">
        <f t="shared" si="29"/>
        <v>-0.21625630376742802</v>
      </c>
      <c r="X186" s="54" t="str">
        <f t="shared" si="41"/>
        <v>Y</v>
      </c>
      <c r="Y186" s="54" t="str">
        <f t="shared" si="38"/>
        <v>N</v>
      </c>
      <c r="Z186" s="58">
        <f t="shared" si="30"/>
        <v>32.03</v>
      </c>
      <c r="AC186" s="25"/>
      <c r="AE186" s="25"/>
    </row>
    <row r="187" spans="1:31">
      <c r="A187" s="42" t="s">
        <v>216</v>
      </c>
      <c r="B187" s="43">
        <v>6002539</v>
      </c>
      <c r="C187" s="43">
        <v>145247</v>
      </c>
      <c r="D187" s="43">
        <v>0</v>
      </c>
      <c r="E187" s="44">
        <v>3.2618499999999999</v>
      </c>
      <c r="F187" s="44">
        <f t="shared" si="31"/>
        <v>0.71220000000000006</v>
      </c>
      <c r="G187" s="44">
        <v>4.64391</v>
      </c>
      <c r="H187" s="44">
        <f t="shared" si="32"/>
        <v>3.79</v>
      </c>
      <c r="I187" s="44">
        <f t="shared" si="33"/>
        <v>3.8647</v>
      </c>
      <c r="J187" s="44">
        <f t="shared" si="34"/>
        <v>3.2434599999999998</v>
      </c>
      <c r="K187" s="44">
        <v>3.41689</v>
      </c>
      <c r="L187" s="44">
        <f t="shared" si="35"/>
        <v>3.2434599999999998</v>
      </c>
      <c r="M187" s="45">
        <f t="shared" si="36"/>
        <v>1.0056698710636174</v>
      </c>
      <c r="N187" s="46">
        <f t="shared" si="37"/>
        <v>1</v>
      </c>
      <c r="O187" s="47">
        <v>30.98</v>
      </c>
      <c r="P187" s="48">
        <f t="shared" si="28"/>
        <v>30.98</v>
      </c>
      <c r="S187" s="47">
        <v>22.69</v>
      </c>
      <c r="T187" s="47">
        <v>27.72</v>
      </c>
      <c r="U187" s="45">
        <f t="shared" si="39"/>
        <v>0.22168356104010564</v>
      </c>
      <c r="V187" s="44" t="str">
        <f t="shared" si="40"/>
        <v>N</v>
      </c>
      <c r="W187" s="45">
        <f t="shared" si="29"/>
        <v>0.11760461760461767</v>
      </c>
      <c r="X187" s="44" t="str">
        <f t="shared" si="41"/>
        <v>N</v>
      </c>
      <c r="Y187" s="44" t="str">
        <f t="shared" si="38"/>
        <v>N</v>
      </c>
      <c r="Z187" s="48">
        <f t="shared" si="30"/>
        <v>26.34</v>
      </c>
      <c r="AC187" s="25"/>
      <c r="AE187" s="25"/>
    </row>
    <row r="188" spans="1:31">
      <c r="A188" s="34" t="s">
        <v>217</v>
      </c>
      <c r="B188" s="41">
        <v>6014666</v>
      </c>
      <c r="C188" s="41">
        <v>145980</v>
      </c>
      <c r="D188" s="41">
        <v>0</v>
      </c>
      <c r="E188" s="2">
        <v>3.31386</v>
      </c>
      <c r="F188" s="2">
        <f t="shared" si="31"/>
        <v>0.71220000000000006</v>
      </c>
      <c r="G188" s="2">
        <v>4.4397000000000002</v>
      </c>
      <c r="H188" s="2">
        <f t="shared" si="32"/>
        <v>3.79</v>
      </c>
      <c r="I188" s="2">
        <f t="shared" si="33"/>
        <v>3.8647</v>
      </c>
      <c r="J188" s="2">
        <f t="shared" si="34"/>
        <v>3.1008399999999998</v>
      </c>
      <c r="K188" s="2">
        <v>3.20336</v>
      </c>
      <c r="L188" s="2">
        <f t="shared" si="35"/>
        <v>3.1008399999999998</v>
      </c>
      <c r="M188" s="49">
        <f t="shared" si="36"/>
        <v>1.0686975142219528</v>
      </c>
      <c r="N188" s="38">
        <f t="shared" si="37"/>
        <v>1.06</v>
      </c>
      <c r="O188" s="50">
        <v>34.26</v>
      </c>
      <c r="P188" s="51">
        <f t="shared" si="28"/>
        <v>34.26</v>
      </c>
      <c r="S188" s="50">
        <v>29.68</v>
      </c>
      <c r="T188" s="50">
        <v>36.590000000000003</v>
      </c>
      <c r="U188" s="49">
        <f t="shared" si="39"/>
        <v>0.23281671159029663</v>
      </c>
      <c r="V188" s="2" t="str">
        <f t="shared" si="40"/>
        <v>N</v>
      </c>
      <c r="W188" s="49">
        <f t="shared" si="29"/>
        <v>-6.3678600710576808E-2</v>
      </c>
      <c r="X188" s="2" t="str">
        <f t="shared" si="41"/>
        <v>Y</v>
      </c>
      <c r="Y188" s="2" t="str">
        <f t="shared" si="38"/>
        <v>N</v>
      </c>
      <c r="Z188" s="51">
        <f t="shared" si="30"/>
        <v>34.769999999999996</v>
      </c>
      <c r="AC188" s="25"/>
      <c r="AE188" s="25"/>
    </row>
    <row r="189" spans="1:31">
      <c r="A189" s="34" t="s">
        <v>218</v>
      </c>
      <c r="B189" s="41">
        <v>6002943</v>
      </c>
      <c r="C189" s="41">
        <v>145008</v>
      </c>
      <c r="D189" s="41">
        <v>0</v>
      </c>
      <c r="E189" s="2">
        <v>3.0758399999999999</v>
      </c>
      <c r="F189" s="2">
        <f t="shared" si="31"/>
        <v>0.71220000000000006</v>
      </c>
      <c r="G189" s="2">
        <v>3.5364</v>
      </c>
      <c r="H189" s="2">
        <f t="shared" si="32"/>
        <v>3.79</v>
      </c>
      <c r="I189" s="2">
        <f t="shared" si="33"/>
        <v>3.8647</v>
      </c>
      <c r="J189" s="2">
        <f t="shared" si="34"/>
        <v>2.4699399999999998</v>
      </c>
      <c r="K189" s="2">
        <v>3.0066600000000001</v>
      </c>
      <c r="L189" s="2">
        <f t="shared" si="35"/>
        <v>2.4699399999999998</v>
      </c>
      <c r="M189" s="49">
        <f t="shared" si="36"/>
        <v>1.2453096026624129</v>
      </c>
      <c r="N189" s="38">
        <f t="shared" si="37"/>
        <v>1.24</v>
      </c>
      <c r="O189" s="50">
        <v>38.53</v>
      </c>
      <c r="P189" s="51">
        <f t="shared" si="28"/>
        <v>38.53</v>
      </c>
      <c r="S189" s="50">
        <v>25.77</v>
      </c>
      <c r="T189" s="50">
        <v>38.53</v>
      </c>
      <c r="U189" s="49">
        <f t="shared" si="39"/>
        <v>0.49514939852541723</v>
      </c>
      <c r="V189" s="2" t="str">
        <f t="shared" si="40"/>
        <v>N</v>
      </c>
      <c r="W189" s="49">
        <f t="shared" si="29"/>
        <v>0</v>
      </c>
      <c r="X189" s="2" t="str">
        <f t="shared" si="41"/>
        <v>N</v>
      </c>
      <c r="Y189" s="2" t="str">
        <f t="shared" si="38"/>
        <v>N</v>
      </c>
      <c r="Z189" s="51">
        <f t="shared" si="30"/>
        <v>36.61</v>
      </c>
      <c r="AC189" s="25"/>
      <c r="AE189" s="25"/>
    </row>
    <row r="190" spans="1:31">
      <c r="A190" s="34" t="s">
        <v>219</v>
      </c>
      <c r="B190" s="41">
        <v>6003222</v>
      </c>
      <c r="C190" s="41">
        <v>146069</v>
      </c>
      <c r="D190" s="41">
        <v>0</v>
      </c>
      <c r="E190" s="2">
        <v>5.5077600000000002</v>
      </c>
      <c r="F190" s="2">
        <f t="shared" si="31"/>
        <v>0.71220000000000006</v>
      </c>
      <c r="G190" s="2">
        <v>4.36442</v>
      </c>
      <c r="H190" s="2">
        <f t="shared" si="32"/>
        <v>3.79</v>
      </c>
      <c r="I190" s="2">
        <f t="shared" si="33"/>
        <v>3.8647</v>
      </c>
      <c r="J190" s="2">
        <f t="shared" si="34"/>
        <v>3.04826</v>
      </c>
      <c r="K190" s="2">
        <v>3.5375000000000001</v>
      </c>
      <c r="L190" s="2">
        <f t="shared" si="35"/>
        <v>3.04826</v>
      </c>
      <c r="M190" s="49">
        <f t="shared" si="36"/>
        <v>1.8068537460715295</v>
      </c>
      <c r="N190" s="38">
        <f t="shared" si="37"/>
        <v>1.8</v>
      </c>
      <c r="O190" s="50">
        <v>38.68</v>
      </c>
      <c r="P190" s="51">
        <f t="shared" si="28"/>
        <v>38.68</v>
      </c>
      <c r="S190" s="50">
        <v>37.93</v>
      </c>
      <c r="T190" s="50">
        <v>38.68</v>
      </c>
      <c r="U190" s="49">
        <f t="shared" si="39"/>
        <v>1.9773266543633008E-2</v>
      </c>
      <c r="V190" s="2" t="str">
        <f t="shared" si="40"/>
        <v>N</v>
      </c>
      <c r="W190" s="49">
        <f t="shared" si="29"/>
        <v>0</v>
      </c>
      <c r="X190" s="2" t="str">
        <f t="shared" si="41"/>
        <v>N</v>
      </c>
      <c r="Y190" s="2" t="str">
        <f t="shared" si="38"/>
        <v>N</v>
      </c>
      <c r="Z190" s="51">
        <f t="shared" si="30"/>
        <v>36.75</v>
      </c>
      <c r="AC190" s="25"/>
      <c r="AE190" s="25"/>
    </row>
    <row r="191" spans="1:31">
      <c r="A191" s="52" t="s">
        <v>220</v>
      </c>
      <c r="B191" s="53">
        <v>6007025</v>
      </c>
      <c r="C191" s="53">
        <v>145851</v>
      </c>
      <c r="D191" s="53">
        <v>0</v>
      </c>
      <c r="E191" s="54">
        <v>3.32653</v>
      </c>
      <c r="F191" s="54">
        <f t="shared" si="31"/>
        <v>0.71220000000000006</v>
      </c>
      <c r="G191" s="54">
        <v>4.4931700000000001</v>
      </c>
      <c r="H191" s="54">
        <f t="shared" si="32"/>
        <v>3.79</v>
      </c>
      <c r="I191" s="54">
        <f t="shared" si="33"/>
        <v>3.8647</v>
      </c>
      <c r="J191" s="54">
        <f t="shared" si="34"/>
        <v>3.1381800000000002</v>
      </c>
      <c r="K191" s="54">
        <v>2.9754399999999999</v>
      </c>
      <c r="L191" s="54">
        <f t="shared" si="35"/>
        <v>3.1056300000000001</v>
      </c>
      <c r="M191" s="55">
        <f t="shared" si="36"/>
        <v>1.0711288852825351</v>
      </c>
      <c r="N191" s="56">
        <f t="shared" si="37"/>
        <v>1.07</v>
      </c>
      <c r="O191" s="57">
        <v>34.799999999999997</v>
      </c>
      <c r="P191" s="58">
        <f t="shared" si="28"/>
        <v>34.799999999999997</v>
      </c>
      <c r="S191" s="57">
        <v>32.07</v>
      </c>
      <c r="T191" s="57">
        <v>38.68</v>
      </c>
      <c r="U191" s="55">
        <f t="shared" si="39"/>
        <v>0.20611163080760833</v>
      </c>
      <c r="V191" s="54" t="str">
        <f t="shared" si="40"/>
        <v>N</v>
      </c>
      <c r="W191" s="55">
        <f t="shared" si="29"/>
        <v>-0.10031023784901764</v>
      </c>
      <c r="X191" s="54" t="str">
        <f t="shared" si="41"/>
        <v>Y</v>
      </c>
      <c r="Y191" s="54" t="str">
        <f t="shared" si="38"/>
        <v>N</v>
      </c>
      <c r="Z191" s="58">
        <f t="shared" si="30"/>
        <v>36.75</v>
      </c>
      <c r="AC191" s="25"/>
      <c r="AE191" s="25"/>
    </row>
    <row r="192" spans="1:31">
      <c r="A192" s="42" t="s">
        <v>221</v>
      </c>
      <c r="B192" s="43">
        <v>6009237</v>
      </c>
      <c r="C192" s="43">
        <v>146039</v>
      </c>
      <c r="D192" s="43">
        <v>0</v>
      </c>
      <c r="E192" s="44">
        <v>3.39757</v>
      </c>
      <c r="F192" s="44">
        <f t="shared" si="31"/>
        <v>0.71220000000000006</v>
      </c>
      <c r="G192" s="44">
        <v>4.0254500000000002</v>
      </c>
      <c r="H192" s="44">
        <f t="shared" si="32"/>
        <v>3.79</v>
      </c>
      <c r="I192" s="44">
        <f t="shared" si="33"/>
        <v>3.8647</v>
      </c>
      <c r="J192" s="44">
        <f t="shared" si="34"/>
        <v>2.8115100000000002</v>
      </c>
      <c r="K192" s="44">
        <v>2.8425199999999999</v>
      </c>
      <c r="L192" s="44">
        <f t="shared" si="35"/>
        <v>2.8115100000000002</v>
      </c>
      <c r="M192" s="45">
        <f t="shared" si="36"/>
        <v>1.2084502633815992</v>
      </c>
      <c r="N192" s="46">
        <f t="shared" si="37"/>
        <v>1.2</v>
      </c>
      <c r="O192" s="47">
        <v>37.93</v>
      </c>
      <c r="P192" s="48">
        <f t="shared" si="28"/>
        <v>37.93</v>
      </c>
      <c r="S192" s="47">
        <v>38.08</v>
      </c>
      <c r="T192" s="47">
        <v>38.68</v>
      </c>
      <c r="U192" s="45">
        <f t="shared" si="39"/>
        <v>1.5756302521008441E-2</v>
      </c>
      <c r="V192" s="44" t="str">
        <f t="shared" si="40"/>
        <v>N</v>
      </c>
      <c r="W192" s="45">
        <f t="shared" si="29"/>
        <v>-1.9389865563598761E-2</v>
      </c>
      <c r="X192" s="44" t="str">
        <f t="shared" si="41"/>
        <v>N</v>
      </c>
      <c r="Y192" s="44" t="str">
        <f t="shared" si="38"/>
        <v>N</v>
      </c>
      <c r="Z192" s="48">
        <f t="shared" si="30"/>
        <v>36.75</v>
      </c>
      <c r="AC192" s="25"/>
      <c r="AE192" s="25"/>
    </row>
    <row r="193" spans="1:31">
      <c r="A193" s="34" t="s">
        <v>222</v>
      </c>
      <c r="B193" s="41">
        <v>6002679</v>
      </c>
      <c r="C193" s="41">
        <v>145384</v>
      </c>
      <c r="D193" s="41">
        <v>0</v>
      </c>
      <c r="E193" s="2">
        <v>4.5053000000000001</v>
      </c>
      <c r="F193" s="2">
        <f t="shared" si="31"/>
        <v>0.71220000000000006</v>
      </c>
      <c r="G193" s="2">
        <v>3.74579</v>
      </c>
      <c r="H193" s="2">
        <f t="shared" si="32"/>
        <v>3.79</v>
      </c>
      <c r="I193" s="2">
        <f t="shared" si="33"/>
        <v>3.8647</v>
      </c>
      <c r="J193" s="2">
        <f t="shared" si="34"/>
        <v>2.61619</v>
      </c>
      <c r="K193" s="2">
        <v>3.02664</v>
      </c>
      <c r="L193" s="2">
        <f t="shared" si="35"/>
        <v>2.61619</v>
      </c>
      <c r="M193" s="49">
        <f t="shared" si="36"/>
        <v>1.7220844051846387</v>
      </c>
      <c r="N193" s="38">
        <f t="shared" si="37"/>
        <v>1.72</v>
      </c>
      <c r="O193" s="50">
        <v>38.68</v>
      </c>
      <c r="P193" s="51">
        <f t="shared" si="28"/>
        <v>38.68</v>
      </c>
      <c r="S193" s="50">
        <v>38.68</v>
      </c>
      <c r="T193" s="50">
        <v>38.68</v>
      </c>
      <c r="U193" s="49">
        <f t="shared" si="39"/>
        <v>0</v>
      </c>
      <c r="V193" s="2" t="str">
        <f t="shared" si="40"/>
        <v>N</v>
      </c>
      <c r="W193" s="49">
        <f t="shared" si="29"/>
        <v>0</v>
      </c>
      <c r="X193" s="2" t="str">
        <f t="shared" si="41"/>
        <v>N</v>
      </c>
      <c r="Y193" s="2" t="str">
        <f t="shared" si="38"/>
        <v>N</v>
      </c>
      <c r="Z193" s="51">
        <f t="shared" si="30"/>
        <v>36.75</v>
      </c>
      <c r="AC193" s="25"/>
      <c r="AE193" s="25"/>
    </row>
    <row r="194" spans="1:31">
      <c r="A194" s="34" t="s">
        <v>223</v>
      </c>
      <c r="B194" s="41">
        <v>6002729</v>
      </c>
      <c r="C194" s="41">
        <v>145555</v>
      </c>
      <c r="D194" s="41">
        <v>0</v>
      </c>
      <c r="E194" s="2">
        <v>2.532</v>
      </c>
      <c r="F194" s="2">
        <f t="shared" si="31"/>
        <v>0.71220000000000006</v>
      </c>
      <c r="G194" s="2">
        <v>4.8246700000000002</v>
      </c>
      <c r="H194" s="2">
        <f t="shared" si="32"/>
        <v>3.79</v>
      </c>
      <c r="I194" s="2">
        <f t="shared" si="33"/>
        <v>3.8647</v>
      </c>
      <c r="J194" s="2">
        <f t="shared" si="34"/>
        <v>3.36971</v>
      </c>
      <c r="K194" s="2">
        <v>3.4076399999999998</v>
      </c>
      <c r="L194" s="2">
        <f t="shared" si="35"/>
        <v>3.36971</v>
      </c>
      <c r="M194" s="49">
        <f t="shared" si="36"/>
        <v>0.75139997210442444</v>
      </c>
      <c r="N194" s="38">
        <f t="shared" si="37"/>
        <v>0.75</v>
      </c>
      <c r="O194" s="50">
        <v>12.76</v>
      </c>
      <c r="P194" s="51">
        <f t="shared" si="28"/>
        <v>12.76</v>
      </c>
      <c r="S194" s="50">
        <v>0</v>
      </c>
      <c r="T194" s="50">
        <v>0</v>
      </c>
      <c r="U194" s="49">
        <f t="shared" si="39"/>
        <v>0</v>
      </c>
      <c r="V194" s="2" t="str">
        <f t="shared" si="40"/>
        <v>N</v>
      </c>
      <c r="W194" s="49">
        <f t="shared" si="29"/>
        <v>0</v>
      </c>
      <c r="X194" s="2" t="str">
        <f t="shared" si="41"/>
        <v>N</v>
      </c>
      <c r="Y194" s="2" t="str">
        <f t="shared" si="38"/>
        <v>N</v>
      </c>
      <c r="Z194" s="51">
        <f t="shared" si="30"/>
        <v>0</v>
      </c>
      <c r="AC194" s="25"/>
      <c r="AE194" s="25"/>
    </row>
    <row r="195" spans="1:31">
      <c r="A195" s="34" t="s">
        <v>224</v>
      </c>
      <c r="B195" s="41">
        <v>6009559</v>
      </c>
      <c r="C195" s="41">
        <v>145514</v>
      </c>
      <c r="D195" s="41">
        <v>0</v>
      </c>
      <c r="E195" s="2">
        <v>4.0690600000000003</v>
      </c>
      <c r="F195" s="2">
        <f t="shared" si="31"/>
        <v>0.71220000000000006</v>
      </c>
      <c r="G195" s="2">
        <v>4.0421100000000001</v>
      </c>
      <c r="H195" s="2">
        <f t="shared" si="32"/>
        <v>3.79</v>
      </c>
      <c r="I195" s="2">
        <f t="shared" si="33"/>
        <v>3.8647</v>
      </c>
      <c r="J195" s="2">
        <f t="shared" si="34"/>
        <v>2.82315</v>
      </c>
      <c r="K195" s="2">
        <v>3.0529999999999999</v>
      </c>
      <c r="L195" s="2">
        <f t="shared" si="35"/>
        <v>2.82315</v>
      </c>
      <c r="M195" s="49">
        <f t="shared" si="36"/>
        <v>1.4413190939199123</v>
      </c>
      <c r="N195" s="38">
        <f t="shared" si="37"/>
        <v>1.44</v>
      </c>
      <c r="O195" s="50">
        <v>38.68</v>
      </c>
      <c r="P195" s="51">
        <f t="shared" si="28"/>
        <v>38.68</v>
      </c>
      <c r="S195" s="50">
        <v>38.68</v>
      </c>
      <c r="T195" s="50">
        <v>38.68</v>
      </c>
      <c r="U195" s="49">
        <f t="shared" si="39"/>
        <v>0</v>
      </c>
      <c r="V195" s="2" t="str">
        <f t="shared" si="40"/>
        <v>N</v>
      </c>
      <c r="W195" s="49">
        <f t="shared" si="29"/>
        <v>0</v>
      </c>
      <c r="X195" s="2" t="str">
        <f t="shared" si="41"/>
        <v>N</v>
      </c>
      <c r="Y195" s="2" t="str">
        <f t="shared" si="38"/>
        <v>N</v>
      </c>
      <c r="Z195" s="51">
        <f t="shared" si="30"/>
        <v>36.75</v>
      </c>
      <c r="AC195" s="25"/>
      <c r="AE195" s="25"/>
    </row>
    <row r="196" spans="1:31">
      <c r="A196" s="52" t="s">
        <v>225</v>
      </c>
      <c r="B196" s="53">
        <v>6002745</v>
      </c>
      <c r="C196" s="53">
        <v>146097</v>
      </c>
      <c r="D196" s="53">
        <v>0</v>
      </c>
      <c r="E196" s="54">
        <v>2.75888</v>
      </c>
      <c r="F196" s="54">
        <f t="shared" si="31"/>
        <v>0.71220000000000006</v>
      </c>
      <c r="G196" s="54">
        <v>3.1031499999999999</v>
      </c>
      <c r="H196" s="54">
        <f t="shared" si="32"/>
        <v>3.79</v>
      </c>
      <c r="I196" s="54">
        <f t="shared" si="33"/>
        <v>3.8647</v>
      </c>
      <c r="J196" s="54">
        <f t="shared" si="34"/>
        <v>2.1673499999999999</v>
      </c>
      <c r="K196" s="54">
        <v>2.39575</v>
      </c>
      <c r="L196" s="54">
        <f t="shared" si="35"/>
        <v>2.1673499999999999</v>
      </c>
      <c r="M196" s="55">
        <f t="shared" si="36"/>
        <v>1.272927768934413</v>
      </c>
      <c r="N196" s="56">
        <f t="shared" si="37"/>
        <v>1.27</v>
      </c>
      <c r="O196" s="57">
        <v>38.68</v>
      </c>
      <c r="P196" s="58">
        <f t="shared" si="28"/>
        <v>38.68</v>
      </c>
      <c r="S196" s="57">
        <v>14.26</v>
      </c>
      <c r="T196" s="57">
        <v>37.93</v>
      </c>
      <c r="U196" s="55">
        <f t="shared" si="39"/>
        <v>1.6598877980364657</v>
      </c>
      <c r="V196" s="54" t="str">
        <f t="shared" si="40"/>
        <v>N</v>
      </c>
      <c r="W196" s="55">
        <f t="shared" si="29"/>
        <v>1.9773266543633008E-2</v>
      </c>
      <c r="X196" s="54" t="str">
        <f t="shared" si="41"/>
        <v>N</v>
      </c>
      <c r="Y196" s="54" t="str">
        <f t="shared" si="38"/>
        <v>N</v>
      </c>
      <c r="Z196" s="58">
        <f t="shared" si="30"/>
        <v>36.04</v>
      </c>
      <c r="AC196" s="25"/>
      <c r="AE196" s="25"/>
    </row>
    <row r="197" spans="1:31">
      <c r="A197" s="42" t="s">
        <v>226</v>
      </c>
      <c r="B197" s="43">
        <v>6003248</v>
      </c>
      <c r="C197" s="43">
        <v>145890</v>
      </c>
      <c r="D197" s="43">
        <v>0</v>
      </c>
      <c r="E197" s="44">
        <v>3.2055899999999999</v>
      </c>
      <c r="F197" s="44">
        <f t="shared" si="31"/>
        <v>0.71220000000000006</v>
      </c>
      <c r="G197" s="44">
        <v>3.5227599999999999</v>
      </c>
      <c r="H197" s="44">
        <f t="shared" si="32"/>
        <v>3.79</v>
      </c>
      <c r="I197" s="44">
        <f t="shared" si="33"/>
        <v>3.8647</v>
      </c>
      <c r="J197" s="44">
        <f t="shared" si="34"/>
        <v>2.4604200000000001</v>
      </c>
      <c r="K197" s="44">
        <v>3.1585999999999999</v>
      </c>
      <c r="L197" s="44">
        <f t="shared" si="35"/>
        <v>2.4604200000000001</v>
      </c>
      <c r="M197" s="45">
        <f t="shared" si="36"/>
        <v>1.3028629258419293</v>
      </c>
      <c r="N197" s="46">
        <f t="shared" si="37"/>
        <v>1.3</v>
      </c>
      <c r="O197" s="47">
        <v>38.68</v>
      </c>
      <c r="P197" s="48">
        <f t="shared" si="28"/>
        <v>38.68</v>
      </c>
      <c r="S197" s="47">
        <v>35.89</v>
      </c>
      <c r="T197" s="47">
        <v>36.74</v>
      </c>
      <c r="U197" s="45">
        <f t="shared" si="39"/>
        <v>2.3683477291724753E-2</v>
      </c>
      <c r="V197" s="44" t="str">
        <f t="shared" si="40"/>
        <v>N</v>
      </c>
      <c r="W197" s="45">
        <f t="shared" si="29"/>
        <v>5.2803483941208429E-2</v>
      </c>
      <c r="X197" s="44" t="str">
        <f t="shared" si="41"/>
        <v>N</v>
      </c>
      <c r="Y197" s="44" t="str">
        <f t="shared" si="38"/>
        <v>N</v>
      </c>
      <c r="Z197" s="48">
        <f t="shared" si="30"/>
        <v>34.909999999999997</v>
      </c>
      <c r="AC197" s="25"/>
      <c r="AE197" s="25"/>
    </row>
    <row r="198" spans="1:31">
      <c r="A198" s="34" t="s">
        <v>227</v>
      </c>
      <c r="B198" s="41">
        <v>6003594</v>
      </c>
      <c r="C198" s="41">
        <v>145484</v>
      </c>
      <c r="D198" s="41">
        <v>0</v>
      </c>
      <c r="E198" s="2">
        <v>3.6229300000000002</v>
      </c>
      <c r="F198" s="2">
        <f t="shared" si="31"/>
        <v>0.71220000000000006</v>
      </c>
      <c r="G198" s="2">
        <v>5.2511999999999999</v>
      </c>
      <c r="H198" s="2">
        <f t="shared" si="32"/>
        <v>3.79</v>
      </c>
      <c r="I198" s="2">
        <f t="shared" si="33"/>
        <v>3.8647</v>
      </c>
      <c r="J198" s="2">
        <f t="shared" si="34"/>
        <v>3.6676199999999999</v>
      </c>
      <c r="K198" s="2">
        <v>3.5240499999999999</v>
      </c>
      <c r="L198" s="2">
        <f t="shared" si="35"/>
        <v>3.6389100000000001</v>
      </c>
      <c r="M198" s="49">
        <f t="shared" si="36"/>
        <v>0.99560857509528955</v>
      </c>
      <c r="N198" s="38">
        <f t="shared" si="37"/>
        <v>0.99</v>
      </c>
      <c r="O198" s="50">
        <v>30.33</v>
      </c>
      <c r="P198" s="51">
        <f t="shared" si="28"/>
        <v>30.33</v>
      </c>
      <c r="S198" s="50">
        <v>28.38</v>
      </c>
      <c r="T198" s="50">
        <v>31.53</v>
      </c>
      <c r="U198" s="49">
        <f t="shared" si="39"/>
        <v>0.11099365750528549</v>
      </c>
      <c r="V198" s="2" t="str">
        <f t="shared" si="40"/>
        <v>N</v>
      </c>
      <c r="W198" s="49">
        <f t="shared" si="29"/>
        <v>-3.8058991436727016E-2</v>
      </c>
      <c r="X198" s="2" t="str">
        <f t="shared" si="41"/>
        <v>N</v>
      </c>
      <c r="Y198" s="2" t="str">
        <f t="shared" si="38"/>
        <v>N</v>
      </c>
      <c r="Z198" s="51">
        <f t="shared" si="30"/>
        <v>29.96</v>
      </c>
      <c r="AC198" s="25"/>
      <c r="AE198" s="25"/>
    </row>
    <row r="199" spans="1:31">
      <c r="A199" s="34" t="s">
        <v>228</v>
      </c>
      <c r="B199" s="41">
        <v>6002851</v>
      </c>
      <c r="C199" s="41">
        <v>145415</v>
      </c>
      <c r="D199" s="41">
        <v>0</v>
      </c>
      <c r="E199" s="2">
        <v>4.2882699999999998</v>
      </c>
      <c r="F199" s="2">
        <f t="shared" si="31"/>
        <v>0.71220000000000006</v>
      </c>
      <c r="G199" s="2">
        <v>5.0989699999999996</v>
      </c>
      <c r="H199" s="2">
        <f t="shared" si="32"/>
        <v>3.79</v>
      </c>
      <c r="I199" s="2">
        <f t="shared" si="33"/>
        <v>3.8647</v>
      </c>
      <c r="J199" s="2">
        <f t="shared" si="34"/>
        <v>3.5612900000000001</v>
      </c>
      <c r="K199" s="2">
        <v>3.3542999999999998</v>
      </c>
      <c r="L199" s="2">
        <f t="shared" si="35"/>
        <v>3.5198900000000002</v>
      </c>
      <c r="M199" s="49">
        <f t="shared" si="36"/>
        <v>1.2182965944958506</v>
      </c>
      <c r="N199" s="38">
        <f t="shared" si="37"/>
        <v>1.21</v>
      </c>
      <c r="O199" s="50">
        <v>38.08</v>
      </c>
      <c r="P199" s="51">
        <f t="shared" si="28"/>
        <v>38.08</v>
      </c>
      <c r="S199" s="50">
        <v>37.340000000000003</v>
      </c>
      <c r="T199" s="50">
        <v>38.53</v>
      </c>
      <c r="U199" s="49">
        <f t="shared" si="39"/>
        <v>3.1869309051954946E-2</v>
      </c>
      <c r="V199" s="2" t="str">
        <f t="shared" si="40"/>
        <v>N</v>
      </c>
      <c r="W199" s="49">
        <f t="shared" si="29"/>
        <v>-1.1679211004412219E-2</v>
      </c>
      <c r="X199" s="2" t="str">
        <f t="shared" si="41"/>
        <v>N</v>
      </c>
      <c r="Y199" s="2" t="str">
        <f t="shared" si="38"/>
        <v>N</v>
      </c>
      <c r="Z199" s="51">
        <f t="shared" si="30"/>
        <v>36.61</v>
      </c>
      <c r="AC199" s="25"/>
      <c r="AE199" s="25"/>
    </row>
    <row r="200" spans="1:31">
      <c r="A200" s="34" t="s">
        <v>229</v>
      </c>
      <c r="B200" s="41">
        <v>6006191</v>
      </c>
      <c r="C200" s="41">
        <v>145662</v>
      </c>
      <c r="D200" s="41">
        <v>0</v>
      </c>
      <c r="E200" s="2">
        <v>3.5832099999999998</v>
      </c>
      <c r="F200" s="2">
        <f t="shared" si="31"/>
        <v>0.71220000000000006</v>
      </c>
      <c r="G200" s="2">
        <v>5.5440300000000002</v>
      </c>
      <c r="H200" s="2">
        <f t="shared" si="32"/>
        <v>3.79</v>
      </c>
      <c r="I200" s="2">
        <f t="shared" si="33"/>
        <v>3.8647</v>
      </c>
      <c r="J200" s="2">
        <f t="shared" si="34"/>
        <v>3.8721399999999999</v>
      </c>
      <c r="K200" s="2">
        <v>3.4119199999999998</v>
      </c>
      <c r="L200" s="2">
        <f t="shared" si="35"/>
        <v>3.7801</v>
      </c>
      <c r="M200" s="49">
        <f t="shared" si="36"/>
        <v>0.9479140763471865</v>
      </c>
      <c r="N200" s="38">
        <f t="shared" si="37"/>
        <v>0.94</v>
      </c>
      <c r="O200" s="50">
        <v>27.07</v>
      </c>
      <c r="P200" s="51">
        <f t="shared" ref="P200:P263" si="42">IF(Y200="Y",Z200,O200)</f>
        <v>27.07</v>
      </c>
      <c r="S200" s="50">
        <v>28.38</v>
      </c>
      <c r="T200" s="50">
        <v>27.72</v>
      </c>
      <c r="U200" s="49">
        <f t="shared" si="39"/>
        <v>-2.3255813953488379E-2</v>
      </c>
      <c r="V200" s="2" t="str">
        <f t="shared" si="40"/>
        <v>N</v>
      </c>
      <c r="W200" s="49">
        <f t="shared" ref="W200:W263" si="43">IF(T200=0,0,(O200-T200)/T200)</f>
        <v>-2.34487734487734E-2</v>
      </c>
      <c r="X200" s="2" t="str">
        <f t="shared" si="41"/>
        <v>N</v>
      </c>
      <c r="Y200" s="2" t="str">
        <f t="shared" si="38"/>
        <v>N</v>
      </c>
      <c r="Z200" s="51">
        <f t="shared" ref="Z200:Z263" si="44">ROUNDUP(T200*0.95,2)</f>
        <v>26.34</v>
      </c>
      <c r="AC200" s="25"/>
      <c r="AE200" s="25"/>
    </row>
    <row r="201" spans="1:31">
      <c r="A201" s="52" t="s">
        <v>230</v>
      </c>
      <c r="B201" s="53">
        <v>6003214</v>
      </c>
      <c r="C201" s="53">
        <v>145630</v>
      </c>
      <c r="D201" s="53">
        <v>0</v>
      </c>
      <c r="E201" s="54">
        <v>3.6162299999999998</v>
      </c>
      <c r="F201" s="54">
        <f t="shared" ref="F201:F264" si="45">$F$5</f>
        <v>0.71220000000000006</v>
      </c>
      <c r="G201" s="54">
        <v>5.3866800000000001</v>
      </c>
      <c r="H201" s="54">
        <f t="shared" ref="H201:H264" si="46">$H$5</f>
        <v>3.79</v>
      </c>
      <c r="I201" s="54">
        <f t="shared" ref="I201:I264" si="47">$I$5</f>
        <v>3.8647</v>
      </c>
      <c r="J201" s="54">
        <f t="shared" ref="J201:J264" si="48">ROUND(F201*G201*(H201/I201),5)</f>
        <v>3.7622399999999998</v>
      </c>
      <c r="K201" s="54">
        <v>3.4809199999999998</v>
      </c>
      <c r="L201" s="54">
        <f t="shared" ref="L201:L264" si="49">IF($J201=0,$K201,IF($K201=0,$J201,IF($J201&lt;$K201,$J201,ROUND(($J201*$L$5)+($K201*$L$4),5))))</f>
        <v>3.7059799999999998</v>
      </c>
      <c r="M201" s="55">
        <f t="shared" ref="M201:M264" si="50">IFERROR(E201/L201,0)</f>
        <v>0.97578238414670349</v>
      </c>
      <c r="N201" s="56">
        <f t="shared" ref="N201:N264" si="51">ROUNDDOWN(M201,2)</f>
        <v>0.97</v>
      </c>
      <c r="O201" s="57">
        <v>29.03</v>
      </c>
      <c r="P201" s="58">
        <f t="shared" si="42"/>
        <v>29.03</v>
      </c>
      <c r="S201" s="57">
        <v>31.53</v>
      </c>
      <c r="T201" s="57">
        <v>30.33</v>
      </c>
      <c r="U201" s="55">
        <f t="shared" si="39"/>
        <v>-3.8058991436727016E-2</v>
      </c>
      <c r="V201" s="54" t="str">
        <f t="shared" si="40"/>
        <v>N</v>
      </c>
      <c r="W201" s="55">
        <f t="shared" si="43"/>
        <v>-4.2861852950873629E-2</v>
      </c>
      <c r="X201" s="54" t="str">
        <f t="shared" si="41"/>
        <v>N</v>
      </c>
      <c r="Y201" s="54" t="str">
        <f t="shared" ref="Y201:Y264" si="52">IF(AND(V201="Y",X201="Y"),"Y","N")</f>
        <v>N</v>
      </c>
      <c r="Z201" s="58">
        <f t="shared" si="44"/>
        <v>28.82</v>
      </c>
      <c r="AC201" s="25"/>
      <c r="AE201" s="25"/>
    </row>
    <row r="202" spans="1:31">
      <c r="A202" s="42" t="s">
        <v>231</v>
      </c>
      <c r="B202" s="43">
        <v>6003586</v>
      </c>
      <c r="C202" s="43">
        <v>145171</v>
      </c>
      <c r="D202" s="43">
        <v>0</v>
      </c>
      <c r="E202" s="44">
        <v>2.5297499999999999</v>
      </c>
      <c r="F202" s="44">
        <f t="shared" si="45"/>
        <v>0.71220000000000006</v>
      </c>
      <c r="G202" s="44">
        <v>4.9337299999999997</v>
      </c>
      <c r="H202" s="44">
        <f t="shared" si="46"/>
        <v>3.79</v>
      </c>
      <c r="I202" s="44">
        <f t="shared" si="47"/>
        <v>3.8647</v>
      </c>
      <c r="J202" s="44">
        <f t="shared" si="48"/>
        <v>3.4458799999999998</v>
      </c>
      <c r="K202" s="44">
        <v>3.2038799999999998</v>
      </c>
      <c r="L202" s="44">
        <f t="shared" si="49"/>
        <v>3.3974799999999998</v>
      </c>
      <c r="M202" s="45">
        <f t="shared" si="50"/>
        <v>0.74459599467840876</v>
      </c>
      <c r="N202" s="46">
        <f t="shared" si="51"/>
        <v>0.74</v>
      </c>
      <c r="O202" s="47">
        <v>12.01</v>
      </c>
      <c r="P202" s="48">
        <f t="shared" si="42"/>
        <v>14.27</v>
      </c>
      <c r="S202" s="47">
        <v>16.52</v>
      </c>
      <c r="T202" s="47">
        <v>15.02</v>
      </c>
      <c r="U202" s="45">
        <f t="shared" ref="U202:U265" si="53">IFERROR((T202-S202)/S202,0)</f>
        <v>-9.0799031476997583E-2</v>
      </c>
      <c r="V202" s="44" t="str">
        <f t="shared" ref="V202:V265" si="54">IF(U202&lt;-0.05,"Y","N")</f>
        <v>Y</v>
      </c>
      <c r="W202" s="45">
        <f t="shared" si="43"/>
        <v>-0.20039946737683087</v>
      </c>
      <c r="X202" s="44" t="str">
        <f t="shared" ref="X202:X265" si="55">IF(W202&lt;-0.05,"Y","N")</f>
        <v>Y</v>
      </c>
      <c r="Y202" s="44" t="str">
        <f t="shared" si="52"/>
        <v>Y</v>
      </c>
      <c r="Z202" s="48">
        <f t="shared" si="44"/>
        <v>14.27</v>
      </c>
      <c r="AC202" s="25"/>
      <c r="AE202" s="25"/>
    </row>
    <row r="203" spans="1:31">
      <c r="A203" s="34" t="s">
        <v>232</v>
      </c>
      <c r="B203" s="41">
        <v>6001119</v>
      </c>
      <c r="C203" s="41">
        <v>145304</v>
      </c>
      <c r="D203" s="41">
        <v>0</v>
      </c>
      <c r="E203" s="2">
        <v>3.4521099999999998</v>
      </c>
      <c r="F203" s="2">
        <f t="shared" si="45"/>
        <v>0.71220000000000006</v>
      </c>
      <c r="G203" s="2">
        <v>5.0103900000000001</v>
      </c>
      <c r="H203" s="2">
        <f t="shared" si="46"/>
        <v>3.79</v>
      </c>
      <c r="I203" s="2">
        <f t="shared" si="47"/>
        <v>3.8647</v>
      </c>
      <c r="J203" s="2">
        <f t="shared" si="48"/>
        <v>3.4994299999999998</v>
      </c>
      <c r="K203" s="2">
        <v>3.5548799999999998</v>
      </c>
      <c r="L203" s="2">
        <f t="shared" si="49"/>
        <v>3.4994299999999998</v>
      </c>
      <c r="M203" s="49">
        <f t="shared" si="50"/>
        <v>0.98647779781278666</v>
      </c>
      <c r="N203" s="38">
        <f t="shared" si="51"/>
        <v>0.98</v>
      </c>
      <c r="O203" s="50">
        <v>29.68</v>
      </c>
      <c r="P203" s="51">
        <f t="shared" si="42"/>
        <v>29.68</v>
      </c>
      <c r="S203" s="50">
        <v>27.07</v>
      </c>
      <c r="T203" s="50">
        <v>35.35</v>
      </c>
      <c r="U203" s="49">
        <f t="shared" si="53"/>
        <v>0.30587366087920209</v>
      </c>
      <c r="V203" s="2" t="str">
        <f t="shared" si="54"/>
        <v>N</v>
      </c>
      <c r="W203" s="49">
        <f t="shared" si="43"/>
        <v>-0.16039603960396043</v>
      </c>
      <c r="X203" s="2" t="str">
        <f t="shared" si="55"/>
        <v>Y</v>
      </c>
      <c r="Y203" s="2" t="str">
        <f t="shared" si="52"/>
        <v>N</v>
      </c>
      <c r="Z203" s="51">
        <f t="shared" si="44"/>
        <v>33.589999999999996</v>
      </c>
      <c r="AC203" s="25"/>
      <c r="AE203" s="25"/>
    </row>
    <row r="204" spans="1:31">
      <c r="A204" s="34" t="s">
        <v>233</v>
      </c>
      <c r="B204" s="41">
        <v>6006647</v>
      </c>
      <c r="C204" s="41">
        <v>145669</v>
      </c>
      <c r="D204" s="41">
        <v>0</v>
      </c>
      <c r="E204" s="2">
        <v>2.9402499999999998</v>
      </c>
      <c r="F204" s="2">
        <f t="shared" si="45"/>
        <v>0.71220000000000006</v>
      </c>
      <c r="G204" s="2">
        <v>5.4104599999999996</v>
      </c>
      <c r="H204" s="2">
        <f t="shared" si="46"/>
        <v>3.79</v>
      </c>
      <c r="I204" s="2">
        <f t="shared" si="47"/>
        <v>3.8647</v>
      </c>
      <c r="J204" s="2">
        <f t="shared" si="48"/>
        <v>3.7788499999999998</v>
      </c>
      <c r="K204" s="2">
        <v>3.7846299999999999</v>
      </c>
      <c r="L204" s="2">
        <f t="shared" si="49"/>
        <v>3.7788499999999998</v>
      </c>
      <c r="M204" s="49">
        <f t="shared" si="50"/>
        <v>0.77808063299681118</v>
      </c>
      <c r="N204" s="38">
        <f t="shared" si="51"/>
        <v>0.77</v>
      </c>
      <c r="O204" s="50">
        <v>14.26</v>
      </c>
      <c r="P204" s="51">
        <f t="shared" si="42"/>
        <v>14.26</v>
      </c>
      <c r="S204" s="50">
        <v>11.26</v>
      </c>
      <c r="T204" s="50">
        <v>13.51</v>
      </c>
      <c r="U204" s="49">
        <f t="shared" si="53"/>
        <v>0.19982238010657194</v>
      </c>
      <c r="V204" s="2" t="str">
        <f t="shared" si="54"/>
        <v>N</v>
      </c>
      <c r="W204" s="49">
        <f t="shared" si="43"/>
        <v>5.5514433752775726E-2</v>
      </c>
      <c r="X204" s="2" t="str">
        <f t="shared" si="55"/>
        <v>N</v>
      </c>
      <c r="Y204" s="2" t="str">
        <f t="shared" si="52"/>
        <v>N</v>
      </c>
      <c r="Z204" s="51">
        <f t="shared" si="44"/>
        <v>12.84</v>
      </c>
      <c r="AC204" s="25"/>
      <c r="AE204" s="25"/>
    </row>
    <row r="205" spans="1:31">
      <c r="A205" s="34" t="s">
        <v>234</v>
      </c>
      <c r="B205" s="41">
        <v>6008833</v>
      </c>
      <c r="C205" s="41">
        <v>146176</v>
      </c>
      <c r="D205" s="41">
        <v>0</v>
      </c>
      <c r="E205" s="2">
        <v>4.4535499999999999</v>
      </c>
      <c r="F205" s="2">
        <f t="shared" si="45"/>
        <v>0.71220000000000006</v>
      </c>
      <c r="G205" s="2">
        <v>4.6785199999999998</v>
      </c>
      <c r="H205" s="2">
        <f t="shared" si="46"/>
        <v>3.79</v>
      </c>
      <c r="I205" s="2">
        <f t="shared" si="47"/>
        <v>3.8647</v>
      </c>
      <c r="J205" s="2">
        <f t="shared" si="48"/>
        <v>3.2676400000000001</v>
      </c>
      <c r="K205" s="2">
        <v>3.5848499999999999</v>
      </c>
      <c r="L205" s="2">
        <f t="shared" si="49"/>
        <v>3.2676400000000001</v>
      </c>
      <c r="M205" s="49">
        <f t="shared" si="50"/>
        <v>1.3629255364728059</v>
      </c>
      <c r="N205" s="38">
        <f t="shared" si="51"/>
        <v>1.36</v>
      </c>
      <c r="O205" s="50">
        <v>38.68</v>
      </c>
      <c r="P205" s="51">
        <f t="shared" si="42"/>
        <v>38.68</v>
      </c>
      <c r="S205" s="50">
        <v>37.04</v>
      </c>
      <c r="T205" s="50">
        <v>38.08</v>
      </c>
      <c r="U205" s="49">
        <f t="shared" si="53"/>
        <v>2.8077753779697602E-2</v>
      </c>
      <c r="V205" s="2" t="str">
        <f t="shared" si="54"/>
        <v>N</v>
      </c>
      <c r="W205" s="49">
        <f t="shared" si="43"/>
        <v>1.5756302521008441E-2</v>
      </c>
      <c r="X205" s="2" t="str">
        <f t="shared" si="55"/>
        <v>N</v>
      </c>
      <c r="Y205" s="2" t="str">
        <f t="shared" si="52"/>
        <v>N</v>
      </c>
      <c r="Z205" s="51">
        <f t="shared" si="44"/>
        <v>36.18</v>
      </c>
      <c r="AC205" s="25"/>
      <c r="AE205" s="25"/>
    </row>
    <row r="206" spans="1:31">
      <c r="A206" s="52" t="s">
        <v>235</v>
      </c>
      <c r="B206" s="53">
        <v>6002828</v>
      </c>
      <c r="C206" s="53">
        <v>145111</v>
      </c>
      <c r="D206" s="53">
        <v>0</v>
      </c>
      <c r="E206" s="54">
        <v>4.8557399999999999</v>
      </c>
      <c r="F206" s="54">
        <f t="shared" si="45"/>
        <v>0.71220000000000006</v>
      </c>
      <c r="G206" s="54">
        <v>4.4769500000000004</v>
      </c>
      <c r="H206" s="54">
        <f t="shared" si="46"/>
        <v>3.79</v>
      </c>
      <c r="I206" s="54">
        <f t="shared" si="47"/>
        <v>3.8647</v>
      </c>
      <c r="J206" s="54">
        <f t="shared" si="48"/>
        <v>3.1268500000000001</v>
      </c>
      <c r="K206" s="54">
        <v>3.1713300000000002</v>
      </c>
      <c r="L206" s="54">
        <f t="shared" si="49"/>
        <v>3.1268500000000001</v>
      </c>
      <c r="M206" s="55">
        <f t="shared" si="50"/>
        <v>1.5529174728560691</v>
      </c>
      <c r="N206" s="56">
        <f t="shared" si="51"/>
        <v>1.55</v>
      </c>
      <c r="O206" s="57">
        <v>38.68</v>
      </c>
      <c r="P206" s="58">
        <f t="shared" si="42"/>
        <v>38.68</v>
      </c>
      <c r="S206" s="57">
        <v>38.68</v>
      </c>
      <c r="T206" s="57">
        <v>38.68</v>
      </c>
      <c r="U206" s="55">
        <f t="shared" si="53"/>
        <v>0</v>
      </c>
      <c r="V206" s="54" t="str">
        <f t="shared" si="54"/>
        <v>N</v>
      </c>
      <c r="W206" s="55">
        <f t="shared" si="43"/>
        <v>0</v>
      </c>
      <c r="X206" s="54" t="str">
        <f t="shared" si="55"/>
        <v>N</v>
      </c>
      <c r="Y206" s="54" t="str">
        <f t="shared" si="52"/>
        <v>N</v>
      </c>
      <c r="Z206" s="58">
        <f t="shared" si="44"/>
        <v>36.75</v>
      </c>
      <c r="AC206" s="25"/>
      <c r="AE206" s="25"/>
    </row>
    <row r="207" spans="1:31">
      <c r="A207" s="42" t="s">
        <v>236</v>
      </c>
      <c r="B207" s="43">
        <v>6005961</v>
      </c>
      <c r="C207" s="43">
        <v>145858</v>
      </c>
      <c r="D207" s="43">
        <v>23</v>
      </c>
      <c r="E207" s="44">
        <v>0</v>
      </c>
      <c r="F207" s="44">
        <f t="shared" si="45"/>
        <v>0.71220000000000006</v>
      </c>
      <c r="G207" s="44">
        <v>0</v>
      </c>
      <c r="H207" s="44">
        <f t="shared" si="46"/>
        <v>3.79</v>
      </c>
      <c r="I207" s="44">
        <f t="shared" si="47"/>
        <v>3.8647</v>
      </c>
      <c r="J207" s="44">
        <f t="shared" si="48"/>
        <v>0</v>
      </c>
      <c r="K207" s="44">
        <v>2.7208199999999998</v>
      </c>
      <c r="L207" s="44">
        <f t="shared" si="49"/>
        <v>2.7208199999999998</v>
      </c>
      <c r="M207" s="45">
        <f t="shared" si="50"/>
        <v>0</v>
      </c>
      <c r="N207" s="46">
        <f t="shared" si="51"/>
        <v>0</v>
      </c>
      <c r="O207" s="47">
        <v>0</v>
      </c>
      <c r="P207" s="48">
        <f t="shared" si="42"/>
        <v>0</v>
      </c>
      <c r="S207" s="47">
        <v>22.69</v>
      </c>
      <c r="T207" s="47">
        <v>0</v>
      </c>
      <c r="U207" s="45">
        <f t="shared" si="53"/>
        <v>-1</v>
      </c>
      <c r="V207" s="44" t="str">
        <f t="shared" si="54"/>
        <v>Y</v>
      </c>
      <c r="W207" s="45">
        <f t="shared" si="43"/>
        <v>0</v>
      </c>
      <c r="X207" s="44" t="str">
        <f t="shared" si="55"/>
        <v>N</v>
      </c>
      <c r="Y207" s="44" t="str">
        <f t="shared" si="52"/>
        <v>N</v>
      </c>
      <c r="Z207" s="48">
        <f t="shared" si="44"/>
        <v>0</v>
      </c>
      <c r="AC207" s="25"/>
      <c r="AE207" s="25"/>
    </row>
    <row r="208" spans="1:31">
      <c r="A208" s="34" t="s">
        <v>237</v>
      </c>
      <c r="B208" s="41">
        <v>6002844</v>
      </c>
      <c r="C208" s="41">
        <v>145663</v>
      </c>
      <c r="D208" s="41">
        <v>0</v>
      </c>
      <c r="E208" s="2">
        <v>3.1601900000000001</v>
      </c>
      <c r="F208" s="2">
        <f t="shared" si="45"/>
        <v>0.71220000000000006</v>
      </c>
      <c r="G208" s="2">
        <v>4.8543099999999999</v>
      </c>
      <c r="H208" s="2">
        <f t="shared" si="46"/>
        <v>3.79</v>
      </c>
      <c r="I208" s="2">
        <f t="shared" si="47"/>
        <v>3.8647</v>
      </c>
      <c r="J208" s="2">
        <f t="shared" si="48"/>
        <v>3.3904200000000002</v>
      </c>
      <c r="K208" s="2">
        <v>3.4318200000000001</v>
      </c>
      <c r="L208" s="2">
        <f t="shared" si="49"/>
        <v>3.3904200000000002</v>
      </c>
      <c r="M208" s="49">
        <f t="shared" si="50"/>
        <v>0.93209395886055413</v>
      </c>
      <c r="N208" s="38">
        <f t="shared" si="51"/>
        <v>0.93</v>
      </c>
      <c r="O208" s="50">
        <v>26.42</v>
      </c>
      <c r="P208" s="51">
        <f t="shared" si="42"/>
        <v>26.42</v>
      </c>
      <c r="S208" s="50">
        <v>25.77</v>
      </c>
      <c r="T208" s="50">
        <v>21.92</v>
      </c>
      <c r="U208" s="49">
        <f t="shared" si="53"/>
        <v>-0.14939852541715165</v>
      </c>
      <c r="V208" s="2" t="str">
        <f t="shared" si="54"/>
        <v>Y</v>
      </c>
      <c r="W208" s="49">
        <f t="shared" si="43"/>
        <v>0.20529197080291969</v>
      </c>
      <c r="X208" s="2" t="str">
        <f t="shared" si="55"/>
        <v>N</v>
      </c>
      <c r="Y208" s="2" t="str">
        <f t="shared" si="52"/>
        <v>N</v>
      </c>
      <c r="Z208" s="51">
        <f t="shared" si="44"/>
        <v>20.830000000000002</v>
      </c>
      <c r="AC208" s="25"/>
      <c r="AE208" s="25"/>
    </row>
    <row r="209" spans="1:31">
      <c r="A209" s="34" t="s">
        <v>238</v>
      </c>
      <c r="B209" s="41">
        <v>6004667</v>
      </c>
      <c r="C209" s="41">
        <v>145828</v>
      </c>
      <c r="D209" s="41">
        <v>0</v>
      </c>
      <c r="E209" s="2">
        <v>3.0436399999999999</v>
      </c>
      <c r="F209" s="2">
        <f t="shared" si="45"/>
        <v>0.71220000000000006</v>
      </c>
      <c r="G209" s="2">
        <v>4.7495900000000004</v>
      </c>
      <c r="H209" s="2">
        <f t="shared" si="46"/>
        <v>3.79</v>
      </c>
      <c r="I209" s="2">
        <f t="shared" si="47"/>
        <v>3.8647</v>
      </c>
      <c r="J209" s="2">
        <f t="shared" si="48"/>
        <v>3.3172799999999998</v>
      </c>
      <c r="K209" s="2">
        <v>2.9251100000000001</v>
      </c>
      <c r="L209" s="2">
        <f t="shared" si="49"/>
        <v>3.2388499999999998</v>
      </c>
      <c r="M209" s="49">
        <f t="shared" si="50"/>
        <v>0.93972860737607489</v>
      </c>
      <c r="N209" s="38">
        <f t="shared" si="51"/>
        <v>0.93</v>
      </c>
      <c r="O209" s="50">
        <v>26.42</v>
      </c>
      <c r="P209" s="51">
        <f t="shared" si="42"/>
        <v>26.42</v>
      </c>
      <c r="S209" s="50">
        <v>32.07</v>
      </c>
      <c r="T209" s="50">
        <v>31.53</v>
      </c>
      <c r="U209" s="49">
        <f t="shared" si="53"/>
        <v>-1.6838166510757691E-2</v>
      </c>
      <c r="V209" s="2" t="str">
        <f t="shared" si="54"/>
        <v>N</v>
      </c>
      <c r="W209" s="49">
        <f t="shared" si="43"/>
        <v>-0.16206787186806215</v>
      </c>
      <c r="X209" s="2" t="str">
        <f t="shared" si="55"/>
        <v>Y</v>
      </c>
      <c r="Y209" s="2" t="str">
        <f t="shared" si="52"/>
        <v>N</v>
      </c>
      <c r="Z209" s="51">
        <f t="shared" si="44"/>
        <v>29.96</v>
      </c>
      <c r="AC209" s="25"/>
      <c r="AE209" s="25"/>
    </row>
    <row r="210" spans="1:31">
      <c r="A210" s="52" t="s">
        <v>239</v>
      </c>
      <c r="B210" s="53">
        <v>6002901</v>
      </c>
      <c r="C210" s="53">
        <v>146095</v>
      </c>
      <c r="D210" s="53">
        <v>0</v>
      </c>
      <c r="E210" s="54">
        <v>5.1838300000000004</v>
      </c>
      <c r="F210" s="54">
        <f t="shared" si="45"/>
        <v>0.71220000000000006</v>
      </c>
      <c r="G210" s="54">
        <v>3.4643899999999999</v>
      </c>
      <c r="H210" s="54">
        <f t="shared" si="46"/>
        <v>3.79</v>
      </c>
      <c r="I210" s="54">
        <f t="shared" si="47"/>
        <v>3.8647</v>
      </c>
      <c r="J210" s="54">
        <f t="shared" si="48"/>
        <v>2.4196499999999999</v>
      </c>
      <c r="K210" s="54">
        <v>2.8538399999999999</v>
      </c>
      <c r="L210" s="54">
        <f t="shared" si="49"/>
        <v>2.4196499999999999</v>
      </c>
      <c r="M210" s="55">
        <f t="shared" si="50"/>
        <v>2.1423883619531754</v>
      </c>
      <c r="N210" s="56">
        <f t="shared" si="51"/>
        <v>2.14</v>
      </c>
      <c r="O210" s="57">
        <v>38.68</v>
      </c>
      <c r="P210" s="58">
        <f t="shared" si="42"/>
        <v>38.68</v>
      </c>
      <c r="S210" s="57">
        <v>38.68</v>
      </c>
      <c r="T210" s="57">
        <v>38.68</v>
      </c>
      <c r="U210" s="55">
        <f t="shared" si="53"/>
        <v>0</v>
      </c>
      <c r="V210" s="54" t="str">
        <f t="shared" si="54"/>
        <v>N</v>
      </c>
      <c r="W210" s="55">
        <f t="shared" si="43"/>
        <v>0</v>
      </c>
      <c r="X210" s="54" t="str">
        <f t="shared" si="55"/>
        <v>N</v>
      </c>
      <c r="Y210" s="54" t="str">
        <f t="shared" si="52"/>
        <v>N</v>
      </c>
      <c r="Z210" s="58">
        <f t="shared" si="44"/>
        <v>36.75</v>
      </c>
      <c r="AC210" s="25"/>
      <c r="AE210" s="25"/>
    </row>
    <row r="211" spans="1:31">
      <c r="A211" s="42" t="s">
        <v>240</v>
      </c>
      <c r="B211" s="43">
        <v>6002133</v>
      </c>
      <c r="C211" s="43">
        <v>145628</v>
      </c>
      <c r="D211" s="43">
        <v>0</v>
      </c>
      <c r="E211" s="44">
        <v>2.5806399999999998</v>
      </c>
      <c r="F211" s="44">
        <f t="shared" si="45"/>
        <v>0.71220000000000006</v>
      </c>
      <c r="G211" s="44">
        <v>4.0197200000000004</v>
      </c>
      <c r="H211" s="44">
        <f t="shared" si="46"/>
        <v>3.79</v>
      </c>
      <c r="I211" s="44">
        <f t="shared" si="47"/>
        <v>3.8647</v>
      </c>
      <c r="J211" s="44">
        <f t="shared" si="48"/>
        <v>2.8075100000000002</v>
      </c>
      <c r="K211" s="44">
        <v>3.1427299999999998</v>
      </c>
      <c r="L211" s="44">
        <f t="shared" si="49"/>
        <v>2.8075100000000002</v>
      </c>
      <c r="M211" s="45">
        <f t="shared" si="50"/>
        <v>0.91919173929923659</v>
      </c>
      <c r="N211" s="46">
        <f t="shared" si="51"/>
        <v>0.91</v>
      </c>
      <c r="O211" s="47">
        <v>25</v>
      </c>
      <c r="P211" s="48">
        <f t="shared" si="42"/>
        <v>25</v>
      </c>
      <c r="S211" s="47">
        <v>10.5</v>
      </c>
      <c r="T211" s="47">
        <v>20.37</v>
      </c>
      <c r="U211" s="45">
        <f t="shared" si="53"/>
        <v>0.94000000000000006</v>
      </c>
      <c r="V211" s="44" t="str">
        <f t="shared" si="54"/>
        <v>N</v>
      </c>
      <c r="W211" s="45">
        <f t="shared" si="43"/>
        <v>0.22729504172803136</v>
      </c>
      <c r="X211" s="44" t="str">
        <f t="shared" si="55"/>
        <v>N</v>
      </c>
      <c r="Y211" s="44" t="str">
        <f t="shared" si="52"/>
        <v>N</v>
      </c>
      <c r="Z211" s="48">
        <f t="shared" si="44"/>
        <v>19.360000000000003</v>
      </c>
      <c r="AC211" s="25"/>
      <c r="AE211" s="25"/>
    </row>
    <row r="212" spans="1:31">
      <c r="A212" s="34" t="s">
        <v>241</v>
      </c>
      <c r="B212" s="41">
        <v>6002950</v>
      </c>
      <c r="C212" s="41">
        <v>145422</v>
      </c>
      <c r="D212" s="41">
        <v>0</v>
      </c>
      <c r="E212" s="2">
        <v>3.7359599999999999</v>
      </c>
      <c r="F212" s="2">
        <f t="shared" si="45"/>
        <v>0.71220000000000006</v>
      </c>
      <c r="G212" s="2">
        <v>4.7427000000000001</v>
      </c>
      <c r="H212" s="2">
        <f t="shared" si="46"/>
        <v>3.79</v>
      </c>
      <c r="I212" s="2">
        <f t="shared" si="47"/>
        <v>3.8647</v>
      </c>
      <c r="J212" s="2">
        <f t="shared" si="48"/>
        <v>3.3124600000000002</v>
      </c>
      <c r="K212" s="2">
        <v>3.46828</v>
      </c>
      <c r="L212" s="2">
        <f t="shared" si="49"/>
        <v>3.3124600000000002</v>
      </c>
      <c r="M212" s="49">
        <f t="shared" si="50"/>
        <v>1.127850600460081</v>
      </c>
      <c r="N212" s="38">
        <f t="shared" si="51"/>
        <v>1.1200000000000001</v>
      </c>
      <c r="O212" s="50">
        <v>36.74</v>
      </c>
      <c r="P212" s="51">
        <f t="shared" si="42"/>
        <v>36.74</v>
      </c>
      <c r="S212" s="50">
        <v>32.619999999999997</v>
      </c>
      <c r="T212" s="50">
        <v>37.93</v>
      </c>
      <c r="U212" s="49">
        <f t="shared" si="53"/>
        <v>0.16278356836296759</v>
      </c>
      <c r="V212" s="2" t="str">
        <f t="shared" si="54"/>
        <v>N</v>
      </c>
      <c r="W212" s="49">
        <f t="shared" si="43"/>
        <v>-3.1373582915897646E-2</v>
      </c>
      <c r="X212" s="2" t="str">
        <f t="shared" si="55"/>
        <v>N</v>
      </c>
      <c r="Y212" s="2" t="str">
        <f t="shared" si="52"/>
        <v>N</v>
      </c>
      <c r="Z212" s="51">
        <f t="shared" si="44"/>
        <v>36.04</v>
      </c>
      <c r="AC212" s="25"/>
      <c r="AE212" s="25"/>
    </row>
    <row r="213" spans="1:31">
      <c r="A213" s="34" t="s">
        <v>242</v>
      </c>
      <c r="B213" s="41">
        <v>6002976</v>
      </c>
      <c r="C213" s="41">
        <v>145917</v>
      </c>
      <c r="D213" s="41">
        <v>0</v>
      </c>
      <c r="E213" s="2">
        <v>4.8822000000000001</v>
      </c>
      <c r="F213" s="2">
        <f t="shared" si="45"/>
        <v>0.71220000000000006</v>
      </c>
      <c r="G213" s="2">
        <v>4.4093299999999997</v>
      </c>
      <c r="H213" s="2">
        <f t="shared" si="46"/>
        <v>3.79</v>
      </c>
      <c r="I213" s="2">
        <f t="shared" si="47"/>
        <v>3.8647</v>
      </c>
      <c r="J213" s="2">
        <f t="shared" si="48"/>
        <v>3.0796299999999999</v>
      </c>
      <c r="K213" s="2">
        <v>3.4040699999999999</v>
      </c>
      <c r="L213" s="2">
        <f t="shared" si="49"/>
        <v>3.0796299999999999</v>
      </c>
      <c r="M213" s="49">
        <f t="shared" si="50"/>
        <v>1.5853203144533599</v>
      </c>
      <c r="N213" s="38">
        <f t="shared" si="51"/>
        <v>1.58</v>
      </c>
      <c r="O213" s="50">
        <v>38.68</v>
      </c>
      <c r="P213" s="51">
        <f t="shared" si="42"/>
        <v>38.68</v>
      </c>
      <c r="S213" s="50">
        <v>38.68</v>
      </c>
      <c r="T213" s="50">
        <v>38.68</v>
      </c>
      <c r="U213" s="49">
        <f t="shared" si="53"/>
        <v>0</v>
      </c>
      <c r="V213" s="2" t="str">
        <f t="shared" si="54"/>
        <v>N</v>
      </c>
      <c r="W213" s="49">
        <f t="shared" si="43"/>
        <v>0</v>
      </c>
      <c r="X213" s="2" t="str">
        <f t="shared" si="55"/>
        <v>N</v>
      </c>
      <c r="Y213" s="2" t="str">
        <f t="shared" si="52"/>
        <v>N</v>
      </c>
      <c r="Z213" s="51">
        <f t="shared" si="44"/>
        <v>36.75</v>
      </c>
      <c r="AC213" s="25"/>
      <c r="AE213" s="25"/>
    </row>
    <row r="214" spans="1:31">
      <c r="A214" s="34" t="s">
        <v>243</v>
      </c>
      <c r="B214" s="41">
        <v>6002984</v>
      </c>
      <c r="C214" s="41">
        <v>145702</v>
      </c>
      <c r="D214" s="41">
        <v>25</v>
      </c>
      <c r="E214" s="2">
        <v>0</v>
      </c>
      <c r="F214" s="2">
        <f t="shared" si="45"/>
        <v>0.71220000000000006</v>
      </c>
      <c r="G214" s="2">
        <v>0</v>
      </c>
      <c r="H214" s="2">
        <f t="shared" si="46"/>
        <v>3.79</v>
      </c>
      <c r="I214" s="2">
        <f t="shared" si="47"/>
        <v>3.8647</v>
      </c>
      <c r="J214" s="2">
        <f t="shared" si="48"/>
        <v>0</v>
      </c>
      <c r="K214" s="2">
        <v>3.13137</v>
      </c>
      <c r="L214" s="2">
        <f t="shared" si="49"/>
        <v>3.13137</v>
      </c>
      <c r="M214" s="49">
        <f t="shared" si="50"/>
        <v>0</v>
      </c>
      <c r="N214" s="38">
        <f t="shared" si="51"/>
        <v>0</v>
      </c>
      <c r="O214" s="50">
        <v>0</v>
      </c>
      <c r="P214" s="51">
        <f t="shared" si="42"/>
        <v>0</v>
      </c>
      <c r="S214" s="50">
        <v>36.590000000000003</v>
      </c>
      <c r="T214" s="50">
        <v>38.380000000000003</v>
      </c>
      <c r="U214" s="49">
        <f t="shared" si="53"/>
        <v>4.8920470073790627E-2</v>
      </c>
      <c r="V214" s="2" t="str">
        <f t="shared" si="54"/>
        <v>N</v>
      </c>
      <c r="W214" s="49">
        <f t="shared" si="43"/>
        <v>-1</v>
      </c>
      <c r="X214" s="2" t="str">
        <f t="shared" si="55"/>
        <v>Y</v>
      </c>
      <c r="Y214" s="2" t="str">
        <f t="shared" si="52"/>
        <v>N</v>
      </c>
      <c r="Z214" s="51">
        <f t="shared" si="44"/>
        <v>36.47</v>
      </c>
      <c r="AC214" s="25"/>
      <c r="AE214" s="25"/>
    </row>
    <row r="215" spans="1:31">
      <c r="A215" s="52" t="s">
        <v>244</v>
      </c>
      <c r="B215" s="53">
        <v>6003024</v>
      </c>
      <c r="C215" s="53" t="s">
        <v>245</v>
      </c>
      <c r="D215" s="53">
        <v>0</v>
      </c>
      <c r="E215" s="54">
        <v>4.96272</v>
      </c>
      <c r="F215" s="54">
        <f t="shared" si="45"/>
        <v>0.71220000000000006</v>
      </c>
      <c r="G215" s="54">
        <v>3.3025799999999998</v>
      </c>
      <c r="H215" s="54">
        <f t="shared" si="46"/>
        <v>3.79</v>
      </c>
      <c r="I215" s="54">
        <f t="shared" si="47"/>
        <v>3.8647</v>
      </c>
      <c r="J215" s="54">
        <f t="shared" si="48"/>
        <v>2.3066300000000002</v>
      </c>
      <c r="K215" s="54">
        <v>2.7973400000000002</v>
      </c>
      <c r="L215" s="54">
        <f t="shared" si="49"/>
        <v>2.3066300000000002</v>
      </c>
      <c r="M215" s="55">
        <f t="shared" si="50"/>
        <v>2.1515024082752761</v>
      </c>
      <c r="N215" s="56">
        <f t="shared" si="51"/>
        <v>2.15</v>
      </c>
      <c r="O215" s="57">
        <v>38.68</v>
      </c>
      <c r="P215" s="58">
        <f t="shared" si="42"/>
        <v>38.68</v>
      </c>
      <c r="S215" s="57">
        <v>38.68</v>
      </c>
      <c r="T215" s="57">
        <v>38.68</v>
      </c>
      <c r="U215" s="55">
        <f t="shared" si="53"/>
        <v>0</v>
      </c>
      <c r="V215" s="54" t="str">
        <f t="shared" si="54"/>
        <v>N</v>
      </c>
      <c r="W215" s="55">
        <f t="shared" si="43"/>
        <v>0</v>
      </c>
      <c r="X215" s="54" t="str">
        <f t="shared" si="55"/>
        <v>N</v>
      </c>
      <c r="Y215" s="54" t="str">
        <f t="shared" si="52"/>
        <v>N</v>
      </c>
      <c r="Z215" s="58">
        <f t="shared" si="44"/>
        <v>36.75</v>
      </c>
      <c r="AC215" s="25"/>
      <c r="AE215" s="25"/>
    </row>
    <row r="216" spans="1:31">
      <c r="A216" s="42" t="s">
        <v>246</v>
      </c>
      <c r="B216" s="43">
        <v>6001051</v>
      </c>
      <c r="C216" s="43">
        <v>145867</v>
      </c>
      <c r="D216" s="43">
        <v>0</v>
      </c>
      <c r="E216" s="44">
        <v>3.6529400000000001</v>
      </c>
      <c r="F216" s="44">
        <f t="shared" si="45"/>
        <v>0.71220000000000006</v>
      </c>
      <c r="G216" s="44">
        <v>5.0786800000000003</v>
      </c>
      <c r="H216" s="44">
        <f t="shared" si="46"/>
        <v>3.79</v>
      </c>
      <c r="I216" s="44">
        <f t="shared" si="47"/>
        <v>3.8647</v>
      </c>
      <c r="J216" s="44">
        <f t="shared" si="48"/>
        <v>3.5471200000000001</v>
      </c>
      <c r="K216" s="44">
        <v>3.6303700000000001</v>
      </c>
      <c r="L216" s="44">
        <f t="shared" si="49"/>
        <v>3.5471200000000001</v>
      </c>
      <c r="M216" s="45">
        <f t="shared" si="50"/>
        <v>1.0298326529691693</v>
      </c>
      <c r="N216" s="46">
        <f t="shared" si="51"/>
        <v>1.02</v>
      </c>
      <c r="O216" s="47">
        <v>32.07</v>
      </c>
      <c r="P216" s="48">
        <f t="shared" si="42"/>
        <v>32.07</v>
      </c>
      <c r="S216" s="47">
        <v>0</v>
      </c>
      <c r="T216" s="47">
        <v>33.159999999999997</v>
      </c>
      <c r="U216" s="45">
        <f t="shared" si="53"/>
        <v>0</v>
      </c>
      <c r="V216" s="44" t="str">
        <f t="shared" si="54"/>
        <v>N</v>
      </c>
      <c r="W216" s="45">
        <f t="shared" si="43"/>
        <v>-3.287092882991545E-2</v>
      </c>
      <c r="X216" s="44" t="str">
        <f t="shared" si="55"/>
        <v>N</v>
      </c>
      <c r="Y216" s="44" t="str">
        <f t="shared" si="52"/>
        <v>N</v>
      </c>
      <c r="Z216" s="48">
        <f t="shared" si="44"/>
        <v>31.51</v>
      </c>
      <c r="AC216" s="25"/>
      <c r="AE216" s="25"/>
    </row>
    <row r="217" spans="1:31">
      <c r="A217" s="34" t="s">
        <v>247</v>
      </c>
      <c r="B217" s="41">
        <v>6003040</v>
      </c>
      <c r="C217" s="41">
        <v>145794</v>
      </c>
      <c r="D217" s="41">
        <v>0</v>
      </c>
      <c r="E217" s="2">
        <v>4.3623700000000003</v>
      </c>
      <c r="F217" s="2">
        <f t="shared" si="45"/>
        <v>0.71220000000000006</v>
      </c>
      <c r="G217" s="2">
        <v>3.31427</v>
      </c>
      <c r="H217" s="2">
        <f t="shared" si="46"/>
        <v>3.79</v>
      </c>
      <c r="I217" s="2">
        <f t="shared" si="47"/>
        <v>3.8647</v>
      </c>
      <c r="J217" s="2">
        <f t="shared" si="48"/>
        <v>2.3148</v>
      </c>
      <c r="K217" s="2">
        <v>2.7970600000000001</v>
      </c>
      <c r="L217" s="2">
        <f t="shared" si="49"/>
        <v>2.3148</v>
      </c>
      <c r="M217" s="49">
        <f t="shared" si="50"/>
        <v>1.8845559011577675</v>
      </c>
      <c r="N217" s="38">
        <f t="shared" si="51"/>
        <v>1.88</v>
      </c>
      <c r="O217" s="50">
        <v>38.68</v>
      </c>
      <c r="P217" s="51">
        <f t="shared" si="42"/>
        <v>38.68</v>
      </c>
      <c r="S217" s="50">
        <v>38.68</v>
      </c>
      <c r="T217" s="50">
        <v>38.68</v>
      </c>
      <c r="U217" s="49">
        <f t="shared" si="53"/>
        <v>0</v>
      </c>
      <c r="V217" s="2" t="str">
        <f t="shared" si="54"/>
        <v>N</v>
      </c>
      <c r="W217" s="49">
        <f t="shared" si="43"/>
        <v>0</v>
      </c>
      <c r="X217" s="2" t="str">
        <f t="shared" si="55"/>
        <v>N</v>
      </c>
      <c r="Y217" s="2" t="str">
        <f t="shared" si="52"/>
        <v>N</v>
      </c>
      <c r="Z217" s="51">
        <f t="shared" si="44"/>
        <v>36.75</v>
      </c>
      <c r="AC217" s="25"/>
      <c r="AE217" s="25"/>
    </row>
    <row r="218" spans="1:31">
      <c r="A218" s="34" t="s">
        <v>248</v>
      </c>
      <c r="B218" s="41">
        <v>6003099</v>
      </c>
      <c r="C218" s="41">
        <v>146032</v>
      </c>
      <c r="D218" s="41">
        <v>0</v>
      </c>
      <c r="E218" s="2">
        <v>3.0080399999999998</v>
      </c>
      <c r="F218" s="2">
        <f t="shared" si="45"/>
        <v>0.71220000000000006</v>
      </c>
      <c r="G218" s="2">
        <v>3.5059900000000002</v>
      </c>
      <c r="H218" s="2">
        <f t="shared" si="46"/>
        <v>3.79</v>
      </c>
      <c r="I218" s="2">
        <f t="shared" si="47"/>
        <v>3.8647</v>
      </c>
      <c r="J218" s="2">
        <f t="shared" si="48"/>
        <v>2.4487000000000001</v>
      </c>
      <c r="K218" s="2">
        <v>2.87561</v>
      </c>
      <c r="L218" s="2">
        <f t="shared" si="49"/>
        <v>2.4487000000000001</v>
      </c>
      <c r="M218" s="49">
        <f t="shared" si="50"/>
        <v>1.228423244987136</v>
      </c>
      <c r="N218" s="38">
        <f t="shared" si="51"/>
        <v>1.22</v>
      </c>
      <c r="O218" s="50">
        <v>38.229999999999997</v>
      </c>
      <c r="P218" s="51">
        <f t="shared" si="42"/>
        <v>38.229999999999997</v>
      </c>
      <c r="S218" s="50">
        <v>36.74</v>
      </c>
      <c r="T218" s="50">
        <v>38.53</v>
      </c>
      <c r="U218" s="49">
        <f t="shared" si="53"/>
        <v>4.8720740337506778E-2</v>
      </c>
      <c r="V218" s="2" t="str">
        <f t="shared" si="54"/>
        <v>N</v>
      </c>
      <c r="W218" s="49">
        <f t="shared" si="43"/>
        <v>-7.7861406696082078E-3</v>
      </c>
      <c r="X218" s="2" t="str">
        <f t="shared" si="55"/>
        <v>N</v>
      </c>
      <c r="Y218" s="2" t="str">
        <f t="shared" si="52"/>
        <v>N</v>
      </c>
      <c r="Z218" s="51">
        <f t="shared" si="44"/>
        <v>36.61</v>
      </c>
      <c r="AC218" s="25"/>
      <c r="AE218" s="25"/>
    </row>
    <row r="219" spans="1:31">
      <c r="A219" s="34" t="s">
        <v>249</v>
      </c>
      <c r="B219" s="41">
        <v>6004824</v>
      </c>
      <c r="C219" s="41">
        <v>146104</v>
      </c>
      <c r="D219" s="41">
        <v>0</v>
      </c>
      <c r="E219" s="2">
        <v>2.9680399999999998</v>
      </c>
      <c r="F219" s="2">
        <f t="shared" si="45"/>
        <v>0.71220000000000006</v>
      </c>
      <c r="G219" s="2">
        <v>4.4249099999999997</v>
      </c>
      <c r="H219" s="2">
        <f t="shared" si="46"/>
        <v>3.79</v>
      </c>
      <c r="I219" s="2">
        <f t="shared" si="47"/>
        <v>3.8647</v>
      </c>
      <c r="J219" s="2">
        <f t="shared" si="48"/>
        <v>3.0905100000000001</v>
      </c>
      <c r="K219" s="2">
        <v>2.9247200000000002</v>
      </c>
      <c r="L219" s="2">
        <f t="shared" si="49"/>
        <v>3.05735</v>
      </c>
      <c r="M219" s="49">
        <f t="shared" si="50"/>
        <v>0.97078842788689546</v>
      </c>
      <c r="N219" s="38">
        <f t="shared" si="51"/>
        <v>0.97</v>
      </c>
      <c r="O219" s="50">
        <v>29.03</v>
      </c>
      <c r="P219" s="51">
        <f t="shared" si="42"/>
        <v>29.03</v>
      </c>
      <c r="S219" s="50">
        <v>27.72</v>
      </c>
      <c r="T219" s="50">
        <v>28.38</v>
      </c>
      <c r="U219" s="49">
        <f t="shared" si="53"/>
        <v>2.3809523809523815E-2</v>
      </c>
      <c r="V219" s="2" t="str">
        <f t="shared" si="54"/>
        <v>N</v>
      </c>
      <c r="W219" s="49">
        <f t="shared" si="43"/>
        <v>2.2903453136011352E-2</v>
      </c>
      <c r="X219" s="2" t="str">
        <f t="shared" si="55"/>
        <v>N</v>
      </c>
      <c r="Y219" s="2" t="str">
        <f t="shared" si="52"/>
        <v>N</v>
      </c>
      <c r="Z219" s="51">
        <f t="shared" si="44"/>
        <v>26.970000000000002</v>
      </c>
      <c r="AC219" s="25"/>
      <c r="AE219" s="25"/>
    </row>
    <row r="220" spans="1:31">
      <c r="A220" s="52" t="s">
        <v>250</v>
      </c>
      <c r="B220" s="53">
        <v>6003115</v>
      </c>
      <c r="C220" s="53">
        <v>145404</v>
      </c>
      <c r="D220" s="53">
        <v>0</v>
      </c>
      <c r="E220" s="54">
        <v>3.6047199999999999</v>
      </c>
      <c r="F220" s="54">
        <f t="shared" si="45"/>
        <v>0.71220000000000006</v>
      </c>
      <c r="G220" s="54">
        <v>4.3931300000000002</v>
      </c>
      <c r="H220" s="54">
        <f t="shared" si="46"/>
        <v>3.79</v>
      </c>
      <c r="I220" s="54">
        <f t="shared" si="47"/>
        <v>3.8647</v>
      </c>
      <c r="J220" s="54">
        <f t="shared" si="48"/>
        <v>3.0683099999999999</v>
      </c>
      <c r="K220" s="54">
        <v>3.3873500000000001</v>
      </c>
      <c r="L220" s="54">
        <f t="shared" si="49"/>
        <v>3.0683099999999999</v>
      </c>
      <c r="M220" s="55">
        <f t="shared" si="50"/>
        <v>1.174822622225264</v>
      </c>
      <c r="N220" s="56">
        <f t="shared" si="51"/>
        <v>1.17</v>
      </c>
      <c r="O220" s="57">
        <v>37.49</v>
      </c>
      <c r="P220" s="58">
        <f t="shared" si="42"/>
        <v>37.49</v>
      </c>
      <c r="S220" s="57">
        <v>31.53</v>
      </c>
      <c r="T220" s="57">
        <v>36.590000000000003</v>
      </c>
      <c r="U220" s="55">
        <f t="shared" si="53"/>
        <v>0.1604820805581986</v>
      </c>
      <c r="V220" s="54" t="str">
        <f t="shared" si="54"/>
        <v>N</v>
      </c>
      <c r="W220" s="55">
        <f t="shared" si="43"/>
        <v>2.4596884394643304E-2</v>
      </c>
      <c r="X220" s="54" t="str">
        <f t="shared" si="55"/>
        <v>N</v>
      </c>
      <c r="Y220" s="54" t="str">
        <f t="shared" si="52"/>
        <v>N</v>
      </c>
      <c r="Z220" s="58">
        <f t="shared" si="44"/>
        <v>34.769999999999996</v>
      </c>
      <c r="AC220" s="25"/>
      <c r="AE220" s="25"/>
    </row>
    <row r="221" spans="1:31">
      <c r="A221" s="42" t="s">
        <v>251</v>
      </c>
      <c r="B221" s="43">
        <v>6003123</v>
      </c>
      <c r="C221" s="43">
        <v>145499</v>
      </c>
      <c r="D221" s="43">
        <v>0</v>
      </c>
      <c r="E221" s="44">
        <v>5.0133999999999999</v>
      </c>
      <c r="F221" s="44">
        <f t="shared" si="45"/>
        <v>0.71220000000000006</v>
      </c>
      <c r="G221" s="44">
        <v>3.7077100000000001</v>
      </c>
      <c r="H221" s="44">
        <f t="shared" si="46"/>
        <v>3.79</v>
      </c>
      <c r="I221" s="44">
        <f t="shared" si="47"/>
        <v>3.8647</v>
      </c>
      <c r="J221" s="44">
        <f t="shared" si="48"/>
        <v>2.5895899999999998</v>
      </c>
      <c r="K221" s="44">
        <v>2.8511000000000002</v>
      </c>
      <c r="L221" s="44">
        <f t="shared" si="49"/>
        <v>2.5895899999999998</v>
      </c>
      <c r="M221" s="45">
        <f t="shared" si="50"/>
        <v>1.9359821438915041</v>
      </c>
      <c r="N221" s="46">
        <f t="shared" si="51"/>
        <v>1.93</v>
      </c>
      <c r="O221" s="47">
        <v>38.68</v>
      </c>
      <c r="P221" s="48">
        <f t="shared" si="42"/>
        <v>38.68</v>
      </c>
      <c r="S221" s="47">
        <v>38.68</v>
      </c>
      <c r="T221" s="47">
        <v>38.68</v>
      </c>
      <c r="U221" s="45">
        <f t="shared" si="53"/>
        <v>0</v>
      </c>
      <c r="V221" s="44" t="str">
        <f t="shared" si="54"/>
        <v>N</v>
      </c>
      <c r="W221" s="45">
        <f t="shared" si="43"/>
        <v>0</v>
      </c>
      <c r="X221" s="44" t="str">
        <f t="shared" si="55"/>
        <v>N</v>
      </c>
      <c r="Y221" s="44" t="str">
        <f t="shared" si="52"/>
        <v>N</v>
      </c>
      <c r="Z221" s="48">
        <f t="shared" si="44"/>
        <v>36.75</v>
      </c>
      <c r="AC221" s="25"/>
      <c r="AE221" s="25"/>
    </row>
    <row r="222" spans="1:31">
      <c r="A222" s="34" t="s">
        <v>252</v>
      </c>
      <c r="B222" s="41">
        <v>6001614</v>
      </c>
      <c r="C222" s="41">
        <v>145791</v>
      </c>
      <c r="D222" s="41">
        <v>0</v>
      </c>
      <c r="E222" s="2">
        <v>2.3108499999999998</v>
      </c>
      <c r="F222" s="2">
        <f t="shared" si="45"/>
        <v>0.71220000000000006</v>
      </c>
      <c r="G222" s="2">
        <v>4.0024100000000002</v>
      </c>
      <c r="H222" s="2">
        <f t="shared" si="46"/>
        <v>3.79</v>
      </c>
      <c r="I222" s="2">
        <f t="shared" si="47"/>
        <v>3.8647</v>
      </c>
      <c r="J222" s="2">
        <f t="shared" si="48"/>
        <v>2.79542</v>
      </c>
      <c r="K222" s="2">
        <v>3.1043400000000001</v>
      </c>
      <c r="L222" s="2">
        <f t="shared" si="49"/>
        <v>2.79542</v>
      </c>
      <c r="M222" s="49">
        <f t="shared" si="50"/>
        <v>0.82665574403846287</v>
      </c>
      <c r="N222" s="38">
        <f t="shared" si="51"/>
        <v>0.82</v>
      </c>
      <c r="O222" s="50">
        <v>18.059999999999999</v>
      </c>
      <c r="P222" s="51">
        <f t="shared" si="42"/>
        <v>18.059999999999999</v>
      </c>
      <c r="S222" s="50">
        <v>20.37</v>
      </c>
      <c r="T222" s="50">
        <v>21.15</v>
      </c>
      <c r="U222" s="49">
        <f t="shared" si="53"/>
        <v>3.8291605301914458E-2</v>
      </c>
      <c r="V222" s="2" t="str">
        <f t="shared" si="54"/>
        <v>N</v>
      </c>
      <c r="W222" s="49">
        <f t="shared" si="43"/>
        <v>-0.14609929078014186</v>
      </c>
      <c r="X222" s="2" t="str">
        <f t="shared" si="55"/>
        <v>Y</v>
      </c>
      <c r="Y222" s="2" t="str">
        <f t="shared" si="52"/>
        <v>N</v>
      </c>
      <c r="Z222" s="51">
        <f t="shared" si="44"/>
        <v>20.100000000000001</v>
      </c>
      <c r="AC222" s="25"/>
      <c r="AE222" s="25"/>
    </row>
    <row r="223" spans="1:31">
      <c r="A223" s="34" t="s">
        <v>253</v>
      </c>
      <c r="B223" s="41">
        <v>6000939</v>
      </c>
      <c r="C223" s="41">
        <v>145842</v>
      </c>
      <c r="D223" s="41">
        <v>0</v>
      </c>
      <c r="E223" s="2">
        <v>3.8880699999999999</v>
      </c>
      <c r="F223" s="2">
        <f t="shared" si="45"/>
        <v>0.71220000000000006</v>
      </c>
      <c r="G223" s="2">
        <v>4.1556199999999999</v>
      </c>
      <c r="H223" s="2">
        <f t="shared" si="46"/>
        <v>3.79</v>
      </c>
      <c r="I223" s="2">
        <f t="shared" si="47"/>
        <v>3.8647</v>
      </c>
      <c r="J223" s="2">
        <f t="shared" si="48"/>
        <v>2.9024299999999998</v>
      </c>
      <c r="K223" s="2">
        <v>3.15964</v>
      </c>
      <c r="L223" s="2">
        <f t="shared" si="49"/>
        <v>2.9024299999999998</v>
      </c>
      <c r="M223" s="49">
        <f t="shared" si="50"/>
        <v>1.3395913079729744</v>
      </c>
      <c r="N223" s="38">
        <f t="shared" si="51"/>
        <v>1.33</v>
      </c>
      <c r="O223" s="50">
        <v>38.68</v>
      </c>
      <c r="P223" s="51">
        <f t="shared" si="42"/>
        <v>38.68</v>
      </c>
      <c r="S223" s="50">
        <v>37.340000000000003</v>
      </c>
      <c r="T223" s="50">
        <v>38.68</v>
      </c>
      <c r="U223" s="49">
        <f t="shared" si="53"/>
        <v>3.5886448848419822E-2</v>
      </c>
      <c r="V223" s="2" t="str">
        <f t="shared" si="54"/>
        <v>N</v>
      </c>
      <c r="W223" s="49">
        <f t="shared" si="43"/>
        <v>0</v>
      </c>
      <c r="X223" s="2" t="str">
        <f t="shared" si="55"/>
        <v>N</v>
      </c>
      <c r="Y223" s="2" t="str">
        <f t="shared" si="52"/>
        <v>N</v>
      </c>
      <c r="Z223" s="51">
        <f t="shared" si="44"/>
        <v>36.75</v>
      </c>
      <c r="AC223" s="25"/>
      <c r="AE223" s="25"/>
    </row>
    <row r="224" spans="1:31">
      <c r="A224" s="34" t="s">
        <v>254</v>
      </c>
      <c r="B224" s="41">
        <v>6003172</v>
      </c>
      <c r="C224" s="41">
        <v>145624</v>
      </c>
      <c r="D224" s="41">
        <v>0</v>
      </c>
      <c r="E224" s="2">
        <v>3.0027300000000001</v>
      </c>
      <c r="F224" s="2">
        <f t="shared" si="45"/>
        <v>0.71220000000000006</v>
      </c>
      <c r="G224" s="2">
        <v>3.81582</v>
      </c>
      <c r="H224" s="2">
        <f t="shared" si="46"/>
        <v>3.79</v>
      </c>
      <c r="I224" s="2">
        <f t="shared" si="47"/>
        <v>3.8647</v>
      </c>
      <c r="J224" s="2">
        <f t="shared" si="48"/>
        <v>2.6650999999999998</v>
      </c>
      <c r="K224" s="2">
        <v>2.9312800000000001</v>
      </c>
      <c r="L224" s="2">
        <f t="shared" si="49"/>
        <v>2.6650999999999998</v>
      </c>
      <c r="M224" s="49">
        <f t="shared" si="50"/>
        <v>1.1266856778357286</v>
      </c>
      <c r="N224" s="38">
        <f t="shared" si="51"/>
        <v>1.1200000000000001</v>
      </c>
      <c r="O224" s="50">
        <v>36.74</v>
      </c>
      <c r="P224" s="51">
        <f t="shared" si="42"/>
        <v>36.74</v>
      </c>
      <c r="S224" s="50">
        <v>18.059999999999999</v>
      </c>
      <c r="T224" s="50">
        <v>30.33</v>
      </c>
      <c r="U224" s="49">
        <f t="shared" si="53"/>
        <v>0.67940199335548179</v>
      </c>
      <c r="V224" s="2" t="str">
        <f t="shared" si="54"/>
        <v>N</v>
      </c>
      <c r="W224" s="49">
        <f t="shared" si="43"/>
        <v>0.21134190570392364</v>
      </c>
      <c r="X224" s="2" t="str">
        <f t="shared" si="55"/>
        <v>N</v>
      </c>
      <c r="Y224" s="2" t="str">
        <f t="shared" si="52"/>
        <v>N</v>
      </c>
      <c r="Z224" s="51">
        <f t="shared" si="44"/>
        <v>28.82</v>
      </c>
      <c r="AC224" s="25"/>
      <c r="AE224" s="25"/>
    </row>
    <row r="225" spans="1:31">
      <c r="A225" s="52" t="s">
        <v>255</v>
      </c>
      <c r="B225" s="53">
        <v>6003156</v>
      </c>
      <c r="C225" s="53">
        <v>145692</v>
      </c>
      <c r="D225" s="53">
        <v>0</v>
      </c>
      <c r="E225" s="54">
        <v>3.9532400000000001</v>
      </c>
      <c r="F225" s="54">
        <f t="shared" si="45"/>
        <v>0.71220000000000006</v>
      </c>
      <c r="G225" s="54">
        <v>3.8392400000000002</v>
      </c>
      <c r="H225" s="54">
        <f t="shared" si="46"/>
        <v>3.79</v>
      </c>
      <c r="I225" s="54">
        <f t="shared" si="47"/>
        <v>3.8647</v>
      </c>
      <c r="J225" s="54">
        <f t="shared" si="48"/>
        <v>2.68146</v>
      </c>
      <c r="K225" s="54">
        <v>0</v>
      </c>
      <c r="L225" s="54">
        <f t="shared" si="49"/>
        <v>2.68146</v>
      </c>
      <c r="M225" s="55">
        <f t="shared" si="50"/>
        <v>1.4742863962169863</v>
      </c>
      <c r="N225" s="56">
        <f t="shared" si="51"/>
        <v>1.47</v>
      </c>
      <c r="O225" s="57">
        <v>38.68</v>
      </c>
      <c r="P225" s="58">
        <f t="shared" si="42"/>
        <v>38.68</v>
      </c>
      <c r="S225" s="57">
        <v>33.159999999999997</v>
      </c>
      <c r="T225" s="57">
        <v>38.68</v>
      </c>
      <c r="U225" s="55">
        <f t="shared" si="53"/>
        <v>0.16646562123039818</v>
      </c>
      <c r="V225" s="54" t="str">
        <f t="shared" si="54"/>
        <v>N</v>
      </c>
      <c r="W225" s="55">
        <f t="shared" si="43"/>
        <v>0</v>
      </c>
      <c r="X225" s="54" t="str">
        <f t="shared" si="55"/>
        <v>N</v>
      </c>
      <c r="Y225" s="54" t="str">
        <f t="shared" si="52"/>
        <v>N</v>
      </c>
      <c r="Z225" s="58">
        <f t="shared" si="44"/>
        <v>36.75</v>
      </c>
      <c r="AC225" s="25"/>
      <c r="AE225" s="25"/>
    </row>
    <row r="226" spans="1:31">
      <c r="A226" s="42" t="s">
        <v>256</v>
      </c>
      <c r="B226" s="43">
        <v>6003180</v>
      </c>
      <c r="C226" s="43">
        <v>146127</v>
      </c>
      <c r="D226" s="43">
        <v>0</v>
      </c>
      <c r="E226" s="44">
        <v>3.5293000000000001</v>
      </c>
      <c r="F226" s="44">
        <f t="shared" si="45"/>
        <v>0.71220000000000006</v>
      </c>
      <c r="G226" s="44">
        <v>4.5242000000000004</v>
      </c>
      <c r="H226" s="44">
        <f t="shared" si="46"/>
        <v>3.79</v>
      </c>
      <c r="I226" s="44">
        <f t="shared" si="47"/>
        <v>3.8647</v>
      </c>
      <c r="J226" s="44">
        <f t="shared" si="48"/>
        <v>3.1598600000000001</v>
      </c>
      <c r="K226" s="44">
        <v>3.3119100000000001</v>
      </c>
      <c r="L226" s="44">
        <f t="shared" si="49"/>
        <v>3.1598600000000001</v>
      </c>
      <c r="M226" s="45">
        <f t="shared" si="50"/>
        <v>1.1169165722532011</v>
      </c>
      <c r="N226" s="46">
        <f t="shared" si="51"/>
        <v>1.1100000000000001</v>
      </c>
      <c r="O226" s="47">
        <v>36.590000000000003</v>
      </c>
      <c r="P226" s="48">
        <f t="shared" si="42"/>
        <v>36.590000000000003</v>
      </c>
      <c r="S226" s="47">
        <v>33.159999999999997</v>
      </c>
      <c r="T226" s="47">
        <v>37.78</v>
      </c>
      <c r="U226" s="45">
        <f t="shared" si="53"/>
        <v>0.13932448733413766</v>
      </c>
      <c r="V226" s="44" t="str">
        <f t="shared" si="54"/>
        <v>N</v>
      </c>
      <c r="W226" s="45">
        <f t="shared" si="43"/>
        <v>-3.1498147167813594E-2</v>
      </c>
      <c r="X226" s="44" t="str">
        <f t="shared" si="55"/>
        <v>N</v>
      </c>
      <c r="Y226" s="44" t="str">
        <f t="shared" si="52"/>
        <v>N</v>
      </c>
      <c r="Z226" s="48">
        <f t="shared" si="44"/>
        <v>35.9</v>
      </c>
      <c r="AC226" s="25"/>
      <c r="AE226" s="25"/>
    </row>
    <row r="227" spans="1:31">
      <c r="A227" s="34" t="s">
        <v>257</v>
      </c>
      <c r="B227" s="41">
        <v>6003198</v>
      </c>
      <c r="C227" s="41">
        <v>145266</v>
      </c>
      <c r="D227" s="41">
        <v>0</v>
      </c>
      <c r="E227" s="2">
        <v>3.1620400000000002</v>
      </c>
      <c r="F227" s="2">
        <f t="shared" si="45"/>
        <v>0.71220000000000006</v>
      </c>
      <c r="G227" s="2">
        <v>4.9607099999999997</v>
      </c>
      <c r="H227" s="2">
        <f t="shared" si="46"/>
        <v>3.79</v>
      </c>
      <c r="I227" s="2">
        <f t="shared" si="47"/>
        <v>3.8647</v>
      </c>
      <c r="J227" s="2">
        <f t="shared" si="48"/>
        <v>3.4647299999999999</v>
      </c>
      <c r="K227" s="2">
        <v>3.0664500000000001</v>
      </c>
      <c r="L227" s="2">
        <f t="shared" si="49"/>
        <v>3.3850699999999998</v>
      </c>
      <c r="M227" s="49">
        <f t="shared" si="50"/>
        <v>0.93411362246570984</v>
      </c>
      <c r="N227" s="38">
        <f t="shared" si="51"/>
        <v>0.93</v>
      </c>
      <c r="O227" s="50">
        <v>26.42</v>
      </c>
      <c r="P227" s="51">
        <f t="shared" si="42"/>
        <v>26.42</v>
      </c>
      <c r="S227" s="50">
        <v>20.37</v>
      </c>
      <c r="T227" s="50">
        <v>32.619999999999997</v>
      </c>
      <c r="U227" s="49">
        <f t="shared" si="53"/>
        <v>0.60137457044673515</v>
      </c>
      <c r="V227" s="2" t="str">
        <f t="shared" si="54"/>
        <v>N</v>
      </c>
      <c r="W227" s="49">
        <f t="shared" si="43"/>
        <v>-0.1900674432863273</v>
      </c>
      <c r="X227" s="2" t="str">
        <f t="shared" si="55"/>
        <v>Y</v>
      </c>
      <c r="Y227" s="2" t="str">
        <f t="shared" si="52"/>
        <v>N</v>
      </c>
      <c r="Z227" s="51">
        <f t="shared" si="44"/>
        <v>30.990000000000002</v>
      </c>
      <c r="AC227" s="25"/>
      <c r="AE227" s="25"/>
    </row>
    <row r="228" spans="1:31">
      <c r="A228" s="34" t="s">
        <v>258</v>
      </c>
      <c r="B228" s="41">
        <v>6001135</v>
      </c>
      <c r="C228" s="41">
        <v>145937</v>
      </c>
      <c r="D228" s="41">
        <v>0</v>
      </c>
      <c r="E228" s="2">
        <v>2.3060999999999998</v>
      </c>
      <c r="F228" s="2">
        <f t="shared" si="45"/>
        <v>0.71220000000000006</v>
      </c>
      <c r="G228" s="2">
        <v>4.79718</v>
      </c>
      <c r="H228" s="2">
        <f t="shared" si="46"/>
        <v>3.79</v>
      </c>
      <c r="I228" s="2">
        <f t="shared" si="47"/>
        <v>3.8647</v>
      </c>
      <c r="J228" s="2">
        <f t="shared" si="48"/>
        <v>3.3505099999999999</v>
      </c>
      <c r="K228" s="2">
        <v>2.7312699999999999</v>
      </c>
      <c r="L228" s="2">
        <f t="shared" si="49"/>
        <v>3.2266599999999999</v>
      </c>
      <c r="M228" s="49">
        <f t="shared" si="50"/>
        <v>0.71470188987993777</v>
      </c>
      <c r="N228" s="38">
        <f t="shared" si="51"/>
        <v>0.71</v>
      </c>
      <c r="O228" s="50">
        <v>9.75</v>
      </c>
      <c r="P228" s="51">
        <f t="shared" si="42"/>
        <v>9.75</v>
      </c>
      <c r="S228" s="50">
        <v>0</v>
      </c>
      <c r="T228" s="50">
        <v>10.5</v>
      </c>
      <c r="U228" s="49">
        <f t="shared" si="53"/>
        <v>0</v>
      </c>
      <c r="V228" s="2" t="str">
        <f t="shared" si="54"/>
        <v>N</v>
      </c>
      <c r="W228" s="49">
        <f t="shared" si="43"/>
        <v>-7.1428571428571425E-2</v>
      </c>
      <c r="X228" s="2" t="str">
        <f t="shared" si="55"/>
        <v>Y</v>
      </c>
      <c r="Y228" s="2" t="str">
        <f t="shared" si="52"/>
        <v>N</v>
      </c>
      <c r="Z228" s="51">
        <f t="shared" si="44"/>
        <v>9.98</v>
      </c>
      <c r="AC228" s="25"/>
      <c r="AE228" s="25"/>
    </row>
    <row r="229" spans="1:31">
      <c r="A229" s="34" t="s">
        <v>259</v>
      </c>
      <c r="B229" s="41">
        <v>6000483</v>
      </c>
      <c r="C229" s="41">
        <v>145752</v>
      </c>
      <c r="D229" s="41">
        <v>0</v>
      </c>
      <c r="E229" s="2">
        <v>2.8011499999999998</v>
      </c>
      <c r="F229" s="2">
        <f t="shared" si="45"/>
        <v>0.71220000000000006</v>
      </c>
      <c r="G229" s="2">
        <v>4.7760100000000003</v>
      </c>
      <c r="H229" s="2">
        <f t="shared" si="46"/>
        <v>3.79</v>
      </c>
      <c r="I229" s="2">
        <f t="shared" si="47"/>
        <v>3.8647</v>
      </c>
      <c r="J229" s="2">
        <f t="shared" si="48"/>
        <v>3.3357299999999999</v>
      </c>
      <c r="K229" s="2">
        <v>3.4187599999999998</v>
      </c>
      <c r="L229" s="2">
        <f t="shared" si="49"/>
        <v>3.3357299999999999</v>
      </c>
      <c r="M229" s="49">
        <f t="shared" si="50"/>
        <v>0.83974122605846391</v>
      </c>
      <c r="N229" s="38">
        <f t="shared" si="51"/>
        <v>0.83</v>
      </c>
      <c r="O229" s="50">
        <v>18.829999999999998</v>
      </c>
      <c r="P229" s="51">
        <f t="shared" si="42"/>
        <v>18.829999999999998</v>
      </c>
      <c r="S229" s="50">
        <v>15.02</v>
      </c>
      <c r="T229" s="50">
        <v>17.29</v>
      </c>
      <c r="U229" s="49">
        <f t="shared" si="53"/>
        <v>0.15113182423435417</v>
      </c>
      <c r="V229" s="2" t="str">
        <f t="shared" si="54"/>
        <v>N</v>
      </c>
      <c r="W229" s="49">
        <f t="shared" si="43"/>
        <v>8.9068825910931126E-2</v>
      </c>
      <c r="X229" s="2" t="str">
        <f t="shared" si="55"/>
        <v>N</v>
      </c>
      <c r="Y229" s="2" t="str">
        <f t="shared" si="52"/>
        <v>N</v>
      </c>
      <c r="Z229" s="51">
        <f t="shared" si="44"/>
        <v>16.430000000000003</v>
      </c>
      <c r="AC229" s="25"/>
      <c r="AE229" s="25"/>
    </row>
    <row r="230" spans="1:31">
      <c r="A230" s="52" t="s">
        <v>260</v>
      </c>
      <c r="B230" s="53">
        <v>6000137</v>
      </c>
      <c r="C230" s="53">
        <v>146167</v>
      </c>
      <c r="D230" s="53">
        <v>0</v>
      </c>
      <c r="E230" s="54">
        <v>3.2644899999999999</v>
      </c>
      <c r="F230" s="54">
        <f t="shared" si="45"/>
        <v>0.71220000000000006</v>
      </c>
      <c r="G230" s="54">
        <v>5.2430300000000001</v>
      </c>
      <c r="H230" s="54">
        <f t="shared" si="46"/>
        <v>3.79</v>
      </c>
      <c r="I230" s="54">
        <f t="shared" si="47"/>
        <v>3.8647</v>
      </c>
      <c r="J230" s="54">
        <f t="shared" si="48"/>
        <v>3.6619100000000002</v>
      </c>
      <c r="K230" s="54">
        <v>3.2050200000000002</v>
      </c>
      <c r="L230" s="54">
        <f t="shared" si="49"/>
        <v>3.5705300000000002</v>
      </c>
      <c r="M230" s="55">
        <f t="shared" si="50"/>
        <v>0.91428723466824247</v>
      </c>
      <c r="N230" s="56">
        <f t="shared" si="51"/>
        <v>0.91</v>
      </c>
      <c r="O230" s="57">
        <v>25</v>
      </c>
      <c r="P230" s="58">
        <f t="shared" si="42"/>
        <v>25</v>
      </c>
      <c r="S230" s="57">
        <v>27.72</v>
      </c>
      <c r="T230" s="57">
        <v>22.69</v>
      </c>
      <c r="U230" s="55">
        <f t="shared" si="53"/>
        <v>-0.18145743145743137</v>
      </c>
      <c r="V230" s="54" t="str">
        <f t="shared" si="54"/>
        <v>Y</v>
      </c>
      <c r="W230" s="55">
        <f t="shared" si="43"/>
        <v>0.10180696342000875</v>
      </c>
      <c r="X230" s="54" t="str">
        <f t="shared" si="55"/>
        <v>N</v>
      </c>
      <c r="Y230" s="54" t="str">
        <f t="shared" si="52"/>
        <v>N</v>
      </c>
      <c r="Z230" s="58">
        <f t="shared" si="44"/>
        <v>21.560000000000002</v>
      </c>
      <c r="AC230" s="25"/>
      <c r="AE230" s="25"/>
    </row>
    <row r="231" spans="1:31">
      <c r="A231" s="42" t="s">
        <v>261</v>
      </c>
      <c r="B231" s="43">
        <v>6014237</v>
      </c>
      <c r="C231" s="43">
        <v>145821</v>
      </c>
      <c r="D231" s="43">
        <v>0</v>
      </c>
      <c r="E231" s="44">
        <v>3.0410599999999999</v>
      </c>
      <c r="F231" s="44">
        <f t="shared" si="45"/>
        <v>0.71220000000000006</v>
      </c>
      <c r="G231" s="44">
        <v>4.5342599999999997</v>
      </c>
      <c r="H231" s="44">
        <f t="shared" si="46"/>
        <v>3.79</v>
      </c>
      <c r="I231" s="44">
        <f t="shared" si="47"/>
        <v>3.8647</v>
      </c>
      <c r="J231" s="44">
        <f t="shared" si="48"/>
        <v>3.1668799999999999</v>
      </c>
      <c r="K231" s="44">
        <v>3.50691</v>
      </c>
      <c r="L231" s="44">
        <f t="shared" si="49"/>
        <v>3.1668799999999999</v>
      </c>
      <c r="M231" s="45">
        <f t="shared" si="50"/>
        <v>0.96027004496539181</v>
      </c>
      <c r="N231" s="46">
        <f t="shared" si="51"/>
        <v>0.96</v>
      </c>
      <c r="O231" s="47">
        <v>28.38</v>
      </c>
      <c r="P231" s="48">
        <f t="shared" si="42"/>
        <v>28.38</v>
      </c>
      <c r="S231" s="47">
        <v>22.69</v>
      </c>
      <c r="T231" s="47">
        <v>27.72</v>
      </c>
      <c r="U231" s="45">
        <f t="shared" si="53"/>
        <v>0.22168356104010564</v>
      </c>
      <c r="V231" s="44" t="str">
        <f t="shared" si="54"/>
        <v>N</v>
      </c>
      <c r="W231" s="45">
        <f t="shared" si="43"/>
        <v>2.3809523809523815E-2</v>
      </c>
      <c r="X231" s="44" t="str">
        <f t="shared" si="55"/>
        <v>N</v>
      </c>
      <c r="Y231" s="44" t="str">
        <f t="shared" si="52"/>
        <v>N</v>
      </c>
      <c r="Z231" s="48">
        <f t="shared" si="44"/>
        <v>26.34</v>
      </c>
      <c r="AC231" s="25"/>
      <c r="AE231" s="25"/>
    </row>
    <row r="232" spans="1:31">
      <c r="A232" s="34" t="s">
        <v>262</v>
      </c>
      <c r="B232" s="41">
        <v>6012413</v>
      </c>
      <c r="C232" s="41">
        <v>146029</v>
      </c>
      <c r="D232" s="41">
        <v>0</v>
      </c>
      <c r="E232" s="2">
        <v>4.0223100000000001</v>
      </c>
      <c r="F232" s="2">
        <f t="shared" si="45"/>
        <v>0.71220000000000006</v>
      </c>
      <c r="G232" s="2">
        <v>4.0453000000000001</v>
      </c>
      <c r="H232" s="2">
        <f t="shared" si="46"/>
        <v>3.79</v>
      </c>
      <c r="I232" s="2">
        <f t="shared" si="47"/>
        <v>3.8647</v>
      </c>
      <c r="J232" s="2">
        <f t="shared" si="48"/>
        <v>2.82538</v>
      </c>
      <c r="K232" s="2">
        <v>3.2010800000000001</v>
      </c>
      <c r="L232" s="2">
        <f t="shared" si="49"/>
        <v>2.82538</v>
      </c>
      <c r="M232" s="49">
        <f t="shared" si="50"/>
        <v>1.4236350508604152</v>
      </c>
      <c r="N232" s="38">
        <f t="shared" si="51"/>
        <v>1.42</v>
      </c>
      <c r="O232" s="50">
        <v>38.68</v>
      </c>
      <c r="P232" s="51">
        <f t="shared" si="42"/>
        <v>38.68</v>
      </c>
      <c r="S232" s="50">
        <v>38.229999999999997</v>
      </c>
      <c r="T232" s="50">
        <v>38.68</v>
      </c>
      <c r="U232" s="49">
        <f t="shared" si="53"/>
        <v>1.1770860580695864E-2</v>
      </c>
      <c r="V232" s="2" t="str">
        <f t="shared" si="54"/>
        <v>N</v>
      </c>
      <c r="W232" s="49">
        <f t="shared" si="43"/>
        <v>0</v>
      </c>
      <c r="X232" s="2" t="str">
        <f t="shared" si="55"/>
        <v>N</v>
      </c>
      <c r="Y232" s="2" t="str">
        <f t="shared" si="52"/>
        <v>N</v>
      </c>
      <c r="Z232" s="51">
        <f t="shared" si="44"/>
        <v>36.75</v>
      </c>
      <c r="AC232" s="25"/>
      <c r="AE232" s="25"/>
    </row>
    <row r="233" spans="1:31">
      <c r="A233" s="34" t="s">
        <v>263</v>
      </c>
      <c r="B233" s="41">
        <v>6003297</v>
      </c>
      <c r="C233" s="41" t="s">
        <v>264</v>
      </c>
      <c r="D233" s="41">
        <v>0</v>
      </c>
      <c r="E233" s="2">
        <v>1.9170199999999999</v>
      </c>
      <c r="F233" s="2">
        <f t="shared" si="45"/>
        <v>0.71220000000000006</v>
      </c>
      <c r="G233" s="2">
        <v>4.1250299999999998</v>
      </c>
      <c r="H233" s="2">
        <f t="shared" si="46"/>
        <v>3.79</v>
      </c>
      <c r="I233" s="2">
        <f t="shared" si="47"/>
        <v>3.8647</v>
      </c>
      <c r="J233" s="2">
        <f t="shared" si="48"/>
        <v>2.8810600000000002</v>
      </c>
      <c r="K233" s="2">
        <v>2.54908</v>
      </c>
      <c r="L233" s="2">
        <f t="shared" si="49"/>
        <v>2.8146599999999999</v>
      </c>
      <c r="M233" s="49">
        <f t="shared" si="50"/>
        <v>0.68108403856948974</v>
      </c>
      <c r="N233" s="38">
        <f t="shared" si="51"/>
        <v>0.68</v>
      </c>
      <c r="O233" s="50">
        <v>0</v>
      </c>
      <c r="P233" s="51">
        <f t="shared" si="42"/>
        <v>0</v>
      </c>
      <c r="S233" s="50">
        <v>0</v>
      </c>
      <c r="T233" s="50">
        <v>0</v>
      </c>
      <c r="U233" s="49">
        <f t="shared" si="53"/>
        <v>0</v>
      </c>
      <c r="V233" s="2" t="str">
        <f t="shared" si="54"/>
        <v>N</v>
      </c>
      <c r="W233" s="49">
        <f t="shared" si="43"/>
        <v>0</v>
      </c>
      <c r="X233" s="2" t="str">
        <f t="shared" si="55"/>
        <v>N</v>
      </c>
      <c r="Y233" s="2" t="str">
        <f t="shared" si="52"/>
        <v>N</v>
      </c>
      <c r="Z233" s="51">
        <f t="shared" si="44"/>
        <v>0</v>
      </c>
      <c r="AC233" s="25"/>
      <c r="AE233" s="25"/>
    </row>
    <row r="234" spans="1:31">
      <c r="A234" s="52" t="s">
        <v>265</v>
      </c>
      <c r="B234" s="53">
        <v>6003305</v>
      </c>
      <c r="C234" s="53">
        <v>145200</v>
      </c>
      <c r="D234" s="53">
        <v>0</v>
      </c>
      <c r="E234" s="54">
        <v>3.72037</v>
      </c>
      <c r="F234" s="54">
        <f t="shared" si="45"/>
        <v>0.71220000000000006</v>
      </c>
      <c r="G234" s="54">
        <v>4.7750700000000004</v>
      </c>
      <c r="H234" s="54">
        <f t="shared" si="46"/>
        <v>3.79</v>
      </c>
      <c r="I234" s="54">
        <f t="shared" si="47"/>
        <v>3.8647</v>
      </c>
      <c r="J234" s="54">
        <f t="shared" si="48"/>
        <v>3.33507</v>
      </c>
      <c r="K234" s="54">
        <v>3.2625600000000001</v>
      </c>
      <c r="L234" s="54">
        <f t="shared" si="49"/>
        <v>3.32057</v>
      </c>
      <c r="M234" s="55">
        <f t="shared" si="50"/>
        <v>1.1204010154883046</v>
      </c>
      <c r="N234" s="56">
        <f t="shared" si="51"/>
        <v>1.1200000000000001</v>
      </c>
      <c r="O234" s="57">
        <v>36.74</v>
      </c>
      <c r="P234" s="58">
        <f t="shared" si="42"/>
        <v>36.74</v>
      </c>
      <c r="S234" s="57">
        <v>36.74</v>
      </c>
      <c r="T234" s="57">
        <v>38.68</v>
      </c>
      <c r="U234" s="55">
        <f t="shared" si="53"/>
        <v>5.2803483941208429E-2</v>
      </c>
      <c r="V234" s="54" t="str">
        <f t="shared" si="54"/>
        <v>N</v>
      </c>
      <c r="W234" s="55">
        <f t="shared" si="43"/>
        <v>-5.0155118924508732E-2</v>
      </c>
      <c r="X234" s="54" t="str">
        <f t="shared" si="55"/>
        <v>Y</v>
      </c>
      <c r="Y234" s="54" t="str">
        <f t="shared" si="52"/>
        <v>N</v>
      </c>
      <c r="Z234" s="58">
        <f t="shared" si="44"/>
        <v>36.75</v>
      </c>
      <c r="AC234" s="25"/>
      <c r="AE234" s="25"/>
    </row>
    <row r="235" spans="1:31">
      <c r="A235" s="42" t="s">
        <v>266</v>
      </c>
      <c r="B235" s="43">
        <v>6003321</v>
      </c>
      <c r="C235" s="43">
        <v>145515</v>
      </c>
      <c r="D235" s="43">
        <v>0</v>
      </c>
      <c r="E235" s="44">
        <v>3.36775</v>
      </c>
      <c r="F235" s="44">
        <f t="shared" si="45"/>
        <v>0.71220000000000006</v>
      </c>
      <c r="G235" s="44">
        <v>3.6931500000000002</v>
      </c>
      <c r="H235" s="44">
        <f t="shared" si="46"/>
        <v>3.79</v>
      </c>
      <c r="I235" s="44">
        <f t="shared" si="47"/>
        <v>3.8647</v>
      </c>
      <c r="J235" s="44">
        <f t="shared" si="48"/>
        <v>2.5794199999999998</v>
      </c>
      <c r="K235" s="44">
        <v>3.0898500000000002</v>
      </c>
      <c r="L235" s="44">
        <f t="shared" si="49"/>
        <v>2.5794199999999998</v>
      </c>
      <c r="M235" s="45">
        <f t="shared" si="50"/>
        <v>1.3056229695047725</v>
      </c>
      <c r="N235" s="46">
        <f t="shared" si="51"/>
        <v>1.3</v>
      </c>
      <c r="O235" s="47">
        <v>38.68</v>
      </c>
      <c r="P235" s="48">
        <f t="shared" si="42"/>
        <v>38.68</v>
      </c>
      <c r="S235" s="47">
        <v>33.71</v>
      </c>
      <c r="T235" s="47">
        <v>38.68</v>
      </c>
      <c r="U235" s="45">
        <f t="shared" si="53"/>
        <v>0.14743399584692965</v>
      </c>
      <c r="V235" s="44" t="str">
        <f t="shared" si="54"/>
        <v>N</v>
      </c>
      <c r="W235" s="45">
        <f t="shared" si="43"/>
        <v>0</v>
      </c>
      <c r="X235" s="44" t="str">
        <f t="shared" si="55"/>
        <v>N</v>
      </c>
      <c r="Y235" s="44" t="str">
        <f t="shared" si="52"/>
        <v>N</v>
      </c>
      <c r="Z235" s="48">
        <f t="shared" si="44"/>
        <v>36.75</v>
      </c>
      <c r="AC235" s="25"/>
      <c r="AE235" s="25"/>
    </row>
    <row r="236" spans="1:31">
      <c r="A236" s="34" t="s">
        <v>267</v>
      </c>
      <c r="B236" s="41">
        <v>6003388</v>
      </c>
      <c r="C236" s="41">
        <v>146099</v>
      </c>
      <c r="D236" s="41">
        <v>0</v>
      </c>
      <c r="E236" s="2">
        <v>4.3136400000000004</v>
      </c>
      <c r="F236" s="2">
        <f t="shared" si="45"/>
        <v>0.71220000000000006</v>
      </c>
      <c r="G236" s="2">
        <v>3.5173899999999998</v>
      </c>
      <c r="H236" s="2">
        <f t="shared" si="46"/>
        <v>3.79</v>
      </c>
      <c r="I236" s="2">
        <f t="shared" si="47"/>
        <v>3.8647</v>
      </c>
      <c r="J236" s="2">
        <f t="shared" si="48"/>
        <v>2.4566599999999998</v>
      </c>
      <c r="K236" s="2">
        <v>0</v>
      </c>
      <c r="L236" s="2">
        <f t="shared" si="49"/>
        <v>2.4566599999999998</v>
      </c>
      <c r="M236" s="49">
        <f t="shared" si="50"/>
        <v>1.7558962168146999</v>
      </c>
      <c r="N236" s="38">
        <f t="shared" si="51"/>
        <v>1.75</v>
      </c>
      <c r="O236" s="50">
        <v>38.68</v>
      </c>
      <c r="P236" s="51">
        <f t="shared" si="42"/>
        <v>38.68</v>
      </c>
      <c r="S236" s="50">
        <v>38.68</v>
      </c>
      <c r="T236" s="50">
        <v>38.68</v>
      </c>
      <c r="U236" s="49">
        <f t="shared" si="53"/>
        <v>0</v>
      </c>
      <c r="V236" s="2" t="str">
        <f t="shared" si="54"/>
        <v>N</v>
      </c>
      <c r="W236" s="49">
        <f t="shared" si="43"/>
        <v>0</v>
      </c>
      <c r="X236" s="2" t="str">
        <f t="shared" si="55"/>
        <v>N</v>
      </c>
      <c r="Y236" s="2" t="str">
        <f t="shared" si="52"/>
        <v>N</v>
      </c>
      <c r="Z236" s="51">
        <f t="shared" si="44"/>
        <v>36.75</v>
      </c>
      <c r="AC236" s="25"/>
      <c r="AE236" s="25"/>
    </row>
    <row r="237" spans="1:31">
      <c r="A237" s="34" t="s">
        <v>268</v>
      </c>
      <c r="B237" s="41">
        <v>6015895</v>
      </c>
      <c r="C237" s="41">
        <v>146043</v>
      </c>
      <c r="D237" s="41">
        <v>0</v>
      </c>
      <c r="E237" s="2">
        <v>2.8811599999999999</v>
      </c>
      <c r="F237" s="2">
        <f t="shared" si="45"/>
        <v>0.71220000000000006</v>
      </c>
      <c r="G237" s="2">
        <v>3.2721300000000002</v>
      </c>
      <c r="H237" s="2">
        <f t="shared" si="46"/>
        <v>3.79</v>
      </c>
      <c r="I237" s="2">
        <f t="shared" si="47"/>
        <v>3.8647</v>
      </c>
      <c r="J237" s="2">
        <f t="shared" si="48"/>
        <v>2.2853699999999999</v>
      </c>
      <c r="K237" s="2">
        <v>3.1800199999999998</v>
      </c>
      <c r="L237" s="2">
        <f t="shared" si="49"/>
        <v>2.2853699999999999</v>
      </c>
      <c r="M237" s="49">
        <f t="shared" si="50"/>
        <v>1.260697392544752</v>
      </c>
      <c r="N237" s="38">
        <f t="shared" si="51"/>
        <v>1.26</v>
      </c>
      <c r="O237" s="50">
        <v>38.68</v>
      </c>
      <c r="P237" s="51">
        <f t="shared" si="42"/>
        <v>38.68</v>
      </c>
      <c r="S237" s="50">
        <v>27.72</v>
      </c>
      <c r="T237" s="50">
        <v>37.93</v>
      </c>
      <c r="U237" s="49">
        <f t="shared" si="53"/>
        <v>0.36832611832611839</v>
      </c>
      <c r="V237" s="2" t="str">
        <f t="shared" si="54"/>
        <v>N</v>
      </c>
      <c r="W237" s="49">
        <f t="shared" si="43"/>
        <v>1.9773266543633008E-2</v>
      </c>
      <c r="X237" s="2" t="str">
        <f t="shared" si="55"/>
        <v>N</v>
      </c>
      <c r="Y237" s="2" t="str">
        <f t="shared" si="52"/>
        <v>N</v>
      </c>
      <c r="Z237" s="51">
        <f t="shared" si="44"/>
        <v>36.04</v>
      </c>
      <c r="AC237" s="25"/>
      <c r="AE237" s="25"/>
    </row>
    <row r="238" spans="1:31">
      <c r="A238" s="34" t="s">
        <v>269</v>
      </c>
      <c r="B238" s="41">
        <v>6003404</v>
      </c>
      <c r="C238" s="41">
        <v>145341</v>
      </c>
      <c r="D238" s="41">
        <v>0</v>
      </c>
      <c r="E238" s="2">
        <v>3.9859300000000002</v>
      </c>
      <c r="F238" s="2">
        <f t="shared" si="45"/>
        <v>0.71220000000000006</v>
      </c>
      <c r="G238" s="2">
        <v>4.5263499999999999</v>
      </c>
      <c r="H238" s="2">
        <f t="shared" si="46"/>
        <v>3.79</v>
      </c>
      <c r="I238" s="2">
        <f t="shared" si="47"/>
        <v>3.8647</v>
      </c>
      <c r="J238" s="2">
        <f t="shared" si="48"/>
        <v>3.1613600000000002</v>
      </c>
      <c r="K238" s="2">
        <v>3.41479</v>
      </c>
      <c r="L238" s="2">
        <f t="shared" si="49"/>
        <v>3.1613600000000002</v>
      </c>
      <c r="M238" s="49">
        <f t="shared" si="50"/>
        <v>1.2608276184933067</v>
      </c>
      <c r="N238" s="38">
        <f t="shared" si="51"/>
        <v>1.26</v>
      </c>
      <c r="O238" s="50">
        <v>38.68</v>
      </c>
      <c r="P238" s="51">
        <f t="shared" si="42"/>
        <v>38.68</v>
      </c>
      <c r="S238" s="50">
        <v>34.799999999999997</v>
      </c>
      <c r="T238" s="50">
        <v>38.68</v>
      </c>
      <c r="U238" s="49">
        <f t="shared" si="53"/>
        <v>0.11149425287356331</v>
      </c>
      <c r="V238" s="2" t="str">
        <f t="shared" si="54"/>
        <v>N</v>
      </c>
      <c r="W238" s="49">
        <f t="shared" si="43"/>
        <v>0</v>
      </c>
      <c r="X238" s="2" t="str">
        <f t="shared" si="55"/>
        <v>N</v>
      </c>
      <c r="Y238" s="2" t="str">
        <f t="shared" si="52"/>
        <v>N</v>
      </c>
      <c r="Z238" s="51">
        <f t="shared" si="44"/>
        <v>36.75</v>
      </c>
      <c r="AC238" s="25"/>
      <c r="AE238" s="25"/>
    </row>
    <row r="239" spans="1:31">
      <c r="A239" s="52" t="s">
        <v>270</v>
      </c>
      <c r="B239" s="53">
        <v>6003438</v>
      </c>
      <c r="C239" s="53">
        <v>146140</v>
      </c>
      <c r="D239" s="53">
        <v>0</v>
      </c>
      <c r="E239" s="54">
        <v>3.0034700000000001</v>
      </c>
      <c r="F239" s="54">
        <f t="shared" si="45"/>
        <v>0.71220000000000006</v>
      </c>
      <c r="G239" s="54">
        <v>3.4759000000000002</v>
      </c>
      <c r="H239" s="54">
        <f t="shared" si="46"/>
        <v>3.79</v>
      </c>
      <c r="I239" s="54">
        <f t="shared" si="47"/>
        <v>3.8647</v>
      </c>
      <c r="J239" s="54">
        <f t="shared" si="48"/>
        <v>2.4276900000000001</v>
      </c>
      <c r="K239" s="54">
        <v>2.7445599999999999</v>
      </c>
      <c r="L239" s="54">
        <f t="shared" si="49"/>
        <v>2.4276900000000001</v>
      </c>
      <c r="M239" s="55">
        <f t="shared" si="50"/>
        <v>1.2371719618237913</v>
      </c>
      <c r="N239" s="56">
        <f t="shared" si="51"/>
        <v>1.23</v>
      </c>
      <c r="O239" s="57">
        <v>38.380000000000003</v>
      </c>
      <c r="P239" s="58">
        <f t="shared" si="42"/>
        <v>38.380000000000003</v>
      </c>
      <c r="S239" s="57">
        <v>32.07</v>
      </c>
      <c r="T239" s="57">
        <v>36.74</v>
      </c>
      <c r="U239" s="55">
        <f t="shared" si="53"/>
        <v>0.14561895852821957</v>
      </c>
      <c r="V239" s="54" t="str">
        <f t="shared" si="54"/>
        <v>N</v>
      </c>
      <c r="W239" s="55">
        <f t="shared" si="43"/>
        <v>4.4637996733805127E-2</v>
      </c>
      <c r="X239" s="54" t="str">
        <f t="shared" si="55"/>
        <v>N</v>
      </c>
      <c r="Y239" s="54" t="str">
        <f t="shared" si="52"/>
        <v>N</v>
      </c>
      <c r="Z239" s="58">
        <f t="shared" si="44"/>
        <v>34.909999999999997</v>
      </c>
      <c r="AC239" s="25"/>
      <c r="AE239" s="25"/>
    </row>
    <row r="240" spans="1:31">
      <c r="A240" s="42" t="s">
        <v>271</v>
      </c>
      <c r="B240" s="43">
        <v>6007975</v>
      </c>
      <c r="C240" s="43">
        <v>146054</v>
      </c>
      <c r="D240" s="43">
        <v>0</v>
      </c>
      <c r="E240" s="44">
        <v>4.1018400000000002</v>
      </c>
      <c r="F240" s="44">
        <f t="shared" si="45"/>
        <v>0.71220000000000006</v>
      </c>
      <c r="G240" s="44">
        <v>5.9406699999999999</v>
      </c>
      <c r="H240" s="44">
        <f t="shared" si="46"/>
        <v>3.79</v>
      </c>
      <c r="I240" s="44">
        <f t="shared" si="47"/>
        <v>3.8647</v>
      </c>
      <c r="J240" s="44">
        <f t="shared" si="48"/>
        <v>4.1491699999999998</v>
      </c>
      <c r="K240" s="44">
        <v>3.6004900000000002</v>
      </c>
      <c r="L240" s="44">
        <f t="shared" si="49"/>
        <v>4.0394300000000003</v>
      </c>
      <c r="M240" s="45">
        <f t="shared" si="50"/>
        <v>1.0154501996568823</v>
      </c>
      <c r="N240" s="46">
        <f t="shared" si="51"/>
        <v>1.01</v>
      </c>
      <c r="O240" s="47">
        <v>31.53</v>
      </c>
      <c r="P240" s="48">
        <f t="shared" si="42"/>
        <v>31.53</v>
      </c>
      <c r="S240" s="47">
        <v>27.07</v>
      </c>
      <c r="T240" s="47">
        <v>35.89</v>
      </c>
      <c r="U240" s="45">
        <f t="shared" si="53"/>
        <v>0.32582194311045437</v>
      </c>
      <c r="V240" s="44" t="str">
        <f t="shared" si="54"/>
        <v>N</v>
      </c>
      <c r="W240" s="45">
        <f t="shared" si="43"/>
        <v>-0.12148230704931734</v>
      </c>
      <c r="X240" s="44" t="str">
        <f t="shared" si="55"/>
        <v>Y</v>
      </c>
      <c r="Y240" s="44" t="str">
        <f t="shared" si="52"/>
        <v>N</v>
      </c>
      <c r="Z240" s="48">
        <f t="shared" si="44"/>
        <v>34.1</v>
      </c>
      <c r="AC240" s="25"/>
      <c r="AE240" s="25"/>
    </row>
    <row r="241" spans="1:31">
      <c r="A241" s="34" t="s">
        <v>272</v>
      </c>
      <c r="B241" s="41">
        <v>6000467</v>
      </c>
      <c r="C241" s="41">
        <v>145781</v>
      </c>
      <c r="D241" s="41">
        <v>0</v>
      </c>
      <c r="E241" s="2">
        <v>3.6243599999999998</v>
      </c>
      <c r="F241" s="2">
        <f t="shared" si="45"/>
        <v>0.71220000000000006</v>
      </c>
      <c r="G241" s="2">
        <v>4.4694500000000001</v>
      </c>
      <c r="H241" s="2">
        <f t="shared" si="46"/>
        <v>3.79</v>
      </c>
      <c r="I241" s="2">
        <f t="shared" si="47"/>
        <v>3.8647</v>
      </c>
      <c r="J241" s="2">
        <f t="shared" si="48"/>
        <v>3.1216200000000001</v>
      </c>
      <c r="K241" s="2">
        <v>3.5989399999999998</v>
      </c>
      <c r="L241" s="2">
        <f t="shared" si="49"/>
        <v>3.1216200000000001</v>
      </c>
      <c r="M241" s="49">
        <f t="shared" si="50"/>
        <v>1.1610509927537624</v>
      </c>
      <c r="N241" s="38">
        <f t="shared" si="51"/>
        <v>1.1599999999999999</v>
      </c>
      <c r="O241" s="50">
        <v>37.340000000000003</v>
      </c>
      <c r="P241" s="51">
        <f t="shared" si="42"/>
        <v>37.340000000000003</v>
      </c>
      <c r="S241" s="50">
        <v>32.07</v>
      </c>
      <c r="T241" s="50">
        <v>36.44</v>
      </c>
      <c r="U241" s="49">
        <f t="shared" si="53"/>
        <v>0.13626442157779847</v>
      </c>
      <c r="V241" s="2" t="str">
        <f t="shared" si="54"/>
        <v>N</v>
      </c>
      <c r="W241" s="49">
        <f t="shared" si="43"/>
        <v>2.4698133918770741E-2</v>
      </c>
      <c r="X241" s="2" t="str">
        <f t="shared" si="55"/>
        <v>N</v>
      </c>
      <c r="Y241" s="2" t="str">
        <f t="shared" si="52"/>
        <v>N</v>
      </c>
      <c r="Z241" s="51">
        <f t="shared" si="44"/>
        <v>34.619999999999997</v>
      </c>
      <c r="AC241" s="25"/>
      <c r="AE241" s="25"/>
    </row>
    <row r="242" spans="1:31">
      <c r="A242" s="34" t="s">
        <v>273</v>
      </c>
      <c r="B242" s="41">
        <v>6008270</v>
      </c>
      <c r="C242" s="41">
        <v>145419</v>
      </c>
      <c r="D242" s="41">
        <v>0</v>
      </c>
      <c r="E242" s="2">
        <v>3.7675200000000002</v>
      </c>
      <c r="F242" s="2">
        <f t="shared" si="45"/>
        <v>0.71220000000000006</v>
      </c>
      <c r="G242" s="2">
        <v>5.6751899999999997</v>
      </c>
      <c r="H242" s="2">
        <f t="shared" si="46"/>
        <v>3.79</v>
      </c>
      <c r="I242" s="2">
        <f t="shared" si="47"/>
        <v>3.8647</v>
      </c>
      <c r="J242" s="2">
        <f t="shared" si="48"/>
        <v>3.9637500000000001</v>
      </c>
      <c r="K242" s="2">
        <v>3.2158600000000002</v>
      </c>
      <c r="L242" s="2">
        <f t="shared" si="49"/>
        <v>3.8141699999999998</v>
      </c>
      <c r="M242" s="49">
        <f t="shared" si="50"/>
        <v>0.98776929187739415</v>
      </c>
      <c r="N242" s="38">
        <f t="shared" si="51"/>
        <v>0.98</v>
      </c>
      <c r="O242" s="50">
        <v>29.68</v>
      </c>
      <c r="P242" s="51">
        <f t="shared" si="42"/>
        <v>29.68</v>
      </c>
      <c r="S242" s="50">
        <v>30.98</v>
      </c>
      <c r="T242" s="50">
        <v>25.77</v>
      </c>
      <c r="U242" s="49">
        <f t="shared" si="53"/>
        <v>-0.16817301484828925</v>
      </c>
      <c r="V242" s="2" t="str">
        <f t="shared" si="54"/>
        <v>Y</v>
      </c>
      <c r="W242" s="49">
        <f t="shared" si="43"/>
        <v>0.15172681412495151</v>
      </c>
      <c r="X242" s="2" t="str">
        <f t="shared" si="55"/>
        <v>N</v>
      </c>
      <c r="Y242" s="2" t="str">
        <f t="shared" si="52"/>
        <v>N</v>
      </c>
      <c r="Z242" s="51">
        <f t="shared" si="44"/>
        <v>24.490000000000002</v>
      </c>
      <c r="AC242" s="25"/>
      <c r="AE242" s="25"/>
    </row>
    <row r="243" spans="1:31">
      <c r="A243" s="52" t="s">
        <v>274</v>
      </c>
      <c r="B243" s="53">
        <v>6005490</v>
      </c>
      <c r="C243" s="53">
        <v>145719</v>
      </c>
      <c r="D243" s="53">
        <v>0</v>
      </c>
      <c r="E243" s="54">
        <v>3.7592099999999999</v>
      </c>
      <c r="F243" s="54">
        <f t="shared" si="45"/>
        <v>0.71220000000000006</v>
      </c>
      <c r="G243" s="54">
        <v>5.8842699999999999</v>
      </c>
      <c r="H243" s="54">
        <f t="shared" si="46"/>
        <v>3.79</v>
      </c>
      <c r="I243" s="54">
        <f t="shared" si="47"/>
        <v>3.8647</v>
      </c>
      <c r="J243" s="54">
        <f t="shared" si="48"/>
        <v>4.1097700000000001</v>
      </c>
      <c r="K243" s="54">
        <v>3.6638700000000002</v>
      </c>
      <c r="L243" s="54">
        <f t="shared" si="49"/>
        <v>4.0205900000000003</v>
      </c>
      <c r="M243" s="55">
        <f t="shared" si="50"/>
        <v>0.93498964082385905</v>
      </c>
      <c r="N243" s="56">
        <f t="shared" si="51"/>
        <v>0.93</v>
      </c>
      <c r="O243" s="57">
        <v>26.42</v>
      </c>
      <c r="P243" s="58">
        <f t="shared" si="42"/>
        <v>26.42</v>
      </c>
      <c r="S243" s="57">
        <v>24.23</v>
      </c>
      <c r="T243" s="57">
        <v>29.03</v>
      </c>
      <c r="U243" s="55">
        <f t="shared" si="53"/>
        <v>0.19810152703260422</v>
      </c>
      <c r="V243" s="54" t="str">
        <f t="shared" si="54"/>
        <v>N</v>
      </c>
      <c r="W243" s="55">
        <f t="shared" si="43"/>
        <v>-8.9906992766104005E-2</v>
      </c>
      <c r="X243" s="54" t="str">
        <f t="shared" si="55"/>
        <v>Y</v>
      </c>
      <c r="Y243" s="54" t="str">
        <f t="shared" si="52"/>
        <v>N</v>
      </c>
      <c r="Z243" s="58">
        <f t="shared" si="44"/>
        <v>27.580000000000002</v>
      </c>
      <c r="AC243" s="25"/>
      <c r="AE243" s="25"/>
    </row>
    <row r="244" spans="1:31">
      <c r="A244" s="42" t="s">
        <v>275</v>
      </c>
      <c r="B244" s="43">
        <v>6005938</v>
      </c>
      <c r="C244" s="43">
        <v>145965</v>
      </c>
      <c r="D244" s="43">
        <v>0</v>
      </c>
      <c r="E244" s="44">
        <v>3.5239199999999999</v>
      </c>
      <c r="F244" s="44">
        <f t="shared" si="45"/>
        <v>0.71220000000000006</v>
      </c>
      <c r="G244" s="44">
        <v>4.5872200000000003</v>
      </c>
      <c r="H244" s="44">
        <f t="shared" si="46"/>
        <v>3.79</v>
      </c>
      <c r="I244" s="44">
        <f t="shared" si="47"/>
        <v>3.8647</v>
      </c>
      <c r="J244" s="44">
        <f t="shared" si="48"/>
        <v>3.2038700000000002</v>
      </c>
      <c r="K244" s="44">
        <v>3.3597000000000001</v>
      </c>
      <c r="L244" s="44">
        <f t="shared" si="49"/>
        <v>3.2038700000000002</v>
      </c>
      <c r="M244" s="45">
        <f t="shared" si="50"/>
        <v>1.099894814708462</v>
      </c>
      <c r="N244" s="46">
        <f t="shared" si="51"/>
        <v>1.0900000000000001</v>
      </c>
      <c r="O244" s="47">
        <v>35.89</v>
      </c>
      <c r="P244" s="48">
        <f t="shared" si="42"/>
        <v>35.89</v>
      </c>
      <c r="S244" s="47">
        <v>30.98</v>
      </c>
      <c r="T244" s="47">
        <v>34.26</v>
      </c>
      <c r="U244" s="45">
        <f t="shared" si="53"/>
        <v>0.10587475790832787</v>
      </c>
      <c r="V244" s="44" t="str">
        <f t="shared" si="54"/>
        <v>N</v>
      </c>
      <c r="W244" s="45">
        <f t="shared" si="43"/>
        <v>4.7577349678925941E-2</v>
      </c>
      <c r="X244" s="44" t="str">
        <f t="shared" si="55"/>
        <v>N</v>
      </c>
      <c r="Y244" s="44" t="str">
        <f t="shared" si="52"/>
        <v>N</v>
      </c>
      <c r="Z244" s="48">
        <f t="shared" si="44"/>
        <v>32.549999999999997</v>
      </c>
      <c r="AC244" s="25"/>
      <c r="AE244" s="25"/>
    </row>
    <row r="245" spans="1:31">
      <c r="A245" s="34" t="s">
        <v>276</v>
      </c>
      <c r="B245" s="41">
        <v>6006282</v>
      </c>
      <c r="C245" s="41">
        <v>146003</v>
      </c>
      <c r="D245" s="41">
        <v>0</v>
      </c>
      <c r="E245" s="2">
        <v>3.09395</v>
      </c>
      <c r="F245" s="2">
        <f t="shared" si="45"/>
        <v>0.71220000000000006</v>
      </c>
      <c r="G245" s="2">
        <v>4.6192799999999998</v>
      </c>
      <c r="H245" s="2">
        <f t="shared" si="46"/>
        <v>3.79</v>
      </c>
      <c r="I245" s="2">
        <f t="shared" si="47"/>
        <v>3.8647</v>
      </c>
      <c r="J245" s="2">
        <f t="shared" si="48"/>
        <v>3.2262599999999999</v>
      </c>
      <c r="K245" s="2">
        <v>3.55118</v>
      </c>
      <c r="L245" s="2">
        <f t="shared" si="49"/>
        <v>3.2262599999999999</v>
      </c>
      <c r="M245" s="49">
        <f t="shared" si="50"/>
        <v>0.95898966605295299</v>
      </c>
      <c r="N245" s="38">
        <f t="shared" si="51"/>
        <v>0.95</v>
      </c>
      <c r="O245" s="50">
        <v>27.72</v>
      </c>
      <c r="P245" s="51">
        <f t="shared" si="42"/>
        <v>27.72</v>
      </c>
      <c r="S245" s="50">
        <v>21.92</v>
      </c>
      <c r="T245" s="50">
        <v>33.159999999999997</v>
      </c>
      <c r="U245" s="49">
        <f t="shared" si="53"/>
        <v>0.51277372262773691</v>
      </c>
      <c r="V245" s="2" t="str">
        <f t="shared" si="54"/>
        <v>N</v>
      </c>
      <c r="W245" s="49">
        <f t="shared" si="43"/>
        <v>-0.16405307599517485</v>
      </c>
      <c r="X245" s="2" t="str">
        <f t="shared" si="55"/>
        <v>Y</v>
      </c>
      <c r="Y245" s="2" t="str">
        <f t="shared" si="52"/>
        <v>N</v>
      </c>
      <c r="Z245" s="51">
        <f t="shared" si="44"/>
        <v>31.51</v>
      </c>
      <c r="AC245" s="25"/>
      <c r="AE245" s="25"/>
    </row>
    <row r="246" spans="1:31">
      <c r="A246" s="34" t="s">
        <v>277</v>
      </c>
      <c r="B246" s="41">
        <v>6006514</v>
      </c>
      <c r="C246" s="41">
        <v>145440</v>
      </c>
      <c r="D246" s="41">
        <v>0</v>
      </c>
      <c r="E246" s="2">
        <v>3.39276</v>
      </c>
      <c r="F246" s="2">
        <f t="shared" si="45"/>
        <v>0.71220000000000006</v>
      </c>
      <c r="G246" s="2">
        <v>4.0919800000000004</v>
      </c>
      <c r="H246" s="2">
        <f t="shared" si="46"/>
        <v>3.79</v>
      </c>
      <c r="I246" s="2">
        <f t="shared" si="47"/>
        <v>3.8647</v>
      </c>
      <c r="J246" s="2">
        <f t="shared" si="48"/>
        <v>2.85798</v>
      </c>
      <c r="K246" s="2">
        <v>3.1269100000000001</v>
      </c>
      <c r="L246" s="2">
        <f t="shared" si="49"/>
        <v>2.85798</v>
      </c>
      <c r="M246" s="49">
        <f t="shared" si="50"/>
        <v>1.1871181743749082</v>
      </c>
      <c r="N246" s="38">
        <f t="shared" si="51"/>
        <v>1.18</v>
      </c>
      <c r="O246" s="50">
        <v>37.630000000000003</v>
      </c>
      <c r="P246" s="51">
        <f t="shared" si="42"/>
        <v>37.630000000000003</v>
      </c>
      <c r="S246" s="50">
        <v>32.07</v>
      </c>
      <c r="T246" s="50">
        <v>38.380000000000003</v>
      </c>
      <c r="U246" s="49">
        <f t="shared" si="53"/>
        <v>0.19675709385718748</v>
      </c>
      <c r="V246" s="2" t="str">
        <f t="shared" si="54"/>
        <v>N</v>
      </c>
      <c r="W246" s="49">
        <f t="shared" si="43"/>
        <v>-1.9541427826993224E-2</v>
      </c>
      <c r="X246" s="2" t="str">
        <f t="shared" si="55"/>
        <v>N</v>
      </c>
      <c r="Y246" s="2" t="str">
        <f t="shared" si="52"/>
        <v>N</v>
      </c>
      <c r="Z246" s="51">
        <f t="shared" si="44"/>
        <v>36.47</v>
      </c>
      <c r="AC246" s="25"/>
      <c r="AE246" s="25"/>
    </row>
    <row r="247" spans="1:31">
      <c r="A247" s="34" t="s">
        <v>278</v>
      </c>
      <c r="B247" s="41">
        <v>6006837</v>
      </c>
      <c r="C247" s="41">
        <v>145626</v>
      </c>
      <c r="D247" s="41">
        <v>0</v>
      </c>
      <c r="E247" s="2">
        <v>3.5993599999999999</v>
      </c>
      <c r="F247" s="2">
        <f t="shared" si="45"/>
        <v>0.71220000000000006</v>
      </c>
      <c r="G247" s="2">
        <v>5.2215199999999999</v>
      </c>
      <c r="H247" s="2">
        <f t="shared" si="46"/>
        <v>3.79</v>
      </c>
      <c r="I247" s="2">
        <f t="shared" si="47"/>
        <v>3.8647</v>
      </c>
      <c r="J247" s="2">
        <f t="shared" si="48"/>
        <v>3.64689</v>
      </c>
      <c r="K247" s="2">
        <v>3.5178699999999998</v>
      </c>
      <c r="L247" s="2">
        <f t="shared" si="49"/>
        <v>3.6210900000000001</v>
      </c>
      <c r="M247" s="49">
        <f t="shared" si="50"/>
        <v>0.99399904448660481</v>
      </c>
      <c r="N247" s="38">
        <f t="shared" si="51"/>
        <v>0.99</v>
      </c>
      <c r="O247" s="50">
        <v>30.33</v>
      </c>
      <c r="P247" s="51">
        <f t="shared" si="42"/>
        <v>30.33</v>
      </c>
      <c r="S247" s="50">
        <v>32.07</v>
      </c>
      <c r="T247" s="50">
        <v>29.03</v>
      </c>
      <c r="U247" s="49">
        <f t="shared" si="53"/>
        <v>-9.4792641097598981E-2</v>
      </c>
      <c r="V247" s="2" t="str">
        <f t="shared" si="54"/>
        <v>Y</v>
      </c>
      <c r="W247" s="49">
        <f t="shared" si="43"/>
        <v>4.4781260764726043E-2</v>
      </c>
      <c r="X247" s="2" t="str">
        <f t="shared" si="55"/>
        <v>N</v>
      </c>
      <c r="Y247" s="2" t="str">
        <f t="shared" si="52"/>
        <v>N</v>
      </c>
      <c r="Z247" s="51">
        <f t="shared" si="44"/>
        <v>27.580000000000002</v>
      </c>
      <c r="AC247" s="25"/>
      <c r="AE247" s="25"/>
    </row>
    <row r="248" spans="1:31">
      <c r="A248" s="52" t="s">
        <v>279</v>
      </c>
      <c r="B248" s="53">
        <v>6000293</v>
      </c>
      <c r="C248" s="53">
        <v>145039</v>
      </c>
      <c r="D248" s="53">
        <v>0</v>
      </c>
      <c r="E248" s="54">
        <v>3.5070100000000002</v>
      </c>
      <c r="F248" s="54">
        <f t="shared" si="45"/>
        <v>0.71220000000000006</v>
      </c>
      <c r="G248" s="54">
        <v>4.4764999999999997</v>
      </c>
      <c r="H248" s="54">
        <f t="shared" si="46"/>
        <v>3.79</v>
      </c>
      <c r="I248" s="54">
        <f t="shared" si="47"/>
        <v>3.8647</v>
      </c>
      <c r="J248" s="54">
        <f t="shared" si="48"/>
        <v>3.1265399999999999</v>
      </c>
      <c r="K248" s="54">
        <v>3.2494399999999999</v>
      </c>
      <c r="L248" s="54">
        <f t="shared" si="49"/>
        <v>3.1265399999999999</v>
      </c>
      <c r="M248" s="55">
        <f t="shared" si="50"/>
        <v>1.1216904309556253</v>
      </c>
      <c r="N248" s="56">
        <f t="shared" si="51"/>
        <v>1.1200000000000001</v>
      </c>
      <c r="O248" s="57">
        <v>36.74</v>
      </c>
      <c r="P248" s="58">
        <f t="shared" si="42"/>
        <v>36.74</v>
      </c>
      <c r="S248" s="57">
        <v>27.72</v>
      </c>
      <c r="T248" s="57">
        <v>37.49</v>
      </c>
      <c r="U248" s="55">
        <f t="shared" si="53"/>
        <v>0.35245310245310257</v>
      </c>
      <c r="V248" s="54" t="str">
        <f t="shared" si="54"/>
        <v>N</v>
      </c>
      <c r="W248" s="55">
        <f t="shared" si="43"/>
        <v>-2.0005334755934915E-2</v>
      </c>
      <c r="X248" s="54" t="str">
        <f t="shared" si="55"/>
        <v>N</v>
      </c>
      <c r="Y248" s="54" t="str">
        <f t="shared" si="52"/>
        <v>N</v>
      </c>
      <c r="Z248" s="58">
        <f t="shared" si="44"/>
        <v>35.619999999999997</v>
      </c>
      <c r="AC248" s="25"/>
      <c r="AE248" s="25"/>
    </row>
    <row r="249" spans="1:31">
      <c r="A249" s="42" t="s">
        <v>280</v>
      </c>
      <c r="B249" s="43">
        <v>6007793</v>
      </c>
      <c r="C249" s="43">
        <v>145237</v>
      </c>
      <c r="D249" s="43">
        <v>0</v>
      </c>
      <c r="E249" s="44">
        <v>3.2882899999999999</v>
      </c>
      <c r="F249" s="44">
        <f t="shared" si="45"/>
        <v>0.71220000000000006</v>
      </c>
      <c r="G249" s="44">
        <v>4.6329700000000003</v>
      </c>
      <c r="H249" s="44">
        <f t="shared" si="46"/>
        <v>3.79</v>
      </c>
      <c r="I249" s="44">
        <f t="shared" si="47"/>
        <v>3.8647</v>
      </c>
      <c r="J249" s="44">
        <f t="shared" si="48"/>
        <v>3.2358199999999999</v>
      </c>
      <c r="K249" s="44">
        <v>3.4540799999999998</v>
      </c>
      <c r="L249" s="44">
        <f t="shared" si="49"/>
        <v>3.2358199999999999</v>
      </c>
      <c r="M249" s="45">
        <f t="shared" si="50"/>
        <v>1.0162153642662448</v>
      </c>
      <c r="N249" s="46">
        <f t="shared" si="51"/>
        <v>1.01</v>
      </c>
      <c r="O249" s="47">
        <v>31.53</v>
      </c>
      <c r="P249" s="48">
        <f t="shared" si="42"/>
        <v>31.53</v>
      </c>
      <c r="S249" s="47">
        <v>37.340000000000003</v>
      </c>
      <c r="T249" s="47">
        <v>38.68</v>
      </c>
      <c r="U249" s="45">
        <f t="shared" si="53"/>
        <v>3.5886448848419822E-2</v>
      </c>
      <c r="V249" s="44" t="str">
        <f t="shared" si="54"/>
        <v>N</v>
      </c>
      <c r="W249" s="45">
        <f t="shared" si="43"/>
        <v>-0.18485005170630814</v>
      </c>
      <c r="X249" s="44" t="str">
        <f t="shared" si="55"/>
        <v>Y</v>
      </c>
      <c r="Y249" s="44" t="str">
        <f t="shared" si="52"/>
        <v>N</v>
      </c>
      <c r="Z249" s="48">
        <f t="shared" si="44"/>
        <v>36.75</v>
      </c>
      <c r="AC249" s="25"/>
      <c r="AE249" s="25"/>
    </row>
    <row r="250" spans="1:31">
      <c r="A250" s="34" t="s">
        <v>281</v>
      </c>
      <c r="B250" s="41">
        <v>6008056</v>
      </c>
      <c r="C250" s="41">
        <v>145524</v>
      </c>
      <c r="D250" s="41">
        <v>0</v>
      </c>
      <c r="E250" s="2">
        <v>3.5805500000000001</v>
      </c>
      <c r="F250" s="2">
        <f t="shared" si="45"/>
        <v>0.71220000000000006</v>
      </c>
      <c r="G250" s="2">
        <v>4.78172</v>
      </c>
      <c r="H250" s="2">
        <f t="shared" si="46"/>
        <v>3.79</v>
      </c>
      <c r="I250" s="2">
        <f t="shared" si="47"/>
        <v>3.8647</v>
      </c>
      <c r="J250" s="2">
        <f t="shared" si="48"/>
        <v>3.3397199999999998</v>
      </c>
      <c r="K250" s="2">
        <v>3.5672799999999998</v>
      </c>
      <c r="L250" s="2">
        <f t="shared" si="49"/>
        <v>3.3397199999999998</v>
      </c>
      <c r="M250" s="49">
        <f t="shared" si="50"/>
        <v>1.072110835638916</v>
      </c>
      <c r="N250" s="38">
        <f t="shared" si="51"/>
        <v>1.07</v>
      </c>
      <c r="O250" s="50">
        <v>34.799999999999997</v>
      </c>
      <c r="P250" s="51">
        <f t="shared" si="42"/>
        <v>34.799999999999997</v>
      </c>
      <c r="S250" s="50">
        <v>27.72</v>
      </c>
      <c r="T250" s="50">
        <v>38.229999999999997</v>
      </c>
      <c r="U250" s="49">
        <f t="shared" si="53"/>
        <v>0.37914862914862907</v>
      </c>
      <c r="V250" s="2" t="str">
        <f t="shared" si="54"/>
        <v>N</v>
      </c>
      <c r="W250" s="49">
        <f t="shared" si="43"/>
        <v>-8.9720115092859015E-2</v>
      </c>
      <c r="X250" s="2" t="str">
        <f t="shared" si="55"/>
        <v>Y</v>
      </c>
      <c r="Y250" s="2" t="str">
        <f t="shared" si="52"/>
        <v>N</v>
      </c>
      <c r="Z250" s="51">
        <f t="shared" si="44"/>
        <v>36.32</v>
      </c>
      <c r="AC250" s="25"/>
      <c r="AE250" s="25"/>
    </row>
    <row r="251" spans="1:31">
      <c r="A251" s="34" t="s">
        <v>282</v>
      </c>
      <c r="B251" s="41">
        <v>6008130</v>
      </c>
      <c r="C251" s="41">
        <v>145950</v>
      </c>
      <c r="D251" s="41">
        <v>0</v>
      </c>
      <c r="E251" s="2">
        <v>3.54996</v>
      </c>
      <c r="F251" s="2">
        <f t="shared" si="45"/>
        <v>0.71220000000000006</v>
      </c>
      <c r="G251" s="2">
        <v>4.66601</v>
      </c>
      <c r="H251" s="2">
        <f t="shared" si="46"/>
        <v>3.79</v>
      </c>
      <c r="I251" s="2">
        <f t="shared" si="47"/>
        <v>3.8647</v>
      </c>
      <c r="J251" s="2">
        <f t="shared" si="48"/>
        <v>3.2589000000000001</v>
      </c>
      <c r="K251" s="2">
        <v>3.10527</v>
      </c>
      <c r="L251" s="2">
        <f t="shared" si="49"/>
        <v>3.22817</v>
      </c>
      <c r="M251" s="49">
        <f t="shared" si="50"/>
        <v>1.0996818630989074</v>
      </c>
      <c r="N251" s="38">
        <f t="shared" si="51"/>
        <v>1.0900000000000001</v>
      </c>
      <c r="O251" s="50">
        <v>35.89</v>
      </c>
      <c r="P251" s="51">
        <f t="shared" si="42"/>
        <v>35.89</v>
      </c>
      <c r="S251" s="50">
        <v>37.04</v>
      </c>
      <c r="T251" s="50">
        <v>36.89</v>
      </c>
      <c r="U251" s="49">
        <f t="shared" si="53"/>
        <v>-4.0496760259178879E-3</v>
      </c>
      <c r="V251" s="2" t="str">
        <f t="shared" si="54"/>
        <v>N</v>
      </c>
      <c r="W251" s="49">
        <f t="shared" si="43"/>
        <v>-2.7107617240444564E-2</v>
      </c>
      <c r="X251" s="2" t="str">
        <f t="shared" si="55"/>
        <v>N</v>
      </c>
      <c r="Y251" s="2" t="str">
        <f t="shared" si="52"/>
        <v>N</v>
      </c>
      <c r="Z251" s="51">
        <f t="shared" si="44"/>
        <v>35.049999999999997</v>
      </c>
      <c r="AC251" s="25"/>
      <c r="AE251" s="25"/>
    </row>
    <row r="252" spans="1:31">
      <c r="A252" s="34" t="s">
        <v>283</v>
      </c>
      <c r="B252" s="41">
        <v>6003552</v>
      </c>
      <c r="C252" s="41">
        <v>145979</v>
      </c>
      <c r="D252" s="41">
        <v>0</v>
      </c>
      <c r="E252" s="2">
        <v>4.9742100000000002</v>
      </c>
      <c r="F252" s="2">
        <f t="shared" si="45"/>
        <v>0.71220000000000006</v>
      </c>
      <c r="G252" s="2">
        <v>3.57944</v>
      </c>
      <c r="H252" s="2">
        <f t="shared" si="46"/>
        <v>3.79</v>
      </c>
      <c r="I252" s="2">
        <f t="shared" si="47"/>
        <v>3.8647</v>
      </c>
      <c r="J252" s="2">
        <f t="shared" si="48"/>
        <v>2.5</v>
      </c>
      <c r="K252" s="2">
        <v>2.6665800000000002</v>
      </c>
      <c r="L252" s="2">
        <f t="shared" si="49"/>
        <v>2.5</v>
      </c>
      <c r="M252" s="49">
        <f t="shared" si="50"/>
        <v>1.989684</v>
      </c>
      <c r="N252" s="38">
        <f t="shared" si="51"/>
        <v>1.98</v>
      </c>
      <c r="O252" s="50">
        <v>38.68</v>
      </c>
      <c r="P252" s="51">
        <f t="shared" si="42"/>
        <v>38.68</v>
      </c>
      <c r="S252" s="50">
        <v>38.68</v>
      </c>
      <c r="T252" s="50">
        <v>38.68</v>
      </c>
      <c r="U252" s="49">
        <f t="shared" si="53"/>
        <v>0</v>
      </c>
      <c r="V252" s="2" t="str">
        <f t="shared" si="54"/>
        <v>N</v>
      </c>
      <c r="W252" s="49">
        <f t="shared" si="43"/>
        <v>0</v>
      </c>
      <c r="X252" s="2" t="str">
        <f t="shared" si="55"/>
        <v>N</v>
      </c>
      <c r="Y252" s="2" t="str">
        <f t="shared" si="52"/>
        <v>N</v>
      </c>
      <c r="Z252" s="51">
        <f t="shared" si="44"/>
        <v>36.75</v>
      </c>
      <c r="AC252" s="25"/>
      <c r="AE252" s="25"/>
    </row>
    <row r="253" spans="1:31">
      <c r="A253" s="52" t="s">
        <v>284</v>
      </c>
      <c r="B253" s="53">
        <v>6003578</v>
      </c>
      <c r="C253" s="53">
        <v>145347</v>
      </c>
      <c r="D253" s="53">
        <v>0</v>
      </c>
      <c r="E253" s="54">
        <v>3.2414499999999999</v>
      </c>
      <c r="F253" s="54">
        <f t="shared" si="45"/>
        <v>0.71220000000000006</v>
      </c>
      <c r="G253" s="54">
        <v>5.1842100000000002</v>
      </c>
      <c r="H253" s="54">
        <f t="shared" si="46"/>
        <v>3.79</v>
      </c>
      <c r="I253" s="54">
        <f t="shared" si="47"/>
        <v>3.8647</v>
      </c>
      <c r="J253" s="54">
        <f t="shared" si="48"/>
        <v>3.6208300000000002</v>
      </c>
      <c r="K253" s="54">
        <v>3.2592300000000001</v>
      </c>
      <c r="L253" s="54">
        <f t="shared" si="49"/>
        <v>3.5485099999999998</v>
      </c>
      <c r="M253" s="55">
        <f t="shared" si="50"/>
        <v>0.91346790624797458</v>
      </c>
      <c r="N253" s="56">
        <f t="shared" si="51"/>
        <v>0.91</v>
      </c>
      <c r="O253" s="57">
        <v>25</v>
      </c>
      <c r="P253" s="58">
        <f t="shared" si="42"/>
        <v>25</v>
      </c>
      <c r="S253" s="57">
        <v>32.619999999999997</v>
      </c>
      <c r="T253" s="57">
        <v>22.290000000000003</v>
      </c>
      <c r="U253" s="55">
        <f t="shared" si="53"/>
        <v>-0.31667688534641308</v>
      </c>
      <c r="V253" s="54" t="str">
        <f t="shared" si="54"/>
        <v>Y</v>
      </c>
      <c r="W253" s="55">
        <f t="shared" si="43"/>
        <v>0.12157918349035428</v>
      </c>
      <c r="X253" s="54" t="str">
        <f t="shared" si="55"/>
        <v>N</v>
      </c>
      <c r="Y253" s="54" t="str">
        <f t="shared" si="52"/>
        <v>N</v>
      </c>
      <c r="Z253" s="58">
        <f t="shared" si="44"/>
        <v>21.180000000000003</v>
      </c>
      <c r="AC253" s="25"/>
      <c r="AE253" s="25"/>
    </row>
    <row r="254" spans="1:31">
      <c r="A254" s="42" t="s">
        <v>285</v>
      </c>
      <c r="B254" s="43">
        <v>6003610</v>
      </c>
      <c r="C254" s="43">
        <v>145268</v>
      </c>
      <c r="D254" s="43">
        <v>0</v>
      </c>
      <c r="E254" s="44">
        <v>3.7715999999999998</v>
      </c>
      <c r="F254" s="44">
        <f t="shared" si="45"/>
        <v>0.71220000000000006</v>
      </c>
      <c r="G254" s="44">
        <v>4.9752200000000002</v>
      </c>
      <c r="H254" s="44">
        <f t="shared" si="46"/>
        <v>3.79</v>
      </c>
      <c r="I254" s="44">
        <f t="shared" si="47"/>
        <v>3.8647</v>
      </c>
      <c r="J254" s="44">
        <f t="shared" si="48"/>
        <v>3.4748600000000001</v>
      </c>
      <c r="K254" s="44">
        <v>3.5902699999999999</v>
      </c>
      <c r="L254" s="44">
        <f t="shared" si="49"/>
        <v>3.4748600000000001</v>
      </c>
      <c r="M254" s="45">
        <f t="shared" si="50"/>
        <v>1.0853962461797022</v>
      </c>
      <c r="N254" s="46">
        <f t="shared" si="51"/>
        <v>1.08</v>
      </c>
      <c r="O254" s="47">
        <v>35.35</v>
      </c>
      <c r="P254" s="48">
        <f t="shared" si="42"/>
        <v>35.35</v>
      </c>
      <c r="S254" s="47">
        <v>31.53</v>
      </c>
      <c r="T254" s="47">
        <v>35.35</v>
      </c>
      <c r="U254" s="45">
        <f t="shared" si="53"/>
        <v>0.12115445607358072</v>
      </c>
      <c r="V254" s="44" t="str">
        <f t="shared" si="54"/>
        <v>N</v>
      </c>
      <c r="W254" s="45">
        <f t="shared" si="43"/>
        <v>0</v>
      </c>
      <c r="X254" s="44" t="str">
        <f t="shared" si="55"/>
        <v>N</v>
      </c>
      <c r="Y254" s="44" t="str">
        <f t="shared" si="52"/>
        <v>N</v>
      </c>
      <c r="Z254" s="48">
        <f t="shared" si="44"/>
        <v>33.589999999999996</v>
      </c>
      <c r="AC254" s="25"/>
      <c r="AE254" s="25"/>
    </row>
    <row r="255" spans="1:31">
      <c r="A255" s="34" t="s">
        <v>286</v>
      </c>
      <c r="B255" s="41">
        <v>6003636</v>
      </c>
      <c r="C255" s="41">
        <v>146111</v>
      </c>
      <c r="D255" s="41">
        <v>0</v>
      </c>
      <c r="E255" s="2">
        <v>2.4199000000000002</v>
      </c>
      <c r="F255" s="2">
        <f t="shared" si="45"/>
        <v>0.71220000000000006</v>
      </c>
      <c r="G255" s="2">
        <v>3.5657299999999998</v>
      </c>
      <c r="H255" s="2">
        <f t="shared" si="46"/>
        <v>3.79</v>
      </c>
      <c r="I255" s="2">
        <f t="shared" si="47"/>
        <v>3.8647</v>
      </c>
      <c r="J255" s="2">
        <f t="shared" si="48"/>
        <v>2.4904299999999999</v>
      </c>
      <c r="K255" s="2">
        <v>3.0032299999999998</v>
      </c>
      <c r="L255" s="2">
        <f t="shared" si="49"/>
        <v>2.4904299999999999</v>
      </c>
      <c r="M255" s="49">
        <f t="shared" si="50"/>
        <v>0.97167958946848543</v>
      </c>
      <c r="N255" s="38">
        <f t="shared" si="51"/>
        <v>0.97</v>
      </c>
      <c r="O255" s="50">
        <v>29.03</v>
      </c>
      <c r="P255" s="51">
        <f t="shared" si="42"/>
        <v>29.03</v>
      </c>
      <c r="S255" s="50">
        <v>37.630000000000003</v>
      </c>
      <c r="T255" s="50">
        <v>38.68</v>
      </c>
      <c r="U255" s="49">
        <f t="shared" si="53"/>
        <v>2.7903268668615391E-2</v>
      </c>
      <c r="V255" s="2" t="str">
        <f t="shared" si="54"/>
        <v>N</v>
      </c>
      <c r="W255" s="49">
        <f t="shared" si="43"/>
        <v>-0.249482936918304</v>
      </c>
      <c r="X255" s="2" t="str">
        <f t="shared" si="55"/>
        <v>Y</v>
      </c>
      <c r="Y255" s="2" t="str">
        <f t="shared" si="52"/>
        <v>N</v>
      </c>
      <c r="Z255" s="51">
        <f t="shared" si="44"/>
        <v>36.75</v>
      </c>
      <c r="AC255" s="25"/>
      <c r="AE255" s="25"/>
    </row>
    <row r="256" spans="1:31">
      <c r="A256" s="34" t="s">
        <v>287</v>
      </c>
      <c r="B256" s="41">
        <v>6003685</v>
      </c>
      <c r="C256" s="41">
        <v>145773</v>
      </c>
      <c r="D256" s="41">
        <v>0</v>
      </c>
      <c r="E256" s="2">
        <v>5.0773200000000003</v>
      </c>
      <c r="F256" s="2">
        <f t="shared" si="45"/>
        <v>0.71220000000000006</v>
      </c>
      <c r="G256" s="2">
        <v>3.59613</v>
      </c>
      <c r="H256" s="2">
        <f t="shared" si="46"/>
        <v>3.79</v>
      </c>
      <c r="I256" s="2">
        <f t="shared" si="47"/>
        <v>3.8647</v>
      </c>
      <c r="J256" s="2">
        <f t="shared" si="48"/>
        <v>2.51166</v>
      </c>
      <c r="K256" s="2">
        <v>3.0697700000000001</v>
      </c>
      <c r="L256" s="2">
        <f t="shared" si="49"/>
        <v>2.51166</v>
      </c>
      <c r="M256" s="49">
        <f t="shared" si="50"/>
        <v>2.0214997252812883</v>
      </c>
      <c r="N256" s="38">
        <f t="shared" si="51"/>
        <v>2.02</v>
      </c>
      <c r="O256" s="50">
        <v>38.68</v>
      </c>
      <c r="P256" s="51">
        <f t="shared" si="42"/>
        <v>38.68</v>
      </c>
      <c r="S256" s="50">
        <v>38.68</v>
      </c>
      <c r="T256" s="50">
        <v>38.68</v>
      </c>
      <c r="U256" s="49">
        <f t="shared" si="53"/>
        <v>0</v>
      </c>
      <c r="V256" s="2" t="str">
        <f t="shared" si="54"/>
        <v>N</v>
      </c>
      <c r="W256" s="49">
        <f t="shared" si="43"/>
        <v>0</v>
      </c>
      <c r="X256" s="2" t="str">
        <f t="shared" si="55"/>
        <v>N</v>
      </c>
      <c r="Y256" s="2" t="str">
        <f t="shared" si="52"/>
        <v>N</v>
      </c>
      <c r="Z256" s="51">
        <f t="shared" si="44"/>
        <v>36.75</v>
      </c>
      <c r="AC256" s="25"/>
      <c r="AE256" s="25"/>
    </row>
    <row r="257" spans="1:31">
      <c r="A257" s="34" t="s">
        <v>288</v>
      </c>
      <c r="B257" s="41">
        <v>6005573</v>
      </c>
      <c r="C257" s="41">
        <v>145930</v>
      </c>
      <c r="D257" s="41">
        <v>0</v>
      </c>
      <c r="E257" s="2">
        <v>2.8608899999999999</v>
      </c>
      <c r="F257" s="2">
        <f t="shared" si="45"/>
        <v>0.71220000000000006</v>
      </c>
      <c r="G257" s="2">
        <v>4.7882199999999999</v>
      </c>
      <c r="H257" s="2">
        <f t="shared" si="46"/>
        <v>3.79</v>
      </c>
      <c r="I257" s="2">
        <f t="shared" si="47"/>
        <v>3.8647</v>
      </c>
      <c r="J257" s="2">
        <f t="shared" si="48"/>
        <v>3.3442599999999998</v>
      </c>
      <c r="K257" s="2">
        <v>3.2248199999999998</v>
      </c>
      <c r="L257" s="2">
        <f t="shared" si="49"/>
        <v>3.32037</v>
      </c>
      <c r="M257" s="49">
        <f t="shared" si="50"/>
        <v>0.8616178317476666</v>
      </c>
      <c r="N257" s="38">
        <f t="shared" si="51"/>
        <v>0.86</v>
      </c>
      <c r="O257" s="50">
        <v>21.15</v>
      </c>
      <c r="P257" s="51">
        <f t="shared" si="42"/>
        <v>21.15</v>
      </c>
      <c r="S257" s="50">
        <v>27.07</v>
      </c>
      <c r="T257" s="50">
        <v>19.600000000000001</v>
      </c>
      <c r="U257" s="49">
        <f t="shared" si="53"/>
        <v>-0.27595123753232353</v>
      </c>
      <c r="V257" s="2" t="str">
        <f t="shared" si="54"/>
        <v>Y</v>
      </c>
      <c r="W257" s="49">
        <f t="shared" si="43"/>
        <v>7.9081632653061076E-2</v>
      </c>
      <c r="X257" s="2" t="str">
        <f t="shared" si="55"/>
        <v>N</v>
      </c>
      <c r="Y257" s="2" t="str">
        <f t="shared" si="52"/>
        <v>N</v>
      </c>
      <c r="Z257" s="51">
        <f t="shared" si="44"/>
        <v>18.62</v>
      </c>
      <c r="AC257" s="25"/>
      <c r="AE257" s="25"/>
    </row>
    <row r="258" spans="1:31">
      <c r="A258" s="52" t="s">
        <v>289</v>
      </c>
      <c r="B258" s="53">
        <v>6003727</v>
      </c>
      <c r="C258" s="53">
        <v>145526</v>
      </c>
      <c r="D258" s="53">
        <v>0</v>
      </c>
      <c r="E258" s="54">
        <v>5.7728799999999998</v>
      </c>
      <c r="F258" s="54">
        <f t="shared" si="45"/>
        <v>0.71220000000000006</v>
      </c>
      <c r="G258" s="54">
        <v>3.9398</v>
      </c>
      <c r="H258" s="54">
        <f t="shared" si="46"/>
        <v>3.79</v>
      </c>
      <c r="I258" s="54">
        <f t="shared" si="47"/>
        <v>3.8647</v>
      </c>
      <c r="J258" s="54">
        <f t="shared" si="48"/>
        <v>2.75169</v>
      </c>
      <c r="K258" s="54">
        <v>3.21136</v>
      </c>
      <c r="L258" s="54">
        <f t="shared" si="49"/>
        <v>2.75169</v>
      </c>
      <c r="M258" s="55">
        <f t="shared" si="50"/>
        <v>2.0979398115340029</v>
      </c>
      <c r="N258" s="56">
        <f t="shared" si="51"/>
        <v>2.09</v>
      </c>
      <c r="O258" s="57">
        <v>38.68</v>
      </c>
      <c r="P258" s="58">
        <f t="shared" si="42"/>
        <v>38.68</v>
      </c>
      <c r="S258" s="57">
        <v>38.68</v>
      </c>
      <c r="T258" s="57">
        <v>38.68</v>
      </c>
      <c r="U258" s="55">
        <f t="shared" si="53"/>
        <v>0</v>
      </c>
      <c r="V258" s="54" t="str">
        <f t="shared" si="54"/>
        <v>N</v>
      </c>
      <c r="W258" s="55">
        <f t="shared" si="43"/>
        <v>0</v>
      </c>
      <c r="X258" s="54" t="str">
        <f t="shared" si="55"/>
        <v>N</v>
      </c>
      <c r="Y258" s="54" t="str">
        <f t="shared" si="52"/>
        <v>N</v>
      </c>
      <c r="Z258" s="58">
        <f t="shared" si="44"/>
        <v>36.75</v>
      </c>
      <c r="AC258" s="25"/>
      <c r="AE258" s="25"/>
    </row>
    <row r="259" spans="1:31">
      <c r="A259" s="42" t="s">
        <v>290</v>
      </c>
      <c r="B259" s="43">
        <v>6060524</v>
      </c>
      <c r="C259" s="43">
        <v>145572</v>
      </c>
      <c r="D259" s="43">
        <v>0</v>
      </c>
      <c r="E259" s="44">
        <v>5.1564500000000004</v>
      </c>
      <c r="F259" s="44">
        <f t="shared" si="45"/>
        <v>0.71220000000000006</v>
      </c>
      <c r="G259" s="44">
        <v>3.77935</v>
      </c>
      <c r="H259" s="44">
        <f t="shared" si="46"/>
        <v>3.79</v>
      </c>
      <c r="I259" s="44">
        <f t="shared" si="47"/>
        <v>3.8647</v>
      </c>
      <c r="J259" s="44">
        <f t="shared" si="48"/>
        <v>2.6396299999999999</v>
      </c>
      <c r="K259" s="44">
        <v>2.9083100000000002</v>
      </c>
      <c r="L259" s="44">
        <f t="shared" si="49"/>
        <v>2.6396299999999999</v>
      </c>
      <c r="M259" s="45">
        <f t="shared" si="50"/>
        <v>1.9534745399923477</v>
      </c>
      <c r="N259" s="46">
        <f t="shared" si="51"/>
        <v>1.95</v>
      </c>
      <c r="O259" s="47">
        <v>38.68</v>
      </c>
      <c r="P259" s="48">
        <f t="shared" si="42"/>
        <v>38.68</v>
      </c>
      <c r="S259" s="47">
        <v>38.68</v>
      </c>
      <c r="T259" s="47">
        <v>38.68</v>
      </c>
      <c r="U259" s="45">
        <f t="shared" si="53"/>
        <v>0</v>
      </c>
      <c r="V259" s="44" t="str">
        <f t="shared" si="54"/>
        <v>N</v>
      </c>
      <c r="W259" s="45">
        <f t="shared" si="43"/>
        <v>0</v>
      </c>
      <c r="X259" s="44" t="str">
        <f t="shared" si="55"/>
        <v>N</v>
      </c>
      <c r="Y259" s="44" t="str">
        <f t="shared" si="52"/>
        <v>N</v>
      </c>
      <c r="Z259" s="48">
        <f t="shared" si="44"/>
        <v>36.75</v>
      </c>
      <c r="AC259" s="25"/>
      <c r="AE259" s="25"/>
    </row>
    <row r="260" spans="1:31">
      <c r="A260" s="34" t="s">
        <v>291</v>
      </c>
      <c r="B260" s="41">
        <v>6001986</v>
      </c>
      <c r="C260" s="41">
        <v>146075</v>
      </c>
      <c r="D260" s="41">
        <v>0</v>
      </c>
      <c r="E260" s="2">
        <v>2.7629800000000002</v>
      </c>
      <c r="F260" s="2">
        <f t="shared" si="45"/>
        <v>0.71220000000000006</v>
      </c>
      <c r="G260" s="2">
        <v>3.0224199999999999</v>
      </c>
      <c r="H260" s="2">
        <f t="shared" si="46"/>
        <v>3.79</v>
      </c>
      <c r="I260" s="2">
        <f t="shared" si="47"/>
        <v>3.8647</v>
      </c>
      <c r="J260" s="2">
        <f t="shared" si="48"/>
        <v>2.1109599999999999</v>
      </c>
      <c r="K260" s="2">
        <v>3.1463800000000002</v>
      </c>
      <c r="L260" s="2">
        <f t="shared" si="49"/>
        <v>2.1109599999999999</v>
      </c>
      <c r="M260" s="49">
        <f t="shared" si="50"/>
        <v>1.3088736878008111</v>
      </c>
      <c r="N260" s="38">
        <f t="shared" si="51"/>
        <v>1.3</v>
      </c>
      <c r="O260" s="50">
        <v>38.68</v>
      </c>
      <c r="P260" s="51">
        <f t="shared" si="42"/>
        <v>38.68</v>
      </c>
      <c r="S260" s="50">
        <v>37.93</v>
      </c>
      <c r="T260" s="50">
        <v>38.53</v>
      </c>
      <c r="U260" s="49">
        <f t="shared" si="53"/>
        <v>1.5818613234906444E-2</v>
      </c>
      <c r="V260" s="2" t="str">
        <f t="shared" si="54"/>
        <v>N</v>
      </c>
      <c r="W260" s="49">
        <f t="shared" si="43"/>
        <v>3.893070334804012E-3</v>
      </c>
      <c r="X260" s="2" t="str">
        <f t="shared" si="55"/>
        <v>N</v>
      </c>
      <c r="Y260" s="2" t="str">
        <f t="shared" si="52"/>
        <v>N</v>
      </c>
      <c r="Z260" s="51">
        <f t="shared" si="44"/>
        <v>36.61</v>
      </c>
      <c r="AC260" s="25"/>
      <c r="AE260" s="25"/>
    </row>
    <row r="261" spans="1:31">
      <c r="A261" s="34" t="s">
        <v>292</v>
      </c>
      <c r="B261" s="41">
        <v>6015499</v>
      </c>
      <c r="C261" s="41">
        <v>146031</v>
      </c>
      <c r="D261" s="41">
        <v>0</v>
      </c>
      <c r="E261" s="2">
        <v>3.7494499999999999</v>
      </c>
      <c r="F261" s="2">
        <f t="shared" si="45"/>
        <v>0.71220000000000006</v>
      </c>
      <c r="G261" s="2">
        <v>4.1653399999999996</v>
      </c>
      <c r="H261" s="2">
        <f t="shared" si="46"/>
        <v>3.79</v>
      </c>
      <c r="I261" s="2">
        <f t="shared" si="47"/>
        <v>3.8647</v>
      </c>
      <c r="J261" s="2">
        <f t="shared" si="48"/>
        <v>2.9092199999999999</v>
      </c>
      <c r="K261" s="2">
        <v>3.3155800000000002</v>
      </c>
      <c r="L261" s="2">
        <f t="shared" si="49"/>
        <v>2.9092199999999999</v>
      </c>
      <c r="M261" s="49">
        <f t="shared" si="50"/>
        <v>1.2888162462790713</v>
      </c>
      <c r="N261" s="38">
        <f t="shared" si="51"/>
        <v>1.28</v>
      </c>
      <c r="O261" s="50">
        <v>38.68</v>
      </c>
      <c r="P261" s="51">
        <f t="shared" si="42"/>
        <v>38.68</v>
      </c>
      <c r="S261" s="50">
        <v>35.89</v>
      </c>
      <c r="T261" s="50">
        <v>38.68</v>
      </c>
      <c r="U261" s="49">
        <f t="shared" si="53"/>
        <v>7.7737531345778738E-2</v>
      </c>
      <c r="V261" s="2" t="str">
        <f t="shared" si="54"/>
        <v>N</v>
      </c>
      <c r="W261" s="49">
        <f t="shared" si="43"/>
        <v>0</v>
      </c>
      <c r="X261" s="2" t="str">
        <f t="shared" si="55"/>
        <v>N</v>
      </c>
      <c r="Y261" s="2" t="str">
        <f t="shared" si="52"/>
        <v>N</v>
      </c>
      <c r="Z261" s="51">
        <f t="shared" si="44"/>
        <v>36.75</v>
      </c>
      <c r="AC261" s="25"/>
      <c r="AE261" s="25"/>
    </row>
    <row r="262" spans="1:31">
      <c r="A262" s="34" t="s">
        <v>293</v>
      </c>
      <c r="B262" s="41">
        <v>6016570</v>
      </c>
      <c r="C262" s="41">
        <v>146166</v>
      </c>
      <c r="D262" s="41">
        <v>0</v>
      </c>
      <c r="E262" s="2">
        <v>4.4082999999999997</v>
      </c>
      <c r="F262" s="2">
        <f t="shared" si="45"/>
        <v>0.71220000000000006</v>
      </c>
      <c r="G262" s="2">
        <v>3.91005</v>
      </c>
      <c r="H262" s="2">
        <f t="shared" si="46"/>
        <v>3.79</v>
      </c>
      <c r="I262" s="2">
        <f t="shared" si="47"/>
        <v>3.8647</v>
      </c>
      <c r="J262" s="2">
        <f t="shared" si="48"/>
        <v>2.7309100000000002</v>
      </c>
      <c r="K262" s="2">
        <v>3.39994</v>
      </c>
      <c r="L262" s="2">
        <f t="shared" si="49"/>
        <v>2.7309100000000002</v>
      </c>
      <c r="M262" s="49">
        <f t="shared" si="50"/>
        <v>1.6142238301518539</v>
      </c>
      <c r="N262" s="38">
        <f t="shared" si="51"/>
        <v>1.61</v>
      </c>
      <c r="O262" s="50">
        <v>38.68</v>
      </c>
      <c r="P262" s="51">
        <f t="shared" si="42"/>
        <v>38.68</v>
      </c>
      <c r="S262" s="50">
        <v>38.68</v>
      </c>
      <c r="T262" s="50">
        <v>38.68</v>
      </c>
      <c r="U262" s="49">
        <f t="shared" si="53"/>
        <v>0</v>
      </c>
      <c r="V262" s="2" t="str">
        <f t="shared" si="54"/>
        <v>N</v>
      </c>
      <c r="W262" s="49">
        <f t="shared" si="43"/>
        <v>0</v>
      </c>
      <c r="X262" s="2" t="str">
        <f t="shared" si="55"/>
        <v>N</v>
      </c>
      <c r="Y262" s="2" t="str">
        <f t="shared" si="52"/>
        <v>N</v>
      </c>
      <c r="Z262" s="51">
        <f t="shared" si="44"/>
        <v>36.75</v>
      </c>
      <c r="AC262" s="25"/>
      <c r="AE262" s="25"/>
    </row>
    <row r="263" spans="1:31">
      <c r="A263" s="52" t="s">
        <v>294</v>
      </c>
      <c r="B263" s="53">
        <v>6004493</v>
      </c>
      <c r="C263" s="53">
        <v>145909</v>
      </c>
      <c r="D263" s="53">
        <v>0</v>
      </c>
      <c r="E263" s="54">
        <v>3.1606900000000002</v>
      </c>
      <c r="F263" s="54">
        <f t="shared" si="45"/>
        <v>0.71220000000000006</v>
      </c>
      <c r="G263" s="54">
        <v>3.5250699999999999</v>
      </c>
      <c r="H263" s="54">
        <f t="shared" si="46"/>
        <v>3.79</v>
      </c>
      <c r="I263" s="54">
        <f t="shared" si="47"/>
        <v>3.8647</v>
      </c>
      <c r="J263" s="54">
        <f t="shared" si="48"/>
        <v>2.4620299999999999</v>
      </c>
      <c r="K263" s="54">
        <v>3.0692699999999999</v>
      </c>
      <c r="L263" s="54">
        <f t="shared" si="49"/>
        <v>2.4620299999999999</v>
      </c>
      <c r="M263" s="55">
        <f t="shared" si="50"/>
        <v>1.2837739588875847</v>
      </c>
      <c r="N263" s="56">
        <f t="shared" si="51"/>
        <v>1.28</v>
      </c>
      <c r="O263" s="57">
        <v>38.68</v>
      </c>
      <c r="P263" s="58">
        <f t="shared" si="42"/>
        <v>38.68</v>
      </c>
      <c r="S263" s="57">
        <v>32.07</v>
      </c>
      <c r="T263" s="57">
        <v>38.08</v>
      </c>
      <c r="U263" s="55">
        <f t="shared" si="53"/>
        <v>0.18740255690676638</v>
      </c>
      <c r="V263" s="54" t="str">
        <f t="shared" si="54"/>
        <v>N</v>
      </c>
      <c r="W263" s="55">
        <f t="shared" si="43"/>
        <v>1.5756302521008441E-2</v>
      </c>
      <c r="X263" s="54" t="str">
        <f t="shared" si="55"/>
        <v>N</v>
      </c>
      <c r="Y263" s="54" t="str">
        <f t="shared" si="52"/>
        <v>N</v>
      </c>
      <c r="Z263" s="58">
        <f t="shared" si="44"/>
        <v>36.18</v>
      </c>
      <c r="AC263" s="25"/>
      <c r="AE263" s="25"/>
    </row>
    <row r="264" spans="1:31">
      <c r="A264" s="42" t="s">
        <v>295</v>
      </c>
      <c r="B264" s="43">
        <v>6003511</v>
      </c>
      <c r="C264" s="43">
        <v>145999</v>
      </c>
      <c r="D264" s="43">
        <v>0</v>
      </c>
      <c r="E264" s="44">
        <v>2.8530000000000002</v>
      </c>
      <c r="F264" s="44">
        <f t="shared" si="45"/>
        <v>0.71220000000000006</v>
      </c>
      <c r="G264" s="44">
        <v>5.2684800000000003</v>
      </c>
      <c r="H264" s="44">
        <f t="shared" si="46"/>
        <v>3.79</v>
      </c>
      <c r="I264" s="44">
        <f t="shared" si="47"/>
        <v>3.8647</v>
      </c>
      <c r="J264" s="44">
        <f t="shared" si="48"/>
        <v>3.6796899999999999</v>
      </c>
      <c r="K264" s="44">
        <v>3.7868200000000001</v>
      </c>
      <c r="L264" s="44">
        <f t="shared" si="49"/>
        <v>3.6796899999999999</v>
      </c>
      <c r="M264" s="45">
        <f t="shared" si="50"/>
        <v>0.77533705284956078</v>
      </c>
      <c r="N264" s="46">
        <f t="shared" si="51"/>
        <v>0.77</v>
      </c>
      <c r="O264" s="47">
        <v>14.26</v>
      </c>
      <c r="P264" s="48">
        <f t="shared" ref="P264:P327" si="56">IF(Y264="Y",Z264,O264)</f>
        <v>14.26</v>
      </c>
      <c r="S264" s="47">
        <v>0</v>
      </c>
      <c r="T264" s="47">
        <v>11.26</v>
      </c>
      <c r="U264" s="45">
        <f t="shared" si="53"/>
        <v>0</v>
      </c>
      <c r="V264" s="44" t="str">
        <f t="shared" si="54"/>
        <v>N</v>
      </c>
      <c r="W264" s="45">
        <f t="shared" ref="W264:W327" si="57">IF(T264=0,0,(O264-T264)/T264)</f>
        <v>0.26642984014209592</v>
      </c>
      <c r="X264" s="44" t="str">
        <f t="shared" si="55"/>
        <v>N</v>
      </c>
      <c r="Y264" s="44" t="str">
        <f t="shared" si="52"/>
        <v>N</v>
      </c>
      <c r="Z264" s="48">
        <f t="shared" ref="Z264:Z327" si="58">ROUNDUP(T264*0.95,2)</f>
        <v>10.7</v>
      </c>
      <c r="AC264" s="25"/>
      <c r="AE264" s="25"/>
    </row>
    <row r="265" spans="1:31">
      <c r="A265" s="34" t="s">
        <v>296</v>
      </c>
      <c r="B265" s="41">
        <v>6008593</v>
      </c>
      <c r="C265" s="41">
        <v>145665</v>
      </c>
      <c r="D265" s="41">
        <v>0</v>
      </c>
      <c r="E265" s="2">
        <v>3.4192300000000002</v>
      </c>
      <c r="F265" s="2">
        <f t="shared" ref="F265:F328" si="59">$F$5</f>
        <v>0.71220000000000006</v>
      </c>
      <c r="G265" s="2">
        <v>5.3780599999999996</v>
      </c>
      <c r="H265" s="2">
        <f t="shared" ref="H265:H328" si="60">$H$5</f>
        <v>3.79</v>
      </c>
      <c r="I265" s="2">
        <f t="shared" ref="I265:I328" si="61">$I$5</f>
        <v>3.8647</v>
      </c>
      <c r="J265" s="2">
        <f t="shared" ref="J265:J328" si="62">ROUND(F265*G265*(H265/I265),5)</f>
        <v>3.7562199999999999</v>
      </c>
      <c r="K265" s="2">
        <v>3.6326900000000002</v>
      </c>
      <c r="L265" s="2">
        <f t="shared" ref="L265:L328" si="63">IF($J265=0,$K265,IF($K265=0,$J265,IF($J265&lt;$K265,$J265,ROUND(($J265*$L$5)+($K265*$L$4),5))))</f>
        <v>3.7315100000000001</v>
      </c>
      <c r="M265" s="49">
        <f t="shared" ref="M265:M328" si="64">IFERROR(E265/L265,0)</f>
        <v>0.91631269914860203</v>
      </c>
      <c r="N265" s="38">
        <f t="shared" ref="N265:N328" si="65">ROUNDDOWN(M265,2)</f>
        <v>0.91</v>
      </c>
      <c r="O265" s="50">
        <v>25</v>
      </c>
      <c r="P265" s="51">
        <f t="shared" si="56"/>
        <v>25</v>
      </c>
      <c r="S265" s="50">
        <v>13.51</v>
      </c>
      <c r="T265" s="50">
        <v>21.15</v>
      </c>
      <c r="U265" s="49">
        <f t="shared" si="53"/>
        <v>0.56550703182827522</v>
      </c>
      <c r="V265" s="2" t="str">
        <f t="shared" si="54"/>
        <v>N</v>
      </c>
      <c r="W265" s="49">
        <f t="shared" si="57"/>
        <v>0.18203309692671402</v>
      </c>
      <c r="X265" s="2" t="str">
        <f t="shared" si="55"/>
        <v>N</v>
      </c>
      <c r="Y265" s="2" t="str">
        <f t="shared" ref="Y265:Y328" si="66">IF(AND(V265="Y",X265="Y"),"Y","N")</f>
        <v>N</v>
      </c>
      <c r="Z265" s="51">
        <f t="shared" si="58"/>
        <v>20.100000000000001</v>
      </c>
      <c r="AC265" s="25"/>
      <c r="AE265" s="25"/>
    </row>
    <row r="266" spans="1:31">
      <c r="A266" s="34" t="s">
        <v>297</v>
      </c>
      <c r="B266" s="41">
        <v>6003008</v>
      </c>
      <c r="C266" s="41">
        <v>145070</v>
      </c>
      <c r="D266" s="41">
        <v>0</v>
      </c>
      <c r="E266" s="2">
        <v>3.5985399999999998</v>
      </c>
      <c r="F266" s="2">
        <f t="shared" si="59"/>
        <v>0.71220000000000006</v>
      </c>
      <c r="G266" s="2">
        <v>4.5280500000000004</v>
      </c>
      <c r="H266" s="2">
        <f t="shared" si="60"/>
        <v>3.79</v>
      </c>
      <c r="I266" s="2">
        <f t="shared" si="61"/>
        <v>3.8647</v>
      </c>
      <c r="J266" s="2">
        <f t="shared" si="62"/>
        <v>3.1625399999999999</v>
      </c>
      <c r="K266" s="2">
        <v>3.0619100000000001</v>
      </c>
      <c r="L266" s="2">
        <f t="shared" si="63"/>
        <v>3.1424099999999999</v>
      </c>
      <c r="M266" s="49">
        <f t="shared" si="64"/>
        <v>1.1451529240296461</v>
      </c>
      <c r="N266" s="38">
        <f t="shared" si="65"/>
        <v>1.1399999999999999</v>
      </c>
      <c r="O266" s="50">
        <v>37.04</v>
      </c>
      <c r="P266" s="51">
        <f t="shared" si="56"/>
        <v>37.04</v>
      </c>
      <c r="S266" s="50">
        <v>24.23</v>
      </c>
      <c r="T266" s="50">
        <v>37.49</v>
      </c>
      <c r="U266" s="49">
        <f t="shared" ref="U266:U329" si="67">IFERROR((T266-S266)/S266,0)</f>
        <v>0.54725546842756922</v>
      </c>
      <c r="V266" s="2" t="str">
        <f t="shared" ref="V266:V329" si="68">IF(U266&lt;-0.05,"Y","N")</f>
        <v>N</v>
      </c>
      <c r="W266" s="49">
        <f t="shared" si="57"/>
        <v>-1.2003200853561024E-2</v>
      </c>
      <c r="X266" s="2" t="str">
        <f t="shared" ref="X266:X329" si="69">IF(W266&lt;-0.05,"Y","N")</f>
        <v>N</v>
      </c>
      <c r="Y266" s="2" t="str">
        <f t="shared" si="66"/>
        <v>N</v>
      </c>
      <c r="Z266" s="51">
        <f t="shared" si="58"/>
        <v>35.619999999999997</v>
      </c>
      <c r="AC266" s="25"/>
      <c r="AE266" s="25"/>
    </row>
    <row r="267" spans="1:31">
      <c r="A267" s="34" t="s">
        <v>298</v>
      </c>
      <c r="B267" s="41">
        <v>6010144</v>
      </c>
      <c r="C267" s="41">
        <v>145339</v>
      </c>
      <c r="D267" s="41">
        <v>0</v>
      </c>
      <c r="E267" s="2">
        <v>3.4339200000000001</v>
      </c>
      <c r="F267" s="2">
        <f t="shared" si="59"/>
        <v>0.71220000000000006</v>
      </c>
      <c r="G267" s="2">
        <v>5.3672700000000004</v>
      </c>
      <c r="H267" s="2">
        <f t="shared" si="60"/>
        <v>3.79</v>
      </c>
      <c r="I267" s="2">
        <f t="shared" si="61"/>
        <v>3.8647</v>
      </c>
      <c r="J267" s="2">
        <f t="shared" si="62"/>
        <v>3.7486799999999998</v>
      </c>
      <c r="K267" s="2">
        <v>3.6261000000000001</v>
      </c>
      <c r="L267" s="2">
        <f t="shared" si="63"/>
        <v>3.7241599999999999</v>
      </c>
      <c r="M267" s="49">
        <f t="shared" si="64"/>
        <v>0.92206564701838811</v>
      </c>
      <c r="N267" s="38">
        <f t="shared" si="65"/>
        <v>0.92</v>
      </c>
      <c r="O267" s="50">
        <v>25.77</v>
      </c>
      <c r="P267" s="51">
        <f t="shared" si="56"/>
        <v>25.77</v>
      </c>
      <c r="S267" s="50">
        <v>23.46</v>
      </c>
      <c r="T267" s="50">
        <v>29.68</v>
      </c>
      <c r="U267" s="49">
        <f t="shared" si="67"/>
        <v>0.26513213981244665</v>
      </c>
      <c r="V267" s="2" t="str">
        <f t="shared" si="68"/>
        <v>N</v>
      </c>
      <c r="W267" s="49">
        <f t="shared" si="57"/>
        <v>-0.13173854447439354</v>
      </c>
      <c r="X267" s="2" t="str">
        <f t="shared" si="69"/>
        <v>Y</v>
      </c>
      <c r="Y267" s="2" t="str">
        <f t="shared" si="66"/>
        <v>N</v>
      </c>
      <c r="Z267" s="51">
        <f t="shared" si="58"/>
        <v>28.200000000000003</v>
      </c>
      <c r="AC267" s="25"/>
      <c r="AE267" s="25"/>
    </row>
    <row r="268" spans="1:31">
      <c r="A268" s="52" t="s">
        <v>299</v>
      </c>
      <c r="B268" s="53">
        <v>6008916</v>
      </c>
      <c r="C268" s="53">
        <v>145011</v>
      </c>
      <c r="D268" s="53">
        <v>0</v>
      </c>
      <c r="E268" s="54">
        <v>3.1477200000000001</v>
      </c>
      <c r="F268" s="54">
        <f t="shared" si="59"/>
        <v>0.71220000000000006</v>
      </c>
      <c r="G268" s="54">
        <v>4.6900300000000001</v>
      </c>
      <c r="H268" s="54">
        <f t="shared" si="60"/>
        <v>3.79</v>
      </c>
      <c r="I268" s="54">
        <f t="shared" si="61"/>
        <v>3.8647</v>
      </c>
      <c r="J268" s="54">
        <f t="shared" si="62"/>
        <v>3.2756799999999999</v>
      </c>
      <c r="K268" s="54">
        <v>3.4084599999999998</v>
      </c>
      <c r="L268" s="54">
        <f t="shared" si="63"/>
        <v>3.2756799999999999</v>
      </c>
      <c r="M268" s="55">
        <f t="shared" si="64"/>
        <v>0.96093635519953113</v>
      </c>
      <c r="N268" s="56">
        <f t="shared" si="65"/>
        <v>0.96</v>
      </c>
      <c r="O268" s="57">
        <v>28.38</v>
      </c>
      <c r="P268" s="58">
        <f t="shared" si="56"/>
        <v>28.38</v>
      </c>
      <c r="S268" s="57">
        <v>29.68</v>
      </c>
      <c r="T268" s="57">
        <v>29.68</v>
      </c>
      <c r="U268" s="55">
        <f t="shared" si="67"/>
        <v>0</v>
      </c>
      <c r="V268" s="54" t="str">
        <f t="shared" si="68"/>
        <v>N</v>
      </c>
      <c r="W268" s="55">
        <f t="shared" si="57"/>
        <v>-4.3800539083557972E-2</v>
      </c>
      <c r="X268" s="54" t="str">
        <f t="shared" si="69"/>
        <v>N</v>
      </c>
      <c r="Y268" s="54" t="str">
        <f t="shared" si="66"/>
        <v>N</v>
      </c>
      <c r="Z268" s="58">
        <f t="shared" si="58"/>
        <v>28.200000000000003</v>
      </c>
      <c r="AC268" s="25"/>
      <c r="AE268" s="25"/>
    </row>
    <row r="269" spans="1:31">
      <c r="A269" s="42" t="s">
        <v>300</v>
      </c>
      <c r="B269" s="43">
        <v>6000574</v>
      </c>
      <c r="C269" s="43">
        <v>145006</v>
      </c>
      <c r="D269" s="43">
        <v>0</v>
      </c>
      <c r="E269" s="44">
        <v>3.0937299999999999</v>
      </c>
      <c r="F269" s="44">
        <f t="shared" si="59"/>
        <v>0.71220000000000006</v>
      </c>
      <c r="G269" s="44">
        <v>4.9899100000000001</v>
      </c>
      <c r="H269" s="44">
        <f t="shared" si="60"/>
        <v>3.79</v>
      </c>
      <c r="I269" s="44">
        <f t="shared" si="61"/>
        <v>3.8647</v>
      </c>
      <c r="J269" s="44">
        <f t="shared" si="62"/>
        <v>3.4851200000000002</v>
      </c>
      <c r="K269" s="44">
        <v>3.4120599999999999</v>
      </c>
      <c r="L269" s="44">
        <f t="shared" si="63"/>
        <v>3.47051</v>
      </c>
      <c r="M269" s="45">
        <f t="shared" si="64"/>
        <v>0.89143382384721548</v>
      </c>
      <c r="N269" s="46">
        <f t="shared" si="65"/>
        <v>0.89</v>
      </c>
      <c r="O269" s="47">
        <v>23.46</v>
      </c>
      <c r="P269" s="48">
        <f t="shared" si="56"/>
        <v>23.46</v>
      </c>
      <c r="S269" s="47">
        <v>23.46</v>
      </c>
      <c r="T269" s="47">
        <v>27.72</v>
      </c>
      <c r="U269" s="45">
        <f t="shared" si="67"/>
        <v>0.18158567774936052</v>
      </c>
      <c r="V269" s="44" t="str">
        <f t="shared" si="68"/>
        <v>N</v>
      </c>
      <c r="W269" s="45">
        <f t="shared" si="57"/>
        <v>-0.15367965367965361</v>
      </c>
      <c r="X269" s="44" t="str">
        <f t="shared" si="69"/>
        <v>Y</v>
      </c>
      <c r="Y269" s="44" t="str">
        <f t="shared" si="66"/>
        <v>N</v>
      </c>
      <c r="Z269" s="48">
        <f t="shared" si="58"/>
        <v>26.34</v>
      </c>
      <c r="AC269" s="25"/>
      <c r="AE269" s="25"/>
    </row>
    <row r="270" spans="1:31">
      <c r="A270" s="34" t="s">
        <v>301</v>
      </c>
      <c r="B270" s="41">
        <v>6003057</v>
      </c>
      <c r="C270" s="41">
        <v>145307</v>
      </c>
      <c r="D270" s="41">
        <v>0</v>
      </c>
      <c r="E270" s="2">
        <v>3.1542500000000002</v>
      </c>
      <c r="F270" s="2">
        <f t="shared" si="59"/>
        <v>0.71220000000000006</v>
      </c>
      <c r="G270" s="2">
        <v>4.9880100000000001</v>
      </c>
      <c r="H270" s="2">
        <f t="shared" si="60"/>
        <v>3.79</v>
      </c>
      <c r="I270" s="2">
        <f t="shared" si="61"/>
        <v>3.8647</v>
      </c>
      <c r="J270" s="2">
        <f t="shared" si="62"/>
        <v>3.4838</v>
      </c>
      <c r="K270" s="2">
        <v>3.61185</v>
      </c>
      <c r="L270" s="2">
        <f t="shared" si="63"/>
        <v>3.4838</v>
      </c>
      <c r="M270" s="49">
        <f t="shared" si="64"/>
        <v>0.90540501750961599</v>
      </c>
      <c r="N270" s="38">
        <f t="shared" si="65"/>
        <v>0.9</v>
      </c>
      <c r="O270" s="50">
        <v>24.23</v>
      </c>
      <c r="P270" s="51">
        <f t="shared" si="56"/>
        <v>24.23</v>
      </c>
      <c r="S270" s="50">
        <v>20.37</v>
      </c>
      <c r="T270" s="50">
        <v>25.77</v>
      </c>
      <c r="U270" s="49">
        <f t="shared" si="67"/>
        <v>0.26509572901325468</v>
      </c>
      <c r="V270" s="2" t="str">
        <f t="shared" si="68"/>
        <v>N</v>
      </c>
      <c r="W270" s="49">
        <f t="shared" si="57"/>
        <v>-5.9759410166860656E-2</v>
      </c>
      <c r="X270" s="2" t="str">
        <f t="shared" si="69"/>
        <v>Y</v>
      </c>
      <c r="Y270" s="2" t="str">
        <f t="shared" si="66"/>
        <v>N</v>
      </c>
      <c r="Z270" s="51">
        <f t="shared" si="58"/>
        <v>24.490000000000002</v>
      </c>
      <c r="AC270" s="25"/>
      <c r="AE270" s="25"/>
    </row>
    <row r="271" spans="1:31">
      <c r="A271" s="34" t="s">
        <v>302</v>
      </c>
      <c r="B271" s="41">
        <v>6003412</v>
      </c>
      <c r="C271" s="41">
        <v>145809</v>
      </c>
      <c r="D271" s="41">
        <v>0</v>
      </c>
      <c r="E271" s="2">
        <v>2.27372</v>
      </c>
      <c r="F271" s="2">
        <f t="shared" si="59"/>
        <v>0.71220000000000006</v>
      </c>
      <c r="G271" s="2">
        <v>5.0505599999999999</v>
      </c>
      <c r="H271" s="2">
        <f t="shared" si="60"/>
        <v>3.79</v>
      </c>
      <c r="I271" s="2">
        <f t="shared" si="61"/>
        <v>3.8647</v>
      </c>
      <c r="J271" s="2">
        <f t="shared" si="62"/>
        <v>3.5274800000000002</v>
      </c>
      <c r="K271" s="2">
        <v>3.3532799999999998</v>
      </c>
      <c r="L271" s="2">
        <f t="shared" si="63"/>
        <v>3.4926400000000002</v>
      </c>
      <c r="M271" s="49">
        <f t="shared" si="64"/>
        <v>0.65100325255394198</v>
      </c>
      <c r="N271" s="38">
        <f t="shared" si="65"/>
        <v>0.65</v>
      </c>
      <c r="O271" s="50">
        <v>0</v>
      </c>
      <c r="P271" s="51">
        <f t="shared" si="56"/>
        <v>0</v>
      </c>
      <c r="S271" s="50">
        <v>0</v>
      </c>
      <c r="T271" s="50">
        <v>0</v>
      </c>
      <c r="U271" s="49">
        <f t="shared" si="67"/>
        <v>0</v>
      </c>
      <c r="V271" s="2" t="str">
        <f t="shared" si="68"/>
        <v>N</v>
      </c>
      <c r="W271" s="49">
        <f t="shared" si="57"/>
        <v>0</v>
      </c>
      <c r="X271" s="2" t="str">
        <f t="shared" si="69"/>
        <v>N</v>
      </c>
      <c r="Y271" s="2" t="str">
        <f t="shared" si="66"/>
        <v>N</v>
      </c>
      <c r="Z271" s="51">
        <f t="shared" si="58"/>
        <v>0</v>
      </c>
      <c r="AC271" s="25"/>
      <c r="AE271" s="25"/>
    </row>
    <row r="272" spans="1:31">
      <c r="A272" s="34" t="s">
        <v>303</v>
      </c>
      <c r="B272" s="41">
        <v>6009625</v>
      </c>
      <c r="C272" s="41">
        <v>145860</v>
      </c>
      <c r="D272" s="41">
        <v>0</v>
      </c>
      <c r="E272" s="2">
        <v>2.0711400000000002</v>
      </c>
      <c r="F272" s="2">
        <f t="shared" si="59"/>
        <v>0.71220000000000006</v>
      </c>
      <c r="G272" s="2">
        <v>4.5956099999999998</v>
      </c>
      <c r="H272" s="2">
        <f t="shared" si="60"/>
        <v>3.79</v>
      </c>
      <c r="I272" s="2">
        <f t="shared" si="61"/>
        <v>3.8647</v>
      </c>
      <c r="J272" s="2">
        <f t="shared" si="62"/>
        <v>3.20973</v>
      </c>
      <c r="K272" s="2">
        <v>3.3395899999999998</v>
      </c>
      <c r="L272" s="2">
        <f t="shared" si="63"/>
        <v>3.20973</v>
      </c>
      <c r="M272" s="49">
        <f t="shared" si="64"/>
        <v>0.64526922825284372</v>
      </c>
      <c r="N272" s="38">
        <f t="shared" si="65"/>
        <v>0.64</v>
      </c>
      <c r="O272" s="50">
        <v>0</v>
      </c>
      <c r="P272" s="51">
        <f t="shared" si="56"/>
        <v>0</v>
      </c>
      <c r="S272" s="50">
        <v>0</v>
      </c>
      <c r="T272" s="50">
        <v>0</v>
      </c>
      <c r="U272" s="49">
        <f t="shared" si="67"/>
        <v>0</v>
      </c>
      <c r="V272" s="2" t="str">
        <f t="shared" si="68"/>
        <v>N</v>
      </c>
      <c r="W272" s="49">
        <f t="shared" si="57"/>
        <v>0</v>
      </c>
      <c r="X272" s="2" t="str">
        <f t="shared" si="69"/>
        <v>N</v>
      </c>
      <c r="Y272" s="2" t="str">
        <f t="shared" si="66"/>
        <v>N</v>
      </c>
      <c r="Z272" s="51">
        <f t="shared" si="58"/>
        <v>0</v>
      </c>
      <c r="AC272" s="25"/>
      <c r="AE272" s="25"/>
    </row>
    <row r="273" spans="1:31">
      <c r="A273" s="52" t="s">
        <v>304</v>
      </c>
      <c r="B273" s="53">
        <v>6007439</v>
      </c>
      <c r="C273" s="53">
        <v>145433</v>
      </c>
      <c r="D273" s="53">
        <v>0</v>
      </c>
      <c r="E273" s="54">
        <v>3.2864399999999998</v>
      </c>
      <c r="F273" s="54">
        <f t="shared" si="59"/>
        <v>0.71220000000000006</v>
      </c>
      <c r="G273" s="54">
        <v>4.7804000000000002</v>
      </c>
      <c r="H273" s="54">
        <f t="shared" si="60"/>
        <v>3.79</v>
      </c>
      <c r="I273" s="54">
        <f t="shared" si="61"/>
        <v>3.8647</v>
      </c>
      <c r="J273" s="54">
        <f t="shared" si="62"/>
        <v>3.3387899999999999</v>
      </c>
      <c r="K273" s="54">
        <v>3.1862400000000002</v>
      </c>
      <c r="L273" s="54">
        <f t="shared" si="63"/>
        <v>3.3082799999999999</v>
      </c>
      <c r="M273" s="55">
        <f t="shared" si="64"/>
        <v>0.99339838224092281</v>
      </c>
      <c r="N273" s="56">
        <f t="shared" si="65"/>
        <v>0.99</v>
      </c>
      <c r="O273" s="57">
        <v>30.33</v>
      </c>
      <c r="P273" s="58">
        <f t="shared" si="56"/>
        <v>30.33</v>
      </c>
      <c r="S273" s="57">
        <v>26.42</v>
      </c>
      <c r="T273" s="57">
        <v>32.619999999999997</v>
      </c>
      <c r="U273" s="55">
        <f t="shared" si="67"/>
        <v>0.23467070401211185</v>
      </c>
      <c r="V273" s="54" t="str">
        <f t="shared" si="68"/>
        <v>N</v>
      </c>
      <c r="W273" s="55">
        <f t="shared" si="57"/>
        <v>-7.0202329858982199E-2</v>
      </c>
      <c r="X273" s="54" t="str">
        <f t="shared" si="69"/>
        <v>Y</v>
      </c>
      <c r="Y273" s="54" t="str">
        <f t="shared" si="66"/>
        <v>N</v>
      </c>
      <c r="Z273" s="58">
        <f t="shared" si="58"/>
        <v>30.990000000000002</v>
      </c>
      <c r="AC273" s="25"/>
      <c r="AE273" s="25"/>
    </row>
    <row r="274" spans="1:31">
      <c r="A274" s="42" t="s">
        <v>305</v>
      </c>
      <c r="B274" s="43">
        <v>6005979</v>
      </c>
      <c r="C274" s="43">
        <v>145769</v>
      </c>
      <c r="D274" s="43">
        <v>0</v>
      </c>
      <c r="E274" s="44">
        <v>3.1529099999999999</v>
      </c>
      <c r="F274" s="44">
        <f t="shared" si="59"/>
        <v>0.71220000000000006</v>
      </c>
      <c r="G274" s="44">
        <v>4.0413100000000002</v>
      </c>
      <c r="H274" s="44">
        <f t="shared" si="60"/>
        <v>3.79</v>
      </c>
      <c r="I274" s="44">
        <f t="shared" si="61"/>
        <v>3.8647</v>
      </c>
      <c r="J274" s="44">
        <f t="shared" si="62"/>
        <v>2.8225899999999999</v>
      </c>
      <c r="K274" s="44">
        <v>3.3832599999999999</v>
      </c>
      <c r="L274" s="44">
        <f t="shared" si="63"/>
        <v>2.8225899999999999</v>
      </c>
      <c r="M274" s="45">
        <f t="shared" si="64"/>
        <v>1.1170272692810503</v>
      </c>
      <c r="N274" s="46">
        <f t="shared" si="65"/>
        <v>1.1100000000000001</v>
      </c>
      <c r="O274" s="47">
        <v>36.590000000000003</v>
      </c>
      <c r="P274" s="48">
        <f t="shared" si="56"/>
        <v>36.590000000000003</v>
      </c>
      <c r="S274" s="47">
        <v>21.92</v>
      </c>
      <c r="T274" s="47">
        <v>32.07</v>
      </c>
      <c r="U274" s="45">
        <f t="shared" si="67"/>
        <v>0.46304744525547437</v>
      </c>
      <c r="V274" s="44" t="str">
        <f t="shared" si="68"/>
        <v>N</v>
      </c>
      <c r="W274" s="45">
        <f t="shared" si="57"/>
        <v>0.14094169005300913</v>
      </c>
      <c r="X274" s="44" t="str">
        <f t="shared" si="69"/>
        <v>N</v>
      </c>
      <c r="Y274" s="44" t="str">
        <f t="shared" si="66"/>
        <v>N</v>
      </c>
      <c r="Z274" s="48">
        <f t="shared" si="58"/>
        <v>30.470000000000002</v>
      </c>
      <c r="AC274" s="25"/>
      <c r="AE274" s="25"/>
    </row>
    <row r="275" spans="1:31">
      <c r="A275" s="34" t="s">
        <v>306</v>
      </c>
      <c r="B275" s="41">
        <v>6003933</v>
      </c>
      <c r="C275" s="41">
        <v>145691</v>
      </c>
      <c r="D275" s="41">
        <v>0</v>
      </c>
      <c r="E275" s="2">
        <v>2.9509599999999998</v>
      </c>
      <c r="F275" s="2">
        <f t="shared" si="59"/>
        <v>0.71220000000000006</v>
      </c>
      <c r="G275" s="2">
        <v>4.8854899999999999</v>
      </c>
      <c r="H275" s="2">
        <f t="shared" si="60"/>
        <v>3.79</v>
      </c>
      <c r="I275" s="2">
        <f t="shared" si="61"/>
        <v>3.8647</v>
      </c>
      <c r="J275" s="2">
        <f t="shared" si="62"/>
        <v>3.4121899999999998</v>
      </c>
      <c r="K275" s="2">
        <v>3.3814500000000001</v>
      </c>
      <c r="L275" s="2">
        <f t="shared" si="63"/>
        <v>3.40604</v>
      </c>
      <c r="M275" s="49">
        <f t="shared" si="64"/>
        <v>0.86639029488790498</v>
      </c>
      <c r="N275" s="38">
        <f t="shared" si="65"/>
        <v>0.86</v>
      </c>
      <c r="O275" s="50">
        <v>21.15</v>
      </c>
      <c r="P275" s="51">
        <f t="shared" si="56"/>
        <v>21.15</v>
      </c>
      <c r="S275" s="50">
        <v>21.15</v>
      </c>
      <c r="T275" s="50">
        <v>26.42</v>
      </c>
      <c r="U275" s="49">
        <f t="shared" si="67"/>
        <v>0.24917257683215147</v>
      </c>
      <c r="V275" s="2" t="str">
        <f t="shared" si="68"/>
        <v>N</v>
      </c>
      <c r="W275" s="49">
        <f t="shared" si="57"/>
        <v>-0.19947009841029534</v>
      </c>
      <c r="X275" s="2" t="str">
        <f t="shared" si="69"/>
        <v>Y</v>
      </c>
      <c r="Y275" s="2" t="str">
        <f t="shared" si="66"/>
        <v>N</v>
      </c>
      <c r="Z275" s="51">
        <f t="shared" si="58"/>
        <v>25.1</v>
      </c>
      <c r="AC275" s="25"/>
      <c r="AE275" s="25"/>
    </row>
    <row r="276" spans="1:31">
      <c r="A276" s="34" t="s">
        <v>307</v>
      </c>
      <c r="B276" s="41">
        <v>6003974</v>
      </c>
      <c r="C276" s="41">
        <v>146146</v>
      </c>
      <c r="D276" s="41">
        <v>0</v>
      </c>
      <c r="E276" s="2">
        <v>2.4087000000000001</v>
      </c>
      <c r="F276" s="2">
        <f t="shared" si="59"/>
        <v>0.71220000000000006</v>
      </c>
      <c r="G276" s="2">
        <v>4.5016499999999997</v>
      </c>
      <c r="H276" s="2">
        <f t="shared" si="60"/>
        <v>3.79</v>
      </c>
      <c r="I276" s="2">
        <f t="shared" si="61"/>
        <v>3.8647</v>
      </c>
      <c r="J276" s="2">
        <f t="shared" si="62"/>
        <v>3.14411</v>
      </c>
      <c r="K276" s="2">
        <v>3.3462800000000001</v>
      </c>
      <c r="L276" s="2">
        <f t="shared" si="63"/>
        <v>3.14411</v>
      </c>
      <c r="M276" s="49">
        <f t="shared" si="64"/>
        <v>0.7660991504750152</v>
      </c>
      <c r="N276" s="38">
        <f t="shared" si="65"/>
        <v>0.76</v>
      </c>
      <c r="O276" s="50">
        <v>13.51</v>
      </c>
      <c r="P276" s="51">
        <f t="shared" si="56"/>
        <v>13.51</v>
      </c>
      <c r="S276" s="50">
        <v>25.77</v>
      </c>
      <c r="T276" s="50">
        <v>33.71</v>
      </c>
      <c r="U276" s="49">
        <f t="shared" si="67"/>
        <v>0.30811020566550257</v>
      </c>
      <c r="V276" s="2" t="str">
        <f t="shared" si="68"/>
        <v>N</v>
      </c>
      <c r="W276" s="49">
        <f t="shared" si="57"/>
        <v>-0.59922871551468415</v>
      </c>
      <c r="X276" s="2" t="str">
        <f t="shared" si="69"/>
        <v>Y</v>
      </c>
      <c r="Y276" s="2" t="str">
        <f t="shared" si="66"/>
        <v>N</v>
      </c>
      <c r="Z276" s="51">
        <f t="shared" si="58"/>
        <v>32.03</v>
      </c>
      <c r="AC276" s="25"/>
      <c r="AE276" s="25"/>
    </row>
    <row r="277" spans="1:31">
      <c r="A277" s="34" t="s">
        <v>308</v>
      </c>
      <c r="B277" s="41">
        <v>6004006</v>
      </c>
      <c r="C277" s="41">
        <v>145464</v>
      </c>
      <c r="D277" s="41">
        <v>0</v>
      </c>
      <c r="E277" s="2">
        <v>3.6094499999999998</v>
      </c>
      <c r="F277" s="2">
        <f t="shared" si="59"/>
        <v>0.71220000000000006</v>
      </c>
      <c r="G277" s="2">
        <v>3.4902700000000002</v>
      </c>
      <c r="H277" s="2">
        <f t="shared" si="60"/>
        <v>3.79</v>
      </c>
      <c r="I277" s="2">
        <f t="shared" si="61"/>
        <v>3.8647</v>
      </c>
      <c r="J277" s="2">
        <f t="shared" si="62"/>
        <v>2.4377200000000001</v>
      </c>
      <c r="K277" s="2">
        <v>3.01024</v>
      </c>
      <c r="L277" s="2">
        <f t="shared" si="63"/>
        <v>2.4377200000000001</v>
      </c>
      <c r="M277" s="49">
        <f t="shared" si="64"/>
        <v>1.4806663603695256</v>
      </c>
      <c r="N277" s="38">
        <f t="shared" si="65"/>
        <v>1.48</v>
      </c>
      <c r="O277" s="50">
        <v>38.68</v>
      </c>
      <c r="P277" s="51">
        <f t="shared" si="56"/>
        <v>38.68</v>
      </c>
      <c r="S277" s="50">
        <v>38.68</v>
      </c>
      <c r="T277" s="50">
        <v>38.68</v>
      </c>
      <c r="U277" s="49">
        <f t="shared" si="67"/>
        <v>0</v>
      </c>
      <c r="V277" s="2" t="str">
        <f t="shared" si="68"/>
        <v>N</v>
      </c>
      <c r="W277" s="49">
        <f t="shared" si="57"/>
        <v>0</v>
      </c>
      <c r="X277" s="2" t="str">
        <f t="shared" si="69"/>
        <v>N</v>
      </c>
      <c r="Y277" s="2" t="str">
        <f t="shared" si="66"/>
        <v>N</v>
      </c>
      <c r="Z277" s="51">
        <f t="shared" si="58"/>
        <v>36.75</v>
      </c>
      <c r="AC277" s="25"/>
      <c r="AE277" s="25"/>
    </row>
    <row r="278" spans="1:31">
      <c r="A278" s="52" t="s">
        <v>309</v>
      </c>
      <c r="B278" s="53">
        <v>6013684</v>
      </c>
      <c r="C278" s="53">
        <v>145775</v>
      </c>
      <c r="D278" s="53">
        <v>0</v>
      </c>
      <c r="E278" s="54">
        <v>3.12649</v>
      </c>
      <c r="F278" s="54">
        <f t="shared" si="59"/>
        <v>0.71220000000000006</v>
      </c>
      <c r="G278" s="54">
        <v>4.8724400000000001</v>
      </c>
      <c r="H278" s="54">
        <f t="shared" si="60"/>
        <v>3.79</v>
      </c>
      <c r="I278" s="54">
        <f t="shared" si="61"/>
        <v>3.8647</v>
      </c>
      <c r="J278" s="54">
        <f t="shared" si="62"/>
        <v>3.4030800000000001</v>
      </c>
      <c r="K278" s="54">
        <v>3.5072199999999998</v>
      </c>
      <c r="L278" s="54">
        <f t="shared" si="63"/>
        <v>3.4030800000000001</v>
      </c>
      <c r="M278" s="55">
        <f t="shared" si="64"/>
        <v>0.9187236268321638</v>
      </c>
      <c r="N278" s="56">
        <f t="shared" si="65"/>
        <v>0.91</v>
      </c>
      <c r="O278" s="57">
        <v>25</v>
      </c>
      <c r="P278" s="58">
        <f t="shared" si="56"/>
        <v>25</v>
      </c>
      <c r="S278" s="57">
        <v>17.29</v>
      </c>
      <c r="T278" s="57">
        <v>28.38</v>
      </c>
      <c r="U278" s="55">
        <f t="shared" si="67"/>
        <v>0.64141122035858877</v>
      </c>
      <c r="V278" s="54" t="str">
        <f t="shared" si="68"/>
        <v>N</v>
      </c>
      <c r="W278" s="55">
        <f t="shared" si="57"/>
        <v>-0.1190979563072586</v>
      </c>
      <c r="X278" s="54" t="str">
        <f t="shared" si="69"/>
        <v>Y</v>
      </c>
      <c r="Y278" s="54" t="str">
        <f t="shared" si="66"/>
        <v>N</v>
      </c>
      <c r="Z278" s="58">
        <f t="shared" si="58"/>
        <v>26.970000000000002</v>
      </c>
      <c r="AC278" s="25"/>
      <c r="AE278" s="25"/>
    </row>
    <row r="279" spans="1:31">
      <c r="A279" s="42" t="s">
        <v>310</v>
      </c>
      <c r="B279" s="43">
        <v>6004089</v>
      </c>
      <c r="C279" s="43">
        <v>145774</v>
      </c>
      <c r="D279" s="43">
        <v>0</v>
      </c>
      <c r="E279" s="44">
        <v>3.19455</v>
      </c>
      <c r="F279" s="44">
        <f t="shared" si="59"/>
        <v>0.71220000000000006</v>
      </c>
      <c r="G279" s="44">
        <v>3.9455900000000002</v>
      </c>
      <c r="H279" s="44">
        <f t="shared" si="60"/>
        <v>3.79</v>
      </c>
      <c r="I279" s="44">
        <f t="shared" si="61"/>
        <v>3.8647</v>
      </c>
      <c r="J279" s="44">
        <f t="shared" si="62"/>
        <v>2.7557299999999998</v>
      </c>
      <c r="K279" s="44">
        <v>3.0078900000000002</v>
      </c>
      <c r="L279" s="44">
        <f t="shared" si="63"/>
        <v>2.7557299999999998</v>
      </c>
      <c r="M279" s="45">
        <f t="shared" si="64"/>
        <v>1.1592391126852051</v>
      </c>
      <c r="N279" s="46">
        <f t="shared" si="65"/>
        <v>1.1499999999999999</v>
      </c>
      <c r="O279" s="47">
        <v>37.19</v>
      </c>
      <c r="P279" s="48">
        <f t="shared" si="56"/>
        <v>37.19</v>
      </c>
      <c r="S279" s="47">
        <v>33.159999999999997</v>
      </c>
      <c r="T279" s="47">
        <v>38.68</v>
      </c>
      <c r="U279" s="45">
        <f t="shared" si="67"/>
        <v>0.16646562123039818</v>
      </c>
      <c r="V279" s="44" t="str">
        <f t="shared" si="68"/>
        <v>N</v>
      </c>
      <c r="W279" s="45">
        <f t="shared" si="57"/>
        <v>-3.8521199586349586E-2</v>
      </c>
      <c r="X279" s="44" t="str">
        <f t="shared" si="69"/>
        <v>N</v>
      </c>
      <c r="Y279" s="44" t="str">
        <f t="shared" si="66"/>
        <v>N</v>
      </c>
      <c r="Z279" s="48">
        <f t="shared" si="58"/>
        <v>36.75</v>
      </c>
      <c r="AC279" s="25"/>
      <c r="AE279" s="25"/>
    </row>
    <row r="280" spans="1:31">
      <c r="A280" s="34" t="s">
        <v>311</v>
      </c>
      <c r="B280" s="41">
        <v>6015317</v>
      </c>
      <c r="C280" s="41">
        <v>146090</v>
      </c>
      <c r="D280" s="41">
        <v>0</v>
      </c>
      <c r="E280" s="2">
        <v>4.1281400000000001</v>
      </c>
      <c r="F280" s="2">
        <f t="shared" si="59"/>
        <v>0.71220000000000006</v>
      </c>
      <c r="G280" s="2">
        <v>4.6350499999999997</v>
      </c>
      <c r="H280" s="2">
        <f t="shared" si="60"/>
        <v>3.79</v>
      </c>
      <c r="I280" s="2">
        <f t="shared" si="61"/>
        <v>3.8647</v>
      </c>
      <c r="J280" s="2">
        <f t="shared" si="62"/>
        <v>3.2372800000000002</v>
      </c>
      <c r="K280" s="2">
        <v>3.0456599999999998</v>
      </c>
      <c r="L280" s="2">
        <f t="shared" si="63"/>
        <v>3.19896</v>
      </c>
      <c r="M280" s="49">
        <f t="shared" si="64"/>
        <v>1.2904631505239204</v>
      </c>
      <c r="N280" s="38">
        <f t="shared" si="65"/>
        <v>1.29</v>
      </c>
      <c r="O280" s="50">
        <v>38.68</v>
      </c>
      <c r="P280" s="51">
        <f t="shared" si="56"/>
        <v>38.68</v>
      </c>
      <c r="S280" s="50">
        <v>38.53</v>
      </c>
      <c r="T280" s="50">
        <v>38.68</v>
      </c>
      <c r="U280" s="49">
        <f t="shared" si="67"/>
        <v>3.893070334804012E-3</v>
      </c>
      <c r="V280" s="2" t="str">
        <f t="shared" si="68"/>
        <v>N</v>
      </c>
      <c r="W280" s="49">
        <f t="shared" si="57"/>
        <v>0</v>
      </c>
      <c r="X280" s="2" t="str">
        <f t="shared" si="69"/>
        <v>N</v>
      </c>
      <c r="Y280" s="2" t="str">
        <f t="shared" si="66"/>
        <v>N</v>
      </c>
      <c r="Z280" s="51">
        <f t="shared" si="58"/>
        <v>36.75</v>
      </c>
      <c r="AC280" s="25"/>
      <c r="AE280" s="25"/>
    </row>
    <row r="281" spans="1:31">
      <c r="A281" s="34" t="s">
        <v>312</v>
      </c>
      <c r="B281" s="41">
        <v>6016901</v>
      </c>
      <c r="C281" s="41">
        <v>146179</v>
      </c>
      <c r="D281" s="41">
        <v>0</v>
      </c>
      <c r="E281" s="2">
        <v>4.0640299999999998</v>
      </c>
      <c r="F281" s="2">
        <f t="shared" si="59"/>
        <v>0.71220000000000006</v>
      </c>
      <c r="G281" s="2">
        <v>4.41906</v>
      </c>
      <c r="H281" s="2">
        <f t="shared" si="60"/>
        <v>3.79</v>
      </c>
      <c r="I281" s="2">
        <f t="shared" si="61"/>
        <v>3.8647</v>
      </c>
      <c r="J281" s="2">
        <f t="shared" si="62"/>
        <v>3.0864199999999999</v>
      </c>
      <c r="K281" s="2">
        <v>3.32307</v>
      </c>
      <c r="L281" s="2">
        <f t="shared" si="63"/>
        <v>3.0864199999999999</v>
      </c>
      <c r="M281" s="49">
        <f t="shared" si="64"/>
        <v>1.3167456146603509</v>
      </c>
      <c r="N281" s="38">
        <f t="shared" si="65"/>
        <v>1.31</v>
      </c>
      <c r="O281" s="50">
        <v>38.68</v>
      </c>
      <c r="P281" s="51">
        <f t="shared" si="56"/>
        <v>38.68</v>
      </c>
      <c r="S281" s="50">
        <v>38.229999999999997</v>
      </c>
      <c r="T281" s="50">
        <v>38.68</v>
      </c>
      <c r="U281" s="49">
        <f t="shared" si="67"/>
        <v>1.1770860580695864E-2</v>
      </c>
      <c r="V281" s="2" t="str">
        <f t="shared" si="68"/>
        <v>N</v>
      </c>
      <c r="W281" s="49">
        <f t="shared" si="57"/>
        <v>0</v>
      </c>
      <c r="X281" s="2" t="str">
        <f t="shared" si="69"/>
        <v>N</v>
      </c>
      <c r="Y281" s="2" t="str">
        <f t="shared" si="66"/>
        <v>N</v>
      </c>
      <c r="Z281" s="51">
        <f t="shared" si="58"/>
        <v>36.75</v>
      </c>
      <c r="AC281" s="25"/>
      <c r="AE281" s="25"/>
    </row>
    <row r="282" spans="1:31">
      <c r="A282" s="34" t="s">
        <v>313</v>
      </c>
      <c r="B282" s="41">
        <v>6009310</v>
      </c>
      <c r="C282" s="41">
        <v>146015</v>
      </c>
      <c r="D282" s="41">
        <v>0</v>
      </c>
      <c r="E282" s="2">
        <v>3.9382000000000001</v>
      </c>
      <c r="F282" s="2">
        <f t="shared" si="59"/>
        <v>0.71220000000000006</v>
      </c>
      <c r="G282" s="2">
        <v>3.7328299999999999</v>
      </c>
      <c r="H282" s="2">
        <f t="shared" si="60"/>
        <v>3.79</v>
      </c>
      <c r="I282" s="2">
        <f t="shared" si="61"/>
        <v>3.8647</v>
      </c>
      <c r="J282" s="2">
        <f t="shared" si="62"/>
        <v>2.6071399999999998</v>
      </c>
      <c r="K282" s="2">
        <v>3.0133899999999998</v>
      </c>
      <c r="L282" s="2">
        <f t="shared" si="63"/>
        <v>2.6071399999999998</v>
      </c>
      <c r="M282" s="49">
        <f t="shared" si="64"/>
        <v>1.5105441211442425</v>
      </c>
      <c r="N282" s="38">
        <f t="shared" si="65"/>
        <v>1.51</v>
      </c>
      <c r="O282" s="50">
        <v>38.68</v>
      </c>
      <c r="P282" s="51">
        <f t="shared" si="56"/>
        <v>38.68</v>
      </c>
      <c r="S282" s="50">
        <v>0</v>
      </c>
      <c r="T282" s="50">
        <v>38.68</v>
      </c>
      <c r="U282" s="49">
        <f t="shared" si="67"/>
        <v>0</v>
      </c>
      <c r="V282" s="2" t="str">
        <f t="shared" si="68"/>
        <v>N</v>
      </c>
      <c r="W282" s="49">
        <f t="shared" si="57"/>
        <v>0</v>
      </c>
      <c r="X282" s="2" t="str">
        <f t="shared" si="69"/>
        <v>N</v>
      </c>
      <c r="Y282" s="2" t="str">
        <f t="shared" si="66"/>
        <v>N</v>
      </c>
      <c r="Z282" s="51">
        <f t="shared" si="58"/>
        <v>36.75</v>
      </c>
      <c r="AC282" s="25"/>
      <c r="AE282" s="25"/>
    </row>
    <row r="283" spans="1:31">
      <c r="A283" s="52" t="s">
        <v>314</v>
      </c>
      <c r="B283" s="53">
        <v>6004121</v>
      </c>
      <c r="C283" s="53">
        <v>145416</v>
      </c>
      <c r="D283" s="53">
        <v>0</v>
      </c>
      <c r="E283" s="54">
        <v>0.60346</v>
      </c>
      <c r="F283" s="54">
        <f t="shared" si="59"/>
        <v>0.71220000000000006</v>
      </c>
      <c r="G283" s="54">
        <v>3.4607199999999998</v>
      </c>
      <c r="H283" s="54">
        <f t="shared" si="60"/>
        <v>3.79</v>
      </c>
      <c r="I283" s="54">
        <f t="shared" si="61"/>
        <v>3.8647</v>
      </c>
      <c r="J283" s="54">
        <f t="shared" si="62"/>
        <v>2.4170799999999999</v>
      </c>
      <c r="K283" s="54">
        <v>2.9306800000000002</v>
      </c>
      <c r="L283" s="54">
        <f t="shared" si="63"/>
        <v>2.4170799999999999</v>
      </c>
      <c r="M283" s="55">
        <f t="shared" si="64"/>
        <v>0.24966488490244429</v>
      </c>
      <c r="N283" s="56">
        <f t="shared" si="65"/>
        <v>0.24</v>
      </c>
      <c r="O283" s="57">
        <v>0</v>
      </c>
      <c r="P283" s="58">
        <f t="shared" si="56"/>
        <v>0</v>
      </c>
      <c r="S283" s="57">
        <v>38.68</v>
      </c>
      <c r="T283" s="57">
        <v>38.68</v>
      </c>
      <c r="U283" s="55">
        <f t="shared" si="67"/>
        <v>0</v>
      </c>
      <c r="V283" s="54" t="str">
        <f t="shared" si="68"/>
        <v>N</v>
      </c>
      <c r="W283" s="55">
        <f t="shared" si="57"/>
        <v>-1</v>
      </c>
      <c r="X283" s="54" t="str">
        <f t="shared" si="69"/>
        <v>Y</v>
      </c>
      <c r="Y283" s="54" t="str">
        <f t="shared" si="66"/>
        <v>N</v>
      </c>
      <c r="Z283" s="58">
        <f t="shared" si="58"/>
        <v>36.75</v>
      </c>
      <c r="AC283" s="25"/>
      <c r="AE283" s="25"/>
    </row>
    <row r="284" spans="1:31">
      <c r="A284" s="42" t="s">
        <v>315</v>
      </c>
      <c r="B284" s="43">
        <v>6003446</v>
      </c>
      <c r="C284" s="43">
        <v>145012</v>
      </c>
      <c r="D284" s="43">
        <v>0</v>
      </c>
      <c r="E284" s="44">
        <v>3.34396</v>
      </c>
      <c r="F284" s="44">
        <f t="shared" si="59"/>
        <v>0.71220000000000006</v>
      </c>
      <c r="G284" s="44">
        <v>4.4435500000000001</v>
      </c>
      <c r="H284" s="44">
        <f t="shared" si="60"/>
        <v>3.79</v>
      </c>
      <c r="I284" s="44">
        <f t="shared" si="61"/>
        <v>3.8647</v>
      </c>
      <c r="J284" s="44">
        <f t="shared" si="62"/>
        <v>3.1035300000000001</v>
      </c>
      <c r="K284" s="44">
        <v>3.4625900000000001</v>
      </c>
      <c r="L284" s="44">
        <f t="shared" si="63"/>
        <v>3.1035300000000001</v>
      </c>
      <c r="M284" s="45">
        <f t="shared" si="64"/>
        <v>1.0774698488495358</v>
      </c>
      <c r="N284" s="46">
        <f t="shared" si="65"/>
        <v>1.07</v>
      </c>
      <c r="O284" s="47">
        <v>34.799999999999997</v>
      </c>
      <c r="P284" s="48">
        <f t="shared" si="56"/>
        <v>34.799999999999997</v>
      </c>
      <c r="S284" s="47">
        <v>25</v>
      </c>
      <c r="T284" s="47">
        <v>25.77</v>
      </c>
      <c r="U284" s="45">
        <f t="shared" si="67"/>
        <v>3.0799999999999984E-2</v>
      </c>
      <c r="V284" s="44" t="str">
        <f t="shared" si="68"/>
        <v>N</v>
      </c>
      <c r="W284" s="45">
        <f t="shared" si="57"/>
        <v>0.35040745052386485</v>
      </c>
      <c r="X284" s="44" t="str">
        <f t="shared" si="69"/>
        <v>N</v>
      </c>
      <c r="Y284" s="44" t="str">
        <f t="shared" si="66"/>
        <v>N</v>
      </c>
      <c r="Z284" s="48">
        <f t="shared" si="58"/>
        <v>24.490000000000002</v>
      </c>
      <c r="AC284" s="25"/>
      <c r="AE284" s="25"/>
    </row>
    <row r="285" spans="1:31">
      <c r="A285" s="34" t="s">
        <v>316</v>
      </c>
      <c r="B285" s="41">
        <v>6011613</v>
      </c>
      <c r="C285" s="41">
        <v>145604</v>
      </c>
      <c r="D285" s="41">
        <v>0</v>
      </c>
      <c r="E285" s="2">
        <v>3.7471399999999999</v>
      </c>
      <c r="F285" s="2">
        <f t="shared" si="59"/>
        <v>0.71220000000000006</v>
      </c>
      <c r="G285" s="2">
        <v>4.3990600000000004</v>
      </c>
      <c r="H285" s="2">
        <f t="shared" si="60"/>
        <v>3.79</v>
      </c>
      <c r="I285" s="2">
        <f t="shared" si="61"/>
        <v>3.8647</v>
      </c>
      <c r="J285" s="2">
        <f t="shared" si="62"/>
        <v>3.0724499999999999</v>
      </c>
      <c r="K285" s="2">
        <v>0</v>
      </c>
      <c r="L285" s="2">
        <f t="shared" si="63"/>
        <v>3.0724499999999999</v>
      </c>
      <c r="M285" s="49">
        <f t="shared" si="64"/>
        <v>1.2195934840274048</v>
      </c>
      <c r="N285" s="38">
        <f t="shared" si="65"/>
        <v>1.21</v>
      </c>
      <c r="O285" s="50">
        <v>38.08</v>
      </c>
      <c r="P285" s="51">
        <f t="shared" si="56"/>
        <v>38.08</v>
      </c>
      <c r="S285" s="50">
        <v>37.49</v>
      </c>
      <c r="T285" s="50">
        <v>37.340000000000003</v>
      </c>
      <c r="U285" s="49">
        <f t="shared" si="67"/>
        <v>-4.0010669511869454E-3</v>
      </c>
      <c r="V285" s="2" t="str">
        <f t="shared" si="68"/>
        <v>N</v>
      </c>
      <c r="W285" s="49">
        <f t="shared" si="57"/>
        <v>1.981788966256012E-2</v>
      </c>
      <c r="X285" s="2" t="str">
        <f t="shared" si="69"/>
        <v>N</v>
      </c>
      <c r="Y285" s="2" t="str">
        <f t="shared" si="66"/>
        <v>N</v>
      </c>
      <c r="Z285" s="51">
        <f t="shared" si="58"/>
        <v>35.479999999999997</v>
      </c>
      <c r="AC285" s="25"/>
      <c r="AE285" s="25"/>
    </row>
    <row r="286" spans="1:31">
      <c r="A286" s="34" t="s">
        <v>317</v>
      </c>
      <c r="B286" s="41">
        <v>6005649</v>
      </c>
      <c r="C286" s="41">
        <v>145021</v>
      </c>
      <c r="D286" s="41">
        <v>0</v>
      </c>
      <c r="E286" s="2">
        <v>3.7362000000000002</v>
      </c>
      <c r="F286" s="2">
        <f t="shared" si="59"/>
        <v>0.71220000000000006</v>
      </c>
      <c r="G286" s="2">
        <v>4.6113600000000003</v>
      </c>
      <c r="H286" s="2">
        <f t="shared" si="60"/>
        <v>3.79</v>
      </c>
      <c r="I286" s="2">
        <f t="shared" si="61"/>
        <v>3.8647</v>
      </c>
      <c r="J286" s="2">
        <f t="shared" si="62"/>
        <v>3.2207300000000001</v>
      </c>
      <c r="K286" s="2">
        <v>3.22539</v>
      </c>
      <c r="L286" s="2">
        <f t="shared" si="63"/>
        <v>3.2207300000000001</v>
      </c>
      <c r="M286" s="49">
        <f t="shared" si="64"/>
        <v>1.1600475668559613</v>
      </c>
      <c r="N286" s="38">
        <f t="shared" si="65"/>
        <v>1.1599999999999999</v>
      </c>
      <c r="O286" s="50">
        <v>37.340000000000003</v>
      </c>
      <c r="P286" s="51">
        <f t="shared" si="56"/>
        <v>37.340000000000003</v>
      </c>
      <c r="S286" s="50">
        <v>30.33</v>
      </c>
      <c r="T286" s="50">
        <v>38.229999999999997</v>
      </c>
      <c r="U286" s="49">
        <f t="shared" si="67"/>
        <v>0.26046818331684796</v>
      </c>
      <c r="V286" s="2" t="str">
        <f t="shared" si="68"/>
        <v>N</v>
      </c>
      <c r="W286" s="49">
        <f t="shared" si="57"/>
        <v>-2.3280146481820391E-2</v>
      </c>
      <c r="X286" s="2" t="str">
        <f t="shared" si="69"/>
        <v>N</v>
      </c>
      <c r="Y286" s="2" t="str">
        <f t="shared" si="66"/>
        <v>N</v>
      </c>
      <c r="Z286" s="51">
        <f t="shared" si="58"/>
        <v>36.32</v>
      </c>
      <c r="AC286" s="25"/>
      <c r="AE286" s="25"/>
    </row>
    <row r="287" spans="1:31">
      <c r="A287" s="34" t="s">
        <v>318</v>
      </c>
      <c r="B287" s="41">
        <v>6006233</v>
      </c>
      <c r="C287" s="41">
        <v>145027</v>
      </c>
      <c r="D287" s="41">
        <v>0</v>
      </c>
      <c r="E287" s="2">
        <v>3.6646000000000001</v>
      </c>
      <c r="F287" s="2">
        <f t="shared" si="59"/>
        <v>0.71220000000000006</v>
      </c>
      <c r="G287" s="2">
        <v>5.07599</v>
      </c>
      <c r="H287" s="2">
        <f t="shared" si="60"/>
        <v>3.79</v>
      </c>
      <c r="I287" s="2">
        <f t="shared" si="61"/>
        <v>3.8647</v>
      </c>
      <c r="J287" s="2">
        <f t="shared" si="62"/>
        <v>3.5452400000000002</v>
      </c>
      <c r="K287" s="2">
        <v>3.28809</v>
      </c>
      <c r="L287" s="2">
        <f t="shared" si="63"/>
        <v>3.4938099999999999</v>
      </c>
      <c r="M287" s="49">
        <f t="shared" si="64"/>
        <v>1.0488835969901054</v>
      </c>
      <c r="N287" s="38">
        <f t="shared" si="65"/>
        <v>1.04</v>
      </c>
      <c r="O287" s="50">
        <v>33.159999999999997</v>
      </c>
      <c r="P287" s="51">
        <f t="shared" si="56"/>
        <v>33.159999999999997</v>
      </c>
      <c r="S287" s="50">
        <v>36.74</v>
      </c>
      <c r="T287" s="50">
        <v>36.590000000000003</v>
      </c>
      <c r="U287" s="49">
        <f t="shared" si="67"/>
        <v>-4.0827436037016484E-3</v>
      </c>
      <c r="V287" s="2" t="str">
        <f t="shared" si="68"/>
        <v>N</v>
      </c>
      <c r="W287" s="49">
        <f t="shared" si="57"/>
        <v>-9.3741459415140921E-2</v>
      </c>
      <c r="X287" s="2" t="str">
        <f t="shared" si="69"/>
        <v>Y</v>
      </c>
      <c r="Y287" s="2" t="str">
        <f t="shared" si="66"/>
        <v>N</v>
      </c>
      <c r="Z287" s="51">
        <f t="shared" si="58"/>
        <v>34.769999999999996</v>
      </c>
      <c r="AC287" s="25"/>
      <c r="AE287" s="25"/>
    </row>
    <row r="288" spans="1:31">
      <c r="A288" s="52" t="s">
        <v>319</v>
      </c>
      <c r="B288" s="53">
        <v>6013437</v>
      </c>
      <c r="C288" s="53">
        <v>146030</v>
      </c>
      <c r="D288" s="53">
        <v>0</v>
      </c>
      <c r="E288" s="54">
        <v>3.41533</v>
      </c>
      <c r="F288" s="54">
        <f t="shared" si="59"/>
        <v>0.71220000000000006</v>
      </c>
      <c r="G288" s="54">
        <v>3.8083499999999999</v>
      </c>
      <c r="H288" s="54">
        <f t="shared" si="60"/>
        <v>3.79</v>
      </c>
      <c r="I288" s="54">
        <f t="shared" si="61"/>
        <v>3.8647</v>
      </c>
      <c r="J288" s="54">
        <f t="shared" si="62"/>
        <v>2.6598799999999998</v>
      </c>
      <c r="K288" s="54">
        <v>3.1413099999999998</v>
      </c>
      <c r="L288" s="54">
        <f t="shared" si="63"/>
        <v>2.6598799999999998</v>
      </c>
      <c r="M288" s="55">
        <f t="shared" si="64"/>
        <v>1.2840165721761885</v>
      </c>
      <c r="N288" s="56">
        <f t="shared" si="65"/>
        <v>1.28</v>
      </c>
      <c r="O288" s="57">
        <v>38.68</v>
      </c>
      <c r="P288" s="58">
        <f t="shared" si="56"/>
        <v>38.68</v>
      </c>
      <c r="S288" s="57">
        <v>37.340000000000003</v>
      </c>
      <c r="T288" s="57">
        <v>38.68</v>
      </c>
      <c r="U288" s="55">
        <f t="shared" si="67"/>
        <v>3.5886448848419822E-2</v>
      </c>
      <c r="V288" s="54" t="str">
        <f t="shared" si="68"/>
        <v>N</v>
      </c>
      <c r="W288" s="55">
        <f t="shared" si="57"/>
        <v>0</v>
      </c>
      <c r="X288" s="54" t="str">
        <f t="shared" si="69"/>
        <v>N</v>
      </c>
      <c r="Y288" s="54" t="str">
        <f t="shared" si="66"/>
        <v>N</v>
      </c>
      <c r="Z288" s="58">
        <f t="shared" si="58"/>
        <v>36.75</v>
      </c>
      <c r="AC288" s="25"/>
      <c r="AE288" s="25"/>
    </row>
    <row r="289" spans="1:31">
      <c r="A289" s="42" t="s">
        <v>320</v>
      </c>
      <c r="B289" s="43">
        <v>6004139</v>
      </c>
      <c r="C289" s="43">
        <v>145173</v>
      </c>
      <c r="D289" s="43">
        <v>0</v>
      </c>
      <c r="E289" s="44">
        <v>2.62609</v>
      </c>
      <c r="F289" s="44">
        <f t="shared" si="59"/>
        <v>0.71220000000000006</v>
      </c>
      <c r="G289" s="44">
        <v>4.8371300000000002</v>
      </c>
      <c r="H289" s="44">
        <f t="shared" si="60"/>
        <v>3.79</v>
      </c>
      <c r="I289" s="44">
        <f t="shared" si="61"/>
        <v>3.8647</v>
      </c>
      <c r="J289" s="44">
        <f t="shared" si="62"/>
        <v>3.3784200000000002</v>
      </c>
      <c r="K289" s="44">
        <v>2.9758100000000001</v>
      </c>
      <c r="L289" s="44">
        <f t="shared" si="63"/>
        <v>3.2978999999999998</v>
      </c>
      <c r="M289" s="45">
        <f t="shared" si="64"/>
        <v>0.79629157948997853</v>
      </c>
      <c r="N289" s="46">
        <f t="shared" si="65"/>
        <v>0.79</v>
      </c>
      <c r="O289" s="47">
        <v>15.77</v>
      </c>
      <c r="P289" s="48">
        <f t="shared" si="56"/>
        <v>15.77</v>
      </c>
      <c r="S289" s="47">
        <v>0</v>
      </c>
      <c r="T289" s="47">
        <v>14.26</v>
      </c>
      <c r="U289" s="45">
        <f t="shared" si="67"/>
        <v>0</v>
      </c>
      <c r="V289" s="44" t="str">
        <f t="shared" si="68"/>
        <v>N</v>
      </c>
      <c r="W289" s="45">
        <f t="shared" si="57"/>
        <v>0.10589060308555398</v>
      </c>
      <c r="X289" s="44" t="str">
        <f t="shared" si="69"/>
        <v>N</v>
      </c>
      <c r="Y289" s="44" t="str">
        <f t="shared" si="66"/>
        <v>N</v>
      </c>
      <c r="Z289" s="48">
        <f t="shared" si="58"/>
        <v>13.549999999999999</v>
      </c>
      <c r="AC289" s="25"/>
      <c r="AE289" s="25"/>
    </row>
    <row r="290" spans="1:31">
      <c r="A290" s="34" t="s">
        <v>321</v>
      </c>
      <c r="B290" s="41">
        <v>6016091</v>
      </c>
      <c r="C290" s="41">
        <v>146088</v>
      </c>
      <c r="D290" s="41">
        <v>0</v>
      </c>
      <c r="E290" s="2">
        <v>2.8919600000000001</v>
      </c>
      <c r="F290" s="2">
        <f t="shared" si="59"/>
        <v>0.71220000000000006</v>
      </c>
      <c r="G290" s="2">
        <v>3.9657100000000001</v>
      </c>
      <c r="H290" s="2">
        <f t="shared" si="60"/>
        <v>3.79</v>
      </c>
      <c r="I290" s="2">
        <f t="shared" si="61"/>
        <v>3.8647</v>
      </c>
      <c r="J290" s="2">
        <f t="shared" si="62"/>
        <v>2.76979</v>
      </c>
      <c r="K290" s="2">
        <v>3.4323800000000002</v>
      </c>
      <c r="L290" s="2">
        <f t="shared" si="63"/>
        <v>2.76979</v>
      </c>
      <c r="M290" s="49">
        <f t="shared" si="64"/>
        <v>1.0441080370714027</v>
      </c>
      <c r="N290" s="38">
        <f t="shared" si="65"/>
        <v>1.04</v>
      </c>
      <c r="O290" s="50">
        <v>33.159999999999997</v>
      </c>
      <c r="P290" s="51">
        <f t="shared" si="56"/>
        <v>33.159999999999997</v>
      </c>
      <c r="S290" s="50">
        <v>26.42</v>
      </c>
      <c r="T290" s="50">
        <v>36.590000000000003</v>
      </c>
      <c r="U290" s="49">
        <f t="shared" si="67"/>
        <v>0.38493565480696446</v>
      </c>
      <c r="V290" s="2" t="str">
        <f t="shared" si="68"/>
        <v>N</v>
      </c>
      <c r="W290" s="49">
        <f t="shared" si="57"/>
        <v>-9.3741459415140921E-2</v>
      </c>
      <c r="X290" s="2" t="str">
        <f t="shared" si="69"/>
        <v>Y</v>
      </c>
      <c r="Y290" s="2" t="str">
        <f t="shared" si="66"/>
        <v>N</v>
      </c>
      <c r="Z290" s="51">
        <f t="shared" si="58"/>
        <v>34.769999999999996</v>
      </c>
      <c r="AC290" s="25"/>
      <c r="AE290" s="25"/>
    </row>
    <row r="291" spans="1:31">
      <c r="A291" s="34" t="s">
        <v>322</v>
      </c>
      <c r="B291" s="41">
        <v>6005870</v>
      </c>
      <c r="C291" s="41">
        <v>146045</v>
      </c>
      <c r="D291" s="41">
        <v>0</v>
      </c>
      <c r="E291" s="2">
        <v>2.8770899999999999</v>
      </c>
      <c r="F291" s="2">
        <f t="shared" si="59"/>
        <v>0.71220000000000006</v>
      </c>
      <c r="G291" s="2">
        <v>4.2377000000000002</v>
      </c>
      <c r="H291" s="2">
        <f t="shared" si="60"/>
        <v>3.79</v>
      </c>
      <c r="I291" s="2">
        <f t="shared" si="61"/>
        <v>3.8647</v>
      </c>
      <c r="J291" s="2">
        <f t="shared" si="62"/>
        <v>2.9597500000000001</v>
      </c>
      <c r="K291" s="2">
        <v>3.2149100000000002</v>
      </c>
      <c r="L291" s="2">
        <f t="shared" si="63"/>
        <v>2.9597500000000001</v>
      </c>
      <c r="M291" s="49">
        <f t="shared" si="64"/>
        <v>0.97207196553762976</v>
      </c>
      <c r="N291" s="38">
        <f t="shared" si="65"/>
        <v>0.97</v>
      </c>
      <c r="O291" s="50">
        <v>29.03</v>
      </c>
      <c r="P291" s="51">
        <f t="shared" si="56"/>
        <v>29.03</v>
      </c>
      <c r="S291" s="50">
        <v>24.23</v>
      </c>
      <c r="T291" s="50">
        <v>21.92</v>
      </c>
      <c r="U291" s="49">
        <f t="shared" si="67"/>
        <v>-9.5336359884440725E-2</v>
      </c>
      <c r="V291" s="2" t="str">
        <f t="shared" si="68"/>
        <v>Y</v>
      </c>
      <c r="W291" s="49">
        <f t="shared" si="57"/>
        <v>0.32436131386861311</v>
      </c>
      <c r="X291" s="2" t="str">
        <f t="shared" si="69"/>
        <v>N</v>
      </c>
      <c r="Y291" s="2" t="str">
        <f t="shared" si="66"/>
        <v>N</v>
      </c>
      <c r="Z291" s="51">
        <f t="shared" si="58"/>
        <v>20.830000000000002</v>
      </c>
      <c r="AC291" s="25"/>
      <c r="AE291" s="25"/>
    </row>
    <row r="292" spans="1:31">
      <c r="A292" s="52" t="s">
        <v>323</v>
      </c>
      <c r="B292" s="53">
        <v>6006910</v>
      </c>
      <c r="C292" s="53">
        <v>145388</v>
      </c>
      <c r="D292" s="53">
        <v>0</v>
      </c>
      <c r="E292" s="54">
        <v>2.2310099999999999</v>
      </c>
      <c r="F292" s="54">
        <f t="shared" si="59"/>
        <v>0.71220000000000006</v>
      </c>
      <c r="G292" s="54">
        <v>4.86496</v>
      </c>
      <c r="H292" s="54">
        <f t="shared" si="60"/>
        <v>3.79</v>
      </c>
      <c r="I292" s="54">
        <f t="shared" si="61"/>
        <v>3.8647</v>
      </c>
      <c r="J292" s="54">
        <f t="shared" si="62"/>
        <v>3.39785</v>
      </c>
      <c r="K292" s="54">
        <v>3.6488</v>
      </c>
      <c r="L292" s="54">
        <f t="shared" si="63"/>
        <v>3.39785</v>
      </c>
      <c r="M292" s="55">
        <f t="shared" si="64"/>
        <v>0.65659461129832097</v>
      </c>
      <c r="N292" s="56">
        <f t="shared" si="65"/>
        <v>0.65</v>
      </c>
      <c r="O292" s="57">
        <v>0</v>
      </c>
      <c r="P292" s="58">
        <f t="shared" si="56"/>
        <v>0</v>
      </c>
      <c r="S292" s="57">
        <v>0</v>
      </c>
      <c r="T292" s="57">
        <v>0</v>
      </c>
      <c r="U292" s="55">
        <f t="shared" si="67"/>
        <v>0</v>
      </c>
      <c r="V292" s="54" t="str">
        <f t="shared" si="68"/>
        <v>N</v>
      </c>
      <c r="W292" s="55">
        <f t="shared" si="57"/>
        <v>0</v>
      </c>
      <c r="X292" s="54" t="str">
        <f t="shared" si="69"/>
        <v>N</v>
      </c>
      <c r="Y292" s="54" t="str">
        <f t="shared" si="66"/>
        <v>N</v>
      </c>
      <c r="Z292" s="58">
        <f t="shared" si="58"/>
        <v>0</v>
      </c>
      <c r="AC292" s="25"/>
      <c r="AE292" s="25"/>
    </row>
    <row r="293" spans="1:31">
      <c r="A293" s="42" t="s">
        <v>324</v>
      </c>
      <c r="B293" s="43">
        <v>6003255</v>
      </c>
      <c r="C293" s="43">
        <v>145241</v>
      </c>
      <c r="D293" s="43">
        <v>0</v>
      </c>
      <c r="E293" s="44">
        <v>2.9872100000000001</v>
      </c>
      <c r="F293" s="44">
        <f t="shared" si="59"/>
        <v>0.71220000000000006</v>
      </c>
      <c r="G293" s="44">
        <v>4.1063000000000001</v>
      </c>
      <c r="H293" s="44">
        <f t="shared" si="60"/>
        <v>3.79</v>
      </c>
      <c r="I293" s="44">
        <f t="shared" si="61"/>
        <v>3.8647</v>
      </c>
      <c r="J293" s="44">
        <f t="shared" si="62"/>
        <v>2.8679800000000002</v>
      </c>
      <c r="K293" s="44">
        <v>2.9243899999999998</v>
      </c>
      <c r="L293" s="44">
        <f t="shared" si="63"/>
        <v>2.8679800000000002</v>
      </c>
      <c r="M293" s="45">
        <f t="shared" si="64"/>
        <v>1.041572814315302</v>
      </c>
      <c r="N293" s="46">
        <f t="shared" si="65"/>
        <v>1.04</v>
      </c>
      <c r="O293" s="47">
        <v>33.159999999999997</v>
      </c>
      <c r="P293" s="48">
        <f t="shared" si="56"/>
        <v>33.159999999999997</v>
      </c>
      <c r="S293" s="47">
        <v>30.98</v>
      </c>
      <c r="T293" s="47">
        <v>30.98</v>
      </c>
      <c r="U293" s="45">
        <f t="shared" si="67"/>
        <v>0</v>
      </c>
      <c r="V293" s="44" t="str">
        <f t="shared" si="68"/>
        <v>N</v>
      </c>
      <c r="W293" s="45">
        <f t="shared" si="57"/>
        <v>7.0367979341510525E-2</v>
      </c>
      <c r="X293" s="44" t="str">
        <f t="shared" si="69"/>
        <v>N</v>
      </c>
      <c r="Y293" s="44" t="str">
        <f t="shared" si="66"/>
        <v>N</v>
      </c>
      <c r="Z293" s="48">
        <f t="shared" si="58"/>
        <v>29.44</v>
      </c>
      <c r="AC293" s="25"/>
      <c r="AE293" s="25"/>
    </row>
    <row r="294" spans="1:31">
      <c r="A294" s="34" t="s">
        <v>325</v>
      </c>
      <c r="B294" s="41">
        <v>6012066</v>
      </c>
      <c r="C294" s="41">
        <v>146103</v>
      </c>
      <c r="D294" s="41">
        <v>0</v>
      </c>
      <c r="E294" s="2">
        <v>3.4283399999999999</v>
      </c>
      <c r="F294" s="2">
        <f t="shared" si="59"/>
        <v>0.71220000000000006</v>
      </c>
      <c r="G294" s="2">
        <v>3.5068999999999999</v>
      </c>
      <c r="H294" s="2">
        <f t="shared" si="60"/>
        <v>3.79</v>
      </c>
      <c r="I294" s="2">
        <f t="shared" si="61"/>
        <v>3.8647</v>
      </c>
      <c r="J294" s="2">
        <f t="shared" si="62"/>
        <v>2.4493399999999999</v>
      </c>
      <c r="K294" s="2">
        <v>2.77169</v>
      </c>
      <c r="L294" s="2">
        <f t="shared" si="63"/>
        <v>2.4493399999999999</v>
      </c>
      <c r="M294" s="49">
        <f t="shared" si="64"/>
        <v>1.3996995108886476</v>
      </c>
      <c r="N294" s="38">
        <f t="shared" si="65"/>
        <v>1.39</v>
      </c>
      <c r="O294" s="50">
        <v>38.68</v>
      </c>
      <c r="P294" s="51">
        <f t="shared" si="56"/>
        <v>38.68</v>
      </c>
      <c r="S294" s="50">
        <v>38.68</v>
      </c>
      <c r="T294" s="50">
        <v>38.68</v>
      </c>
      <c r="U294" s="49">
        <f t="shared" si="67"/>
        <v>0</v>
      </c>
      <c r="V294" s="2" t="str">
        <f t="shared" si="68"/>
        <v>N</v>
      </c>
      <c r="W294" s="49">
        <f t="shared" si="57"/>
        <v>0</v>
      </c>
      <c r="X294" s="2" t="str">
        <f t="shared" si="69"/>
        <v>N</v>
      </c>
      <c r="Y294" s="2" t="str">
        <f t="shared" si="66"/>
        <v>N</v>
      </c>
      <c r="Z294" s="51">
        <f t="shared" si="58"/>
        <v>36.75</v>
      </c>
      <c r="AC294" s="25"/>
      <c r="AE294" s="25"/>
    </row>
    <row r="295" spans="1:31">
      <c r="A295" s="34" t="s">
        <v>326</v>
      </c>
      <c r="B295" s="41">
        <v>6003917</v>
      </c>
      <c r="C295" s="41">
        <v>146042</v>
      </c>
      <c r="D295" s="41">
        <v>0</v>
      </c>
      <c r="E295" s="2">
        <v>3.34511</v>
      </c>
      <c r="F295" s="2">
        <f t="shared" si="59"/>
        <v>0.71220000000000006</v>
      </c>
      <c r="G295" s="2">
        <v>3.7943199999999999</v>
      </c>
      <c r="H295" s="2">
        <f t="shared" si="60"/>
        <v>3.79</v>
      </c>
      <c r="I295" s="2">
        <f t="shared" si="61"/>
        <v>3.8647</v>
      </c>
      <c r="J295" s="2">
        <f t="shared" si="62"/>
        <v>2.65008</v>
      </c>
      <c r="K295" s="2">
        <v>3.24586</v>
      </c>
      <c r="L295" s="2">
        <f t="shared" si="63"/>
        <v>2.65008</v>
      </c>
      <c r="M295" s="49">
        <f t="shared" si="64"/>
        <v>1.2622675541870434</v>
      </c>
      <c r="N295" s="38">
        <f t="shared" si="65"/>
        <v>1.26</v>
      </c>
      <c r="O295" s="50">
        <v>38.68</v>
      </c>
      <c r="P295" s="51">
        <f t="shared" si="56"/>
        <v>38.68</v>
      </c>
      <c r="S295" s="50">
        <v>35.35</v>
      </c>
      <c r="T295" s="50">
        <v>38.68</v>
      </c>
      <c r="U295" s="49">
        <f t="shared" si="67"/>
        <v>9.4200848656294148E-2</v>
      </c>
      <c r="V295" s="2" t="str">
        <f t="shared" si="68"/>
        <v>N</v>
      </c>
      <c r="W295" s="49">
        <f t="shared" si="57"/>
        <v>0</v>
      </c>
      <c r="X295" s="2" t="str">
        <f t="shared" si="69"/>
        <v>N</v>
      </c>
      <c r="Y295" s="2" t="str">
        <f t="shared" si="66"/>
        <v>N</v>
      </c>
      <c r="Z295" s="51">
        <f t="shared" si="58"/>
        <v>36.75</v>
      </c>
      <c r="AC295" s="25"/>
      <c r="AE295" s="25"/>
    </row>
    <row r="296" spans="1:31">
      <c r="A296" s="34" t="s">
        <v>327</v>
      </c>
      <c r="B296" s="41">
        <v>6000756</v>
      </c>
      <c r="C296" s="41">
        <v>146059</v>
      </c>
      <c r="D296" s="41">
        <v>0</v>
      </c>
      <c r="E296" s="2">
        <v>3.0801599999999998</v>
      </c>
      <c r="F296" s="2">
        <f t="shared" si="59"/>
        <v>0.71220000000000006</v>
      </c>
      <c r="G296" s="2">
        <v>4.34422</v>
      </c>
      <c r="H296" s="2">
        <f t="shared" si="60"/>
        <v>3.79</v>
      </c>
      <c r="I296" s="2">
        <f t="shared" si="61"/>
        <v>3.8647</v>
      </c>
      <c r="J296" s="2">
        <f t="shared" si="62"/>
        <v>3.0341499999999999</v>
      </c>
      <c r="K296" s="2">
        <v>3.2854800000000002</v>
      </c>
      <c r="L296" s="2">
        <f t="shared" si="63"/>
        <v>3.0341499999999999</v>
      </c>
      <c r="M296" s="49">
        <f t="shared" si="64"/>
        <v>1.0151640492394904</v>
      </c>
      <c r="N296" s="38">
        <f t="shared" si="65"/>
        <v>1.01</v>
      </c>
      <c r="O296" s="50">
        <v>31.53</v>
      </c>
      <c r="P296" s="51">
        <f t="shared" si="56"/>
        <v>31.53</v>
      </c>
      <c r="S296" s="50">
        <v>26.42</v>
      </c>
      <c r="T296" s="50">
        <v>30.33</v>
      </c>
      <c r="U296" s="49">
        <f t="shared" si="67"/>
        <v>0.1479939439818318</v>
      </c>
      <c r="V296" s="2" t="str">
        <f t="shared" si="68"/>
        <v>N</v>
      </c>
      <c r="W296" s="49">
        <f t="shared" si="57"/>
        <v>3.9564787339268145E-2</v>
      </c>
      <c r="X296" s="2" t="str">
        <f t="shared" si="69"/>
        <v>N</v>
      </c>
      <c r="Y296" s="2" t="str">
        <f t="shared" si="66"/>
        <v>N</v>
      </c>
      <c r="Z296" s="51">
        <f t="shared" si="58"/>
        <v>28.82</v>
      </c>
      <c r="AC296" s="25"/>
      <c r="AE296" s="25"/>
    </row>
    <row r="297" spans="1:31">
      <c r="A297" s="52" t="s">
        <v>328</v>
      </c>
      <c r="B297" s="53">
        <v>6000780</v>
      </c>
      <c r="C297" s="53">
        <v>145952</v>
      </c>
      <c r="D297" s="53">
        <v>0</v>
      </c>
      <c r="E297" s="54">
        <v>3.2793999999999999</v>
      </c>
      <c r="F297" s="54">
        <f t="shared" si="59"/>
        <v>0.71220000000000006</v>
      </c>
      <c r="G297" s="54">
        <v>4.1720499999999996</v>
      </c>
      <c r="H297" s="54">
        <f t="shared" si="60"/>
        <v>3.79</v>
      </c>
      <c r="I297" s="54">
        <f t="shared" si="61"/>
        <v>3.8647</v>
      </c>
      <c r="J297" s="54">
        <f t="shared" si="62"/>
        <v>2.9138999999999999</v>
      </c>
      <c r="K297" s="54">
        <v>2.9723899999999999</v>
      </c>
      <c r="L297" s="54">
        <f t="shared" si="63"/>
        <v>2.9138999999999999</v>
      </c>
      <c r="M297" s="55">
        <f t="shared" si="64"/>
        <v>1.1254332681286248</v>
      </c>
      <c r="N297" s="56">
        <f t="shared" si="65"/>
        <v>1.1200000000000001</v>
      </c>
      <c r="O297" s="57">
        <v>36.74</v>
      </c>
      <c r="P297" s="58">
        <f t="shared" si="56"/>
        <v>36.74</v>
      </c>
      <c r="S297" s="57">
        <v>36.44</v>
      </c>
      <c r="T297" s="57">
        <v>37.04</v>
      </c>
      <c r="U297" s="55">
        <f t="shared" si="67"/>
        <v>1.6465422612513762E-2</v>
      </c>
      <c r="V297" s="54" t="str">
        <f t="shared" si="68"/>
        <v>N</v>
      </c>
      <c r="W297" s="55">
        <f t="shared" si="57"/>
        <v>-8.0993520518357759E-3</v>
      </c>
      <c r="X297" s="54" t="str">
        <f t="shared" si="69"/>
        <v>N</v>
      </c>
      <c r="Y297" s="54" t="str">
        <f t="shared" si="66"/>
        <v>N</v>
      </c>
      <c r="Z297" s="58">
        <f t="shared" si="58"/>
        <v>35.19</v>
      </c>
      <c r="AC297" s="25"/>
      <c r="AE297" s="25"/>
    </row>
    <row r="298" spans="1:31">
      <c r="A298" s="42" t="s">
        <v>329</v>
      </c>
      <c r="B298" s="43">
        <v>6004261</v>
      </c>
      <c r="C298" s="43">
        <v>145016</v>
      </c>
      <c r="D298" s="43">
        <v>0</v>
      </c>
      <c r="E298" s="44">
        <v>3.5396999999999998</v>
      </c>
      <c r="F298" s="44">
        <f t="shared" si="59"/>
        <v>0.71220000000000006</v>
      </c>
      <c r="G298" s="44">
        <v>4.8933900000000001</v>
      </c>
      <c r="H298" s="44">
        <f t="shared" si="60"/>
        <v>3.79</v>
      </c>
      <c r="I298" s="44">
        <f t="shared" si="61"/>
        <v>3.8647</v>
      </c>
      <c r="J298" s="44">
        <f t="shared" si="62"/>
        <v>3.41771</v>
      </c>
      <c r="K298" s="44">
        <v>2.99377</v>
      </c>
      <c r="L298" s="44">
        <f t="shared" si="63"/>
        <v>3.3329200000000001</v>
      </c>
      <c r="M298" s="45">
        <f t="shared" si="64"/>
        <v>1.062041693169953</v>
      </c>
      <c r="N298" s="46">
        <f t="shared" si="65"/>
        <v>1.06</v>
      </c>
      <c r="O298" s="47">
        <v>34.26</v>
      </c>
      <c r="P298" s="48">
        <f t="shared" si="56"/>
        <v>34.26</v>
      </c>
      <c r="S298" s="47">
        <v>37.19</v>
      </c>
      <c r="T298" s="47">
        <v>34.26</v>
      </c>
      <c r="U298" s="45">
        <f t="shared" si="67"/>
        <v>-7.8784619521376706E-2</v>
      </c>
      <c r="V298" s="44" t="str">
        <f t="shared" si="68"/>
        <v>Y</v>
      </c>
      <c r="W298" s="45">
        <f t="shared" si="57"/>
        <v>0</v>
      </c>
      <c r="X298" s="44" t="str">
        <f t="shared" si="69"/>
        <v>N</v>
      </c>
      <c r="Y298" s="44" t="str">
        <f t="shared" si="66"/>
        <v>N</v>
      </c>
      <c r="Z298" s="48">
        <f t="shared" si="58"/>
        <v>32.549999999999997</v>
      </c>
      <c r="AC298" s="25"/>
      <c r="AE298" s="25"/>
    </row>
    <row r="299" spans="1:31">
      <c r="A299" s="34" t="s">
        <v>330</v>
      </c>
      <c r="B299" s="41">
        <v>6000723</v>
      </c>
      <c r="C299" s="41">
        <v>145456</v>
      </c>
      <c r="D299" s="41">
        <v>0</v>
      </c>
      <c r="E299" s="2">
        <v>3.5577899999999998</v>
      </c>
      <c r="F299" s="2">
        <f t="shared" si="59"/>
        <v>0.71220000000000006</v>
      </c>
      <c r="G299" s="2">
        <v>4.3874000000000004</v>
      </c>
      <c r="H299" s="2">
        <f t="shared" si="60"/>
        <v>3.79</v>
      </c>
      <c r="I299" s="2">
        <f t="shared" si="61"/>
        <v>3.8647</v>
      </c>
      <c r="J299" s="2">
        <f t="shared" si="62"/>
        <v>3.0643099999999999</v>
      </c>
      <c r="K299" s="2">
        <v>3.3207</v>
      </c>
      <c r="L299" s="2">
        <f t="shared" si="63"/>
        <v>3.0643099999999999</v>
      </c>
      <c r="M299" s="49">
        <f t="shared" si="64"/>
        <v>1.1610411479256342</v>
      </c>
      <c r="N299" s="38">
        <f t="shared" si="65"/>
        <v>1.1599999999999999</v>
      </c>
      <c r="O299" s="50">
        <v>37.340000000000003</v>
      </c>
      <c r="P299" s="51">
        <f t="shared" si="56"/>
        <v>37.340000000000003</v>
      </c>
      <c r="S299" s="50">
        <v>26.42</v>
      </c>
      <c r="T299" s="50">
        <v>28.38</v>
      </c>
      <c r="U299" s="49">
        <f t="shared" si="67"/>
        <v>7.4186222558667567E-2</v>
      </c>
      <c r="V299" s="2" t="str">
        <f t="shared" si="68"/>
        <v>N</v>
      </c>
      <c r="W299" s="49">
        <f t="shared" si="57"/>
        <v>0.31571529245947866</v>
      </c>
      <c r="X299" s="2" t="str">
        <f t="shared" si="69"/>
        <v>N</v>
      </c>
      <c r="Y299" s="2" t="str">
        <f t="shared" si="66"/>
        <v>N</v>
      </c>
      <c r="Z299" s="51">
        <f t="shared" si="58"/>
        <v>26.970000000000002</v>
      </c>
      <c r="AC299" s="25"/>
      <c r="AE299" s="25"/>
    </row>
    <row r="300" spans="1:31">
      <c r="A300" s="34" t="s">
        <v>331</v>
      </c>
      <c r="B300" s="41">
        <v>6007199</v>
      </c>
      <c r="C300" s="41">
        <v>145058</v>
      </c>
      <c r="D300" s="41">
        <v>0</v>
      </c>
      <c r="E300" s="2">
        <v>2.9051900000000002</v>
      </c>
      <c r="F300" s="2">
        <f t="shared" si="59"/>
        <v>0.71220000000000006</v>
      </c>
      <c r="G300" s="2">
        <v>4.9614000000000003</v>
      </c>
      <c r="H300" s="2">
        <f t="shared" si="60"/>
        <v>3.79</v>
      </c>
      <c r="I300" s="2">
        <f t="shared" si="61"/>
        <v>3.8647</v>
      </c>
      <c r="J300" s="2">
        <f t="shared" si="62"/>
        <v>3.4652099999999999</v>
      </c>
      <c r="K300" s="2">
        <v>3.25773</v>
      </c>
      <c r="L300" s="2">
        <f t="shared" si="63"/>
        <v>3.4237099999999998</v>
      </c>
      <c r="M300" s="49">
        <f t="shared" si="64"/>
        <v>0.84855025688507502</v>
      </c>
      <c r="N300" s="38">
        <f t="shared" si="65"/>
        <v>0.84</v>
      </c>
      <c r="O300" s="50">
        <v>19.600000000000001</v>
      </c>
      <c r="P300" s="51">
        <f t="shared" si="56"/>
        <v>19.600000000000001</v>
      </c>
      <c r="S300" s="50">
        <v>19.600000000000001</v>
      </c>
      <c r="T300" s="50">
        <v>22.69</v>
      </c>
      <c r="U300" s="49">
        <f t="shared" si="67"/>
        <v>0.15765306122448977</v>
      </c>
      <c r="V300" s="2" t="str">
        <f t="shared" si="68"/>
        <v>N</v>
      </c>
      <c r="W300" s="49">
        <f t="shared" si="57"/>
        <v>-0.13618334067871307</v>
      </c>
      <c r="X300" s="2" t="str">
        <f t="shared" si="69"/>
        <v>Y</v>
      </c>
      <c r="Y300" s="2" t="str">
        <f t="shared" si="66"/>
        <v>N</v>
      </c>
      <c r="Z300" s="51">
        <f t="shared" si="58"/>
        <v>21.560000000000002</v>
      </c>
      <c r="AC300" s="25"/>
      <c r="AE300" s="25"/>
    </row>
    <row r="301" spans="1:31">
      <c r="A301" s="34" t="s">
        <v>332</v>
      </c>
      <c r="B301" s="41">
        <v>6002083</v>
      </c>
      <c r="C301" s="41">
        <v>145452</v>
      </c>
      <c r="D301" s="41">
        <v>0</v>
      </c>
      <c r="E301" s="2">
        <v>2.95316</v>
      </c>
      <c r="F301" s="2">
        <f t="shared" si="59"/>
        <v>0.71220000000000006</v>
      </c>
      <c r="G301" s="2">
        <v>5.2937399999999997</v>
      </c>
      <c r="H301" s="2">
        <f t="shared" si="60"/>
        <v>3.79</v>
      </c>
      <c r="I301" s="2">
        <f t="shared" si="61"/>
        <v>3.8647</v>
      </c>
      <c r="J301" s="2">
        <f t="shared" si="62"/>
        <v>3.69733</v>
      </c>
      <c r="K301" s="2">
        <v>3.3487</v>
      </c>
      <c r="L301" s="2">
        <f t="shared" si="63"/>
        <v>3.6276000000000002</v>
      </c>
      <c r="M301" s="49">
        <f t="shared" si="64"/>
        <v>0.81408093505347889</v>
      </c>
      <c r="N301" s="38">
        <f t="shared" si="65"/>
        <v>0.81</v>
      </c>
      <c r="O301" s="50">
        <v>17.29</v>
      </c>
      <c r="P301" s="51">
        <f t="shared" si="56"/>
        <v>17.29</v>
      </c>
      <c r="S301" s="50">
        <v>19.600000000000001</v>
      </c>
      <c r="T301" s="50">
        <v>21.15</v>
      </c>
      <c r="U301" s="49">
        <f t="shared" si="67"/>
        <v>7.9081632653061076E-2</v>
      </c>
      <c r="V301" s="2" t="str">
        <f t="shared" si="68"/>
        <v>N</v>
      </c>
      <c r="W301" s="49">
        <f t="shared" si="57"/>
        <v>-0.18250591016548462</v>
      </c>
      <c r="X301" s="2" t="str">
        <f t="shared" si="69"/>
        <v>Y</v>
      </c>
      <c r="Y301" s="2" t="str">
        <f t="shared" si="66"/>
        <v>N</v>
      </c>
      <c r="Z301" s="51">
        <f t="shared" si="58"/>
        <v>20.100000000000001</v>
      </c>
      <c r="AC301" s="25"/>
      <c r="AE301" s="25"/>
    </row>
    <row r="302" spans="1:31">
      <c r="A302" s="52" t="s">
        <v>333</v>
      </c>
      <c r="B302" s="53">
        <v>6005920</v>
      </c>
      <c r="C302" s="53">
        <v>145319</v>
      </c>
      <c r="D302" s="53">
        <v>0</v>
      </c>
      <c r="E302" s="54">
        <v>2.6457199999999998</v>
      </c>
      <c r="F302" s="54">
        <f t="shared" si="59"/>
        <v>0.71220000000000006</v>
      </c>
      <c r="G302" s="54">
        <v>4.8986900000000002</v>
      </c>
      <c r="H302" s="54">
        <f t="shared" si="60"/>
        <v>3.79</v>
      </c>
      <c r="I302" s="54">
        <f t="shared" si="61"/>
        <v>3.8647</v>
      </c>
      <c r="J302" s="54">
        <f t="shared" si="62"/>
        <v>3.4214099999999998</v>
      </c>
      <c r="K302" s="54">
        <v>3.1041400000000001</v>
      </c>
      <c r="L302" s="54">
        <f t="shared" si="63"/>
        <v>3.3579599999999998</v>
      </c>
      <c r="M302" s="55">
        <f t="shared" si="64"/>
        <v>0.78789503150722462</v>
      </c>
      <c r="N302" s="56">
        <f t="shared" si="65"/>
        <v>0.78</v>
      </c>
      <c r="O302" s="57">
        <v>15.02</v>
      </c>
      <c r="P302" s="58">
        <f t="shared" si="56"/>
        <v>15.02</v>
      </c>
      <c r="S302" s="57">
        <v>18.829999999999998</v>
      </c>
      <c r="T302" s="57">
        <v>20.37</v>
      </c>
      <c r="U302" s="55">
        <f t="shared" si="67"/>
        <v>8.1784386617100524E-2</v>
      </c>
      <c r="V302" s="54" t="str">
        <f t="shared" si="68"/>
        <v>N</v>
      </c>
      <c r="W302" s="55">
        <f t="shared" si="57"/>
        <v>-0.26264113892979879</v>
      </c>
      <c r="X302" s="54" t="str">
        <f t="shared" si="69"/>
        <v>Y</v>
      </c>
      <c r="Y302" s="54" t="str">
        <f t="shared" si="66"/>
        <v>N</v>
      </c>
      <c r="Z302" s="58">
        <f t="shared" si="58"/>
        <v>19.360000000000003</v>
      </c>
      <c r="AC302" s="25"/>
      <c r="AE302" s="25"/>
    </row>
    <row r="303" spans="1:31">
      <c r="A303" s="42" t="s">
        <v>334</v>
      </c>
      <c r="B303" s="43">
        <v>6006902</v>
      </c>
      <c r="C303" s="43">
        <v>145447</v>
      </c>
      <c r="D303" s="43">
        <v>0</v>
      </c>
      <c r="E303" s="44">
        <v>3.2328000000000001</v>
      </c>
      <c r="F303" s="44">
        <f t="shared" si="59"/>
        <v>0.71220000000000006</v>
      </c>
      <c r="G303" s="44">
        <v>5.7184299999999997</v>
      </c>
      <c r="H303" s="44">
        <f t="shared" si="60"/>
        <v>3.79</v>
      </c>
      <c r="I303" s="44">
        <f t="shared" si="61"/>
        <v>3.8647</v>
      </c>
      <c r="J303" s="44">
        <f t="shared" si="62"/>
        <v>3.9939499999999999</v>
      </c>
      <c r="K303" s="44">
        <v>3.6804899999999998</v>
      </c>
      <c r="L303" s="44">
        <f t="shared" si="63"/>
        <v>3.93126</v>
      </c>
      <c r="M303" s="45">
        <f t="shared" si="64"/>
        <v>0.8223317714931091</v>
      </c>
      <c r="N303" s="46">
        <f t="shared" si="65"/>
        <v>0.82</v>
      </c>
      <c r="O303" s="47">
        <v>18.059999999999999</v>
      </c>
      <c r="P303" s="48">
        <f t="shared" si="56"/>
        <v>23.75</v>
      </c>
      <c r="S303" s="47">
        <v>27.07</v>
      </c>
      <c r="T303" s="47">
        <v>25</v>
      </c>
      <c r="U303" s="45">
        <f t="shared" si="67"/>
        <v>-7.6468415219800523E-2</v>
      </c>
      <c r="V303" s="44" t="str">
        <f t="shared" si="68"/>
        <v>Y</v>
      </c>
      <c r="W303" s="45">
        <f t="shared" si="57"/>
        <v>-0.27760000000000007</v>
      </c>
      <c r="X303" s="44" t="str">
        <f t="shared" si="69"/>
        <v>Y</v>
      </c>
      <c r="Y303" s="44" t="str">
        <f t="shared" si="66"/>
        <v>Y</v>
      </c>
      <c r="Z303" s="48">
        <f t="shared" si="58"/>
        <v>23.75</v>
      </c>
      <c r="AC303" s="25"/>
      <c r="AE303" s="25"/>
    </row>
    <row r="304" spans="1:31">
      <c r="A304" s="34" t="s">
        <v>335</v>
      </c>
      <c r="B304" s="41">
        <v>6003560</v>
      </c>
      <c r="C304" s="41">
        <v>145911</v>
      </c>
      <c r="D304" s="41">
        <v>0</v>
      </c>
      <c r="E304" s="2">
        <v>4.1691200000000004</v>
      </c>
      <c r="F304" s="2">
        <f t="shared" si="59"/>
        <v>0.71220000000000006</v>
      </c>
      <c r="G304" s="2">
        <v>5.1038100000000002</v>
      </c>
      <c r="H304" s="2">
        <f t="shared" si="60"/>
        <v>3.79</v>
      </c>
      <c r="I304" s="2">
        <f t="shared" si="61"/>
        <v>3.8647</v>
      </c>
      <c r="J304" s="2">
        <f t="shared" si="62"/>
        <v>3.56467</v>
      </c>
      <c r="K304" s="2">
        <v>3.16256</v>
      </c>
      <c r="L304" s="2">
        <f t="shared" si="63"/>
        <v>3.4842499999999998</v>
      </c>
      <c r="M304" s="49">
        <f t="shared" si="64"/>
        <v>1.1965616703738253</v>
      </c>
      <c r="N304" s="38">
        <f t="shared" si="65"/>
        <v>1.19</v>
      </c>
      <c r="O304" s="50">
        <v>37.78</v>
      </c>
      <c r="P304" s="51">
        <f t="shared" si="56"/>
        <v>37.78</v>
      </c>
      <c r="S304" s="50">
        <v>30.33</v>
      </c>
      <c r="T304" s="50">
        <v>36.44</v>
      </c>
      <c r="U304" s="49">
        <f t="shared" si="67"/>
        <v>0.20145070886910649</v>
      </c>
      <c r="V304" s="2" t="str">
        <f t="shared" si="68"/>
        <v>N</v>
      </c>
      <c r="W304" s="49">
        <f t="shared" si="57"/>
        <v>3.6772777167947406E-2</v>
      </c>
      <c r="X304" s="2" t="str">
        <f t="shared" si="69"/>
        <v>N</v>
      </c>
      <c r="Y304" s="2" t="str">
        <f t="shared" si="66"/>
        <v>N</v>
      </c>
      <c r="Z304" s="51">
        <f t="shared" si="58"/>
        <v>34.619999999999997</v>
      </c>
      <c r="AC304" s="25"/>
      <c r="AE304" s="25"/>
    </row>
    <row r="305" spans="1:31">
      <c r="A305" s="34" t="s">
        <v>336</v>
      </c>
      <c r="B305" s="41">
        <v>6000681</v>
      </c>
      <c r="C305" s="41">
        <v>145367</v>
      </c>
      <c r="D305" s="41">
        <v>0</v>
      </c>
      <c r="E305" s="2">
        <v>2.5401600000000002</v>
      </c>
      <c r="F305" s="2">
        <f t="shared" si="59"/>
        <v>0.71220000000000006</v>
      </c>
      <c r="G305" s="2">
        <v>4.9312899999999997</v>
      </c>
      <c r="H305" s="2">
        <f t="shared" si="60"/>
        <v>3.79</v>
      </c>
      <c r="I305" s="2">
        <f t="shared" si="61"/>
        <v>3.8647</v>
      </c>
      <c r="J305" s="2">
        <f t="shared" si="62"/>
        <v>3.4441799999999998</v>
      </c>
      <c r="K305" s="2">
        <v>2.9915400000000001</v>
      </c>
      <c r="L305" s="2">
        <f t="shared" si="63"/>
        <v>3.35365</v>
      </c>
      <c r="M305" s="49">
        <f t="shared" si="64"/>
        <v>0.75743145528006806</v>
      </c>
      <c r="N305" s="38">
        <f t="shared" si="65"/>
        <v>0.75</v>
      </c>
      <c r="O305" s="50">
        <v>12.76</v>
      </c>
      <c r="P305" s="51">
        <f t="shared" si="56"/>
        <v>23.75</v>
      </c>
      <c r="S305" s="50">
        <v>32.619999999999997</v>
      </c>
      <c r="T305" s="50">
        <v>25</v>
      </c>
      <c r="U305" s="49">
        <f t="shared" si="67"/>
        <v>-0.23359901900674426</v>
      </c>
      <c r="V305" s="2" t="str">
        <f t="shared" si="68"/>
        <v>Y</v>
      </c>
      <c r="W305" s="49">
        <f t="shared" si="57"/>
        <v>-0.48960000000000004</v>
      </c>
      <c r="X305" s="2" t="str">
        <f t="shared" si="69"/>
        <v>Y</v>
      </c>
      <c r="Y305" s="2" t="str">
        <f t="shared" si="66"/>
        <v>Y</v>
      </c>
      <c r="Z305" s="51">
        <f t="shared" si="58"/>
        <v>23.75</v>
      </c>
      <c r="AC305" s="25"/>
      <c r="AE305" s="25"/>
    </row>
    <row r="306" spans="1:31">
      <c r="A306" s="34" t="s">
        <v>337</v>
      </c>
      <c r="B306" s="41">
        <v>6004592</v>
      </c>
      <c r="C306" s="41">
        <v>145470</v>
      </c>
      <c r="D306" s="41">
        <v>0</v>
      </c>
      <c r="E306" s="2">
        <v>2.9076</v>
      </c>
      <c r="F306" s="2">
        <f t="shared" si="59"/>
        <v>0.71220000000000006</v>
      </c>
      <c r="G306" s="2">
        <v>3.5497899999999998</v>
      </c>
      <c r="H306" s="2">
        <f t="shared" si="60"/>
        <v>3.79</v>
      </c>
      <c r="I306" s="2">
        <f t="shared" si="61"/>
        <v>3.8647</v>
      </c>
      <c r="J306" s="2">
        <f t="shared" si="62"/>
        <v>2.4792900000000002</v>
      </c>
      <c r="K306" s="2">
        <v>3.1095899999999999</v>
      </c>
      <c r="L306" s="2">
        <f t="shared" si="63"/>
        <v>2.4792900000000002</v>
      </c>
      <c r="M306" s="49">
        <f t="shared" si="64"/>
        <v>1.1727551032755343</v>
      </c>
      <c r="N306" s="38">
        <f t="shared" si="65"/>
        <v>1.17</v>
      </c>
      <c r="O306" s="50">
        <v>37.49</v>
      </c>
      <c r="P306" s="51">
        <f t="shared" si="56"/>
        <v>37.49</v>
      </c>
      <c r="S306" s="50">
        <v>38.08</v>
      </c>
      <c r="T306" s="50">
        <v>36.590000000000003</v>
      </c>
      <c r="U306" s="49">
        <f t="shared" si="67"/>
        <v>-3.912815126050407E-2</v>
      </c>
      <c r="V306" s="2" t="str">
        <f t="shared" si="68"/>
        <v>N</v>
      </c>
      <c r="W306" s="49">
        <f t="shared" si="57"/>
        <v>2.4596884394643304E-2</v>
      </c>
      <c r="X306" s="2" t="str">
        <f t="shared" si="69"/>
        <v>N</v>
      </c>
      <c r="Y306" s="2" t="str">
        <f t="shared" si="66"/>
        <v>N</v>
      </c>
      <c r="Z306" s="51">
        <f t="shared" si="58"/>
        <v>34.769999999999996</v>
      </c>
      <c r="AC306" s="25"/>
      <c r="AE306" s="25"/>
    </row>
    <row r="307" spans="1:31">
      <c r="A307" s="52" t="s">
        <v>338</v>
      </c>
      <c r="B307" s="53">
        <v>6000699</v>
      </c>
      <c r="C307" s="53">
        <v>145271</v>
      </c>
      <c r="D307" s="53">
        <v>0</v>
      </c>
      <c r="E307" s="54">
        <v>3.1036600000000001</v>
      </c>
      <c r="F307" s="54">
        <f t="shared" si="59"/>
        <v>0.71220000000000006</v>
      </c>
      <c r="G307" s="54">
        <v>4.4453199999999997</v>
      </c>
      <c r="H307" s="54">
        <f t="shared" si="60"/>
        <v>3.79</v>
      </c>
      <c r="I307" s="54">
        <f t="shared" si="61"/>
        <v>3.8647</v>
      </c>
      <c r="J307" s="54">
        <f t="shared" si="62"/>
        <v>3.1047600000000002</v>
      </c>
      <c r="K307" s="54">
        <v>3.0015900000000002</v>
      </c>
      <c r="L307" s="54">
        <f t="shared" si="63"/>
        <v>3.08413</v>
      </c>
      <c r="M307" s="55">
        <f t="shared" si="64"/>
        <v>1.0063324178941873</v>
      </c>
      <c r="N307" s="56">
        <f t="shared" si="65"/>
        <v>1</v>
      </c>
      <c r="O307" s="57">
        <v>30.98</v>
      </c>
      <c r="P307" s="58">
        <f t="shared" si="56"/>
        <v>30.98</v>
      </c>
      <c r="S307" s="57">
        <v>32.619999999999997</v>
      </c>
      <c r="T307" s="57">
        <v>28.38</v>
      </c>
      <c r="U307" s="55">
        <f t="shared" si="67"/>
        <v>-0.12998160637645612</v>
      </c>
      <c r="V307" s="54" t="str">
        <f t="shared" si="68"/>
        <v>Y</v>
      </c>
      <c r="W307" s="55">
        <f t="shared" si="57"/>
        <v>9.1613812544045159E-2</v>
      </c>
      <c r="X307" s="54" t="str">
        <f t="shared" si="69"/>
        <v>N</v>
      </c>
      <c r="Y307" s="54" t="str">
        <f t="shared" si="66"/>
        <v>N</v>
      </c>
      <c r="Z307" s="58">
        <f t="shared" si="58"/>
        <v>26.970000000000002</v>
      </c>
      <c r="AC307" s="25"/>
      <c r="AE307" s="25"/>
    </row>
    <row r="308" spans="1:31">
      <c r="A308" s="42" t="s">
        <v>339</v>
      </c>
      <c r="B308" s="43">
        <v>6004253</v>
      </c>
      <c r="C308" s="43">
        <v>145151</v>
      </c>
      <c r="D308" s="43">
        <v>0</v>
      </c>
      <c r="E308" s="44">
        <v>3.65693</v>
      </c>
      <c r="F308" s="44">
        <f t="shared" si="59"/>
        <v>0.71220000000000006</v>
      </c>
      <c r="G308" s="44">
        <v>4.7848499999999996</v>
      </c>
      <c r="H308" s="44">
        <f t="shared" si="60"/>
        <v>3.79</v>
      </c>
      <c r="I308" s="44">
        <f t="shared" si="61"/>
        <v>3.8647</v>
      </c>
      <c r="J308" s="44">
        <f t="shared" si="62"/>
        <v>3.3418999999999999</v>
      </c>
      <c r="K308" s="44">
        <v>3.3838300000000001</v>
      </c>
      <c r="L308" s="44">
        <f t="shared" si="63"/>
        <v>3.3418999999999999</v>
      </c>
      <c r="M308" s="45">
        <f t="shared" si="64"/>
        <v>1.0942667344923547</v>
      </c>
      <c r="N308" s="46">
        <f t="shared" si="65"/>
        <v>1.0900000000000001</v>
      </c>
      <c r="O308" s="47">
        <v>35.89</v>
      </c>
      <c r="P308" s="48">
        <f t="shared" si="56"/>
        <v>35.89</v>
      </c>
      <c r="S308" s="47">
        <v>27.72</v>
      </c>
      <c r="T308" s="47">
        <v>38.08</v>
      </c>
      <c r="U308" s="45">
        <f t="shared" si="67"/>
        <v>0.37373737373737376</v>
      </c>
      <c r="V308" s="44" t="str">
        <f t="shared" si="68"/>
        <v>N</v>
      </c>
      <c r="W308" s="45">
        <f t="shared" si="57"/>
        <v>-5.7510504201680614E-2</v>
      </c>
      <c r="X308" s="44" t="str">
        <f t="shared" si="69"/>
        <v>Y</v>
      </c>
      <c r="Y308" s="44" t="str">
        <f t="shared" si="66"/>
        <v>N</v>
      </c>
      <c r="Z308" s="48">
        <f t="shared" si="58"/>
        <v>36.18</v>
      </c>
      <c r="AC308" s="25"/>
      <c r="AE308" s="25"/>
    </row>
    <row r="309" spans="1:31">
      <c r="A309" s="34" t="s">
        <v>340</v>
      </c>
      <c r="B309" s="41">
        <v>6010128</v>
      </c>
      <c r="C309" s="41">
        <v>145546</v>
      </c>
      <c r="D309" s="41">
        <v>0</v>
      </c>
      <c r="E309" s="2">
        <v>3.4870100000000002</v>
      </c>
      <c r="F309" s="2">
        <f t="shared" si="59"/>
        <v>0.71220000000000006</v>
      </c>
      <c r="G309" s="2">
        <v>4.4996299999999998</v>
      </c>
      <c r="H309" s="2">
        <f t="shared" si="60"/>
        <v>3.79</v>
      </c>
      <c r="I309" s="2">
        <f t="shared" si="61"/>
        <v>3.8647</v>
      </c>
      <c r="J309" s="2">
        <f t="shared" si="62"/>
        <v>3.14269</v>
      </c>
      <c r="K309" s="2">
        <v>3.1423399999999999</v>
      </c>
      <c r="L309" s="2">
        <f t="shared" si="63"/>
        <v>3.14262</v>
      </c>
      <c r="M309" s="49">
        <f t="shared" si="64"/>
        <v>1.1095869051937557</v>
      </c>
      <c r="N309" s="38">
        <f t="shared" si="65"/>
        <v>1.1000000000000001</v>
      </c>
      <c r="O309" s="50">
        <v>36.44</v>
      </c>
      <c r="P309" s="51">
        <f t="shared" si="56"/>
        <v>36.44</v>
      </c>
      <c r="S309" s="50">
        <v>36.590000000000003</v>
      </c>
      <c r="T309" s="50">
        <v>37.78</v>
      </c>
      <c r="U309" s="49">
        <f t="shared" si="67"/>
        <v>3.2522547144028358E-2</v>
      </c>
      <c r="V309" s="2" t="str">
        <f t="shared" si="68"/>
        <v>N</v>
      </c>
      <c r="W309" s="49">
        <f t="shared" si="57"/>
        <v>-3.5468501852832277E-2</v>
      </c>
      <c r="X309" s="2" t="str">
        <f t="shared" si="69"/>
        <v>N</v>
      </c>
      <c r="Y309" s="2" t="str">
        <f t="shared" si="66"/>
        <v>N</v>
      </c>
      <c r="Z309" s="51">
        <f t="shared" si="58"/>
        <v>35.9</v>
      </c>
      <c r="AC309" s="25"/>
      <c r="AE309" s="25"/>
    </row>
    <row r="310" spans="1:31">
      <c r="A310" s="34" t="s">
        <v>341</v>
      </c>
      <c r="B310" s="41">
        <v>6004287</v>
      </c>
      <c r="C310" s="41">
        <v>145820</v>
      </c>
      <c r="D310" s="41">
        <v>0</v>
      </c>
      <c r="E310" s="2">
        <v>2.78762</v>
      </c>
      <c r="F310" s="2">
        <f t="shared" si="59"/>
        <v>0.71220000000000006</v>
      </c>
      <c r="G310" s="2">
        <v>3.9005000000000001</v>
      </c>
      <c r="H310" s="2">
        <f t="shared" si="60"/>
        <v>3.79</v>
      </c>
      <c r="I310" s="2">
        <f t="shared" si="61"/>
        <v>3.8647</v>
      </c>
      <c r="J310" s="2">
        <f t="shared" si="62"/>
        <v>2.72424</v>
      </c>
      <c r="K310" s="2">
        <v>3.0982400000000001</v>
      </c>
      <c r="L310" s="2">
        <f t="shared" si="63"/>
        <v>2.72424</v>
      </c>
      <c r="M310" s="49">
        <f t="shared" si="64"/>
        <v>1.0232652042404486</v>
      </c>
      <c r="N310" s="38">
        <f t="shared" si="65"/>
        <v>1.02</v>
      </c>
      <c r="O310" s="50">
        <v>32.07</v>
      </c>
      <c r="P310" s="51">
        <f t="shared" si="56"/>
        <v>32.07</v>
      </c>
      <c r="S310" s="50">
        <v>23.46</v>
      </c>
      <c r="T310" s="50">
        <v>34.26</v>
      </c>
      <c r="U310" s="49">
        <f t="shared" si="67"/>
        <v>0.46035805626598453</v>
      </c>
      <c r="V310" s="2" t="str">
        <f t="shared" si="68"/>
        <v>N</v>
      </c>
      <c r="W310" s="49">
        <f t="shared" si="57"/>
        <v>-6.3922942206654926E-2</v>
      </c>
      <c r="X310" s="2" t="str">
        <f t="shared" si="69"/>
        <v>Y</v>
      </c>
      <c r="Y310" s="2" t="str">
        <f t="shared" si="66"/>
        <v>N</v>
      </c>
      <c r="Z310" s="51">
        <f t="shared" si="58"/>
        <v>32.549999999999997</v>
      </c>
      <c r="AC310" s="25"/>
      <c r="AE310" s="25"/>
    </row>
    <row r="311" spans="1:31">
      <c r="A311" s="52" t="s">
        <v>342</v>
      </c>
      <c r="B311" s="53">
        <v>6008510</v>
      </c>
      <c r="C311" s="53">
        <v>145732</v>
      </c>
      <c r="D311" s="53">
        <v>0</v>
      </c>
      <c r="E311" s="54">
        <v>2.8661699999999999</v>
      </c>
      <c r="F311" s="54">
        <f t="shared" si="59"/>
        <v>0.71220000000000006</v>
      </c>
      <c r="G311" s="54">
        <v>4.7821199999999999</v>
      </c>
      <c r="H311" s="54">
        <f t="shared" si="60"/>
        <v>3.79</v>
      </c>
      <c r="I311" s="54">
        <f t="shared" si="61"/>
        <v>3.8647</v>
      </c>
      <c r="J311" s="54">
        <f t="shared" si="62"/>
        <v>3.34</v>
      </c>
      <c r="K311" s="54">
        <v>2.8892699999999998</v>
      </c>
      <c r="L311" s="54">
        <f t="shared" si="63"/>
        <v>3.2498499999999999</v>
      </c>
      <c r="M311" s="55">
        <f t="shared" si="64"/>
        <v>0.88193916642306569</v>
      </c>
      <c r="N311" s="56">
        <f t="shared" si="65"/>
        <v>0.88</v>
      </c>
      <c r="O311" s="57">
        <v>22.69</v>
      </c>
      <c r="P311" s="58">
        <f t="shared" si="56"/>
        <v>25.1</v>
      </c>
      <c r="S311" s="57">
        <v>29.03</v>
      </c>
      <c r="T311" s="57">
        <v>26.42</v>
      </c>
      <c r="U311" s="55">
        <f t="shared" si="67"/>
        <v>-8.9906992766104005E-2</v>
      </c>
      <c r="V311" s="54" t="str">
        <f t="shared" si="68"/>
        <v>Y</v>
      </c>
      <c r="W311" s="55">
        <f t="shared" si="57"/>
        <v>-0.14118092354277065</v>
      </c>
      <c r="X311" s="54" t="str">
        <f t="shared" si="69"/>
        <v>Y</v>
      </c>
      <c r="Y311" s="54" t="str">
        <f t="shared" si="66"/>
        <v>Y</v>
      </c>
      <c r="Z311" s="58">
        <f t="shared" si="58"/>
        <v>25.1</v>
      </c>
      <c r="AC311" s="25"/>
      <c r="AE311" s="25"/>
    </row>
    <row r="312" spans="1:31">
      <c r="A312" s="42" t="s">
        <v>343</v>
      </c>
      <c r="B312" s="43">
        <v>6000707</v>
      </c>
      <c r="C312" s="43">
        <v>145267</v>
      </c>
      <c r="D312" s="43">
        <v>0</v>
      </c>
      <c r="E312" s="44">
        <v>2.75081</v>
      </c>
      <c r="F312" s="44">
        <f t="shared" si="59"/>
        <v>0.71220000000000006</v>
      </c>
      <c r="G312" s="44">
        <v>4.3494900000000003</v>
      </c>
      <c r="H312" s="44">
        <f t="shared" si="60"/>
        <v>3.79</v>
      </c>
      <c r="I312" s="44">
        <f t="shared" si="61"/>
        <v>3.8647</v>
      </c>
      <c r="J312" s="44">
        <f t="shared" si="62"/>
        <v>3.03783</v>
      </c>
      <c r="K312" s="44">
        <v>3.4989699999999999</v>
      </c>
      <c r="L312" s="44">
        <f t="shared" si="63"/>
        <v>3.03783</v>
      </c>
      <c r="M312" s="45">
        <f t="shared" si="64"/>
        <v>0.90551808363206632</v>
      </c>
      <c r="N312" s="46">
        <f t="shared" si="65"/>
        <v>0.9</v>
      </c>
      <c r="O312" s="47">
        <v>24.23</v>
      </c>
      <c r="P312" s="48">
        <f t="shared" si="56"/>
        <v>24.23</v>
      </c>
      <c r="S312" s="47">
        <v>24.23</v>
      </c>
      <c r="T312" s="47">
        <v>29.68</v>
      </c>
      <c r="U312" s="45">
        <f t="shared" si="67"/>
        <v>0.224927775484936</v>
      </c>
      <c r="V312" s="44" t="str">
        <f t="shared" si="68"/>
        <v>N</v>
      </c>
      <c r="W312" s="45">
        <f t="shared" si="57"/>
        <v>-0.18362533692722369</v>
      </c>
      <c r="X312" s="44" t="str">
        <f t="shared" si="69"/>
        <v>Y</v>
      </c>
      <c r="Y312" s="44" t="str">
        <f t="shared" si="66"/>
        <v>N</v>
      </c>
      <c r="Z312" s="48">
        <f t="shared" si="58"/>
        <v>28.200000000000003</v>
      </c>
      <c r="AC312" s="25"/>
      <c r="AE312" s="25"/>
    </row>
    <row r="313" spans="1:31">
      <c r="A313" s="34" t="s">
        <v>344</v>
      </c>
      <c r="B313" s="41">
        <v>6004303</v>
      </c>
      <c r="C313" s="41">
        <v>145044</v>
      </c>
      <c r="D313" s="41">
        <v>0</v>
      </c>
      <c r="E313" s="2">
        <v>4.0539199999999997</v>
      </c>
      <c r="F313" s="2">
        <f t="shared" si="59"/>
        <v>0.71220000000000006</v>
      </c>
      <c r="G313" s="2">
        <v>5.0533400000000004</v>
      </c>
      <c r="H313" s="2">
        <f t="shared" si="60"/>
        <v>3.79</v>
      </c>
      <c r="I313" s="2">
        <f t="shared" si="61"/>
        <v>3.8647</v>
      </c>
      <c r="J313" s="2">
        <f t="shared" si="62"/>
        <v>3.52942</v>
      </c>
      <c r="K313" s="2">
        <v>3.5128300000000001</v>
      </c>
      <c r="L313" s="2">
        <f t="shared" si="63"/>
        <v>3.5261</v>
      </c>
      <c r="M313" s="49">
        <f t="shared" si="64"/>
        <v>1.149689458608661</v>
      </c>
      <c r="N313" s="38">
        <f t="shared" si="65"/>
        <v>1.1399999999999999</v>
      </c>
      <c r="O313" s="50">
        <v>37.04</v>
      </c>
      <c r="P313" s="51">
        <f t="shared" si="56"/>
        <v>37.04</v>
      </c>
      <c r="S313" s="50">
        <v>37.630000000000003</v>
      </c>
      <c r="T313" s="50">
        <v>33.159999999999997</v>
      </c>
      <c r="U313" s="49">
        <f t="shared" si="67"/>
        <v>-0.11878820090353456</v>
      </c>
      <c r="V313" s="2" t="str">
        <f t="shared" si="68"/>
        <v>Y</v>
      </c>
      <c r="W313" s="49">
        <f t="shared" si="57"/>
        <v>0.11700844390832336</v>
      </c>
      <c r="X313" s="2" t="str">
        <f t="shared" si="69"/>
        <v>N</v>
      </c>
      <c r="Y313" s="2" t="str">
        <f t="shared" si="66"/>
        <v>N</v>
      </c>
      <c r="Z313" s="51">
        <f t="shared" si="58"/>
        <v>31.51</v>
      </c>
      <c r="AC313" s="25"/>
      <c r="AE313" s="25"/>
    </row>
    <row r="314" spans="1:31">
      <c r="A314" s="34" t="s">
        <v>345</v>
      </c>
      <c r="B314" s="41">
        <v>6002125</v>
      </c>
      <c r="C314" s="41">
        <v>145760</v>
      </c>
      <c r="D314" s="41">
        <v>0</v>
      </c>
      <c r="E314" s="2">
        <v>3.2589899999999998</v>
      </c>
      <c r="F314" s="2">
        <f t="shared" si="59"/>
        <v>0.71220000000000006</v>
      </c>
      <c r="G314" s="2">
        <v>4.5547199999999997</v>
      </c>
      <c r="H314" s="2">
        <f t="shared" si="60"/>
        <v>3.79</v>
      </c>
      <c r="I314" s="2">
        <f t="shared" si="61"/>
        <v>3.8647</v>
      </c>
      <c r="J314" s="2">
        <f t="shared" si="62"/>
        <v>3.1811699999999998</v>
      </c>
      <c r="K314" s="2">
        <v>3.2276600000000002</v>
      </c>
      <c r="L314" s="2">
        <f t="shared" si="63"/>
        <v>3.1811699999999998</v>
      </c>
      <c r="M314" s="49">
        <f t="shared" si="64"/>
        <v>1.0244626976867002</v>
      </c>
      <c r="N314" s="38">
        <f t="shared" si="65"/>
        <v>1.02</v>
      </c>
      <c r="O314" s="50">
        <v>32.07</v>
      </c>
      <c r="P314" s="51">
        <f t="shared" si="56"/>
        <v>32.07</v>
      </c>
      <c r="S314" s="50">
        <v>32.619999999999997</v>
      </c>
      <c r="T314" s="50">
        <v>28.38</v>
      </c>
      <c r="U314" s="49">
        <f t="shared" si="67"/>
        <v>-0.12998160637645612</v>
      </c>
      <c r="V314" s="2" t="str">
        <f t="shared" si="68"/>
        <v>Y</v>
      </c>
      <c r="W314" s="49">
        <f t="shared" si="57"/>
        <v>0.13002114164904868</v>
      </c>
      <c r="X314" s="2" t="str">
        <f t="shared" si="69"/>
        <v>N</v>
      </c>
      <c r="Y314" s="2" t="str">
        <f t="shared" si="66"/>
        <v>N</v>
      </c>
      <c r="Z314" s="51">
        <f t="shared" si="58"/>
        <v>26.970000000000002</v>
      </c>
      <c r="AC314" s="25"/>
      <c r="AE314" s="25"/>
    </row>
    <row r="315" spans="1:31">
      <c r="A315" s="34" t="s">
        <v>346</v>
      </c>
      <c r="B315" s="41">
        <v>6000715</v>
      </c>
      <c r="C315" s="41">
        <v>145286</v>
      </c>
      <c r="D315" s="41">
        <v>0</v>
      </c>
      <c r="E315" s="2">
        <v>2.7858900000000002</v>
      </c>
      <c r="F315" s="2">
        <f t="shared" si="59"/>
        <v>0.71220000000000006</v>
      </c>
      <c r="G315" s="2">
        <v>4.2641299999999998</v>
      </c>
      <c r="H315" s="2">
        <f t="shared" si="60"/>
        <v>3.79</v>
      </c>
      <c r="I315" s="2">
        <f t="shared" si="61"/>
        <v>3.8647</v>
      </c>
      <c r="J315" s="2">
        <f t="shared" si="62"/>
        <v>2.9782099999999998</v>
      </c>
      <c r="K315" s="2">
        <v>3.00739</v>
      </c>
      <c r="L315" s="2">
        <f t="shared" si="63"/>
        <v>2.9782099999999998</v>
      </c>
      <c r="M315" s="49">
        <f t="shared" si="64"/>
        <v>0.93542429848801811</v>
      </c>
      <c r="N315" s="38">
        <f t="shared" si="65"/>
        <v>0.93</v>
      </c>
      <c r="O315" s="50">
        <v>26.42</v>
      </c>
      <c r="P315" s="51">
        <f t="shared" si="56"/>
        <v>26.42</v>
      </c>
      <c r="S315" s="50">
        <v>29.68</v>
      </c>
      <c r="T315" s="50">
        <v>27.72</v>
      </c>
      <c r="U315" s="49">
        <f t="shared" si="67"/>
        <v>-6.6037735849056631E-2</v>
      </c>
      <c r="V315" s="2" t="str">
        <f t="shared" si="68"/>
        <v>Y</v>
      </c>
      <c r="W315" s="49">
        <f t="shared" si="57"/>
        <v>-4.6897546897546799E-2</v>
      </c>
      <c r="X315" s="2" t="str">
        <f t="shared" si="69"/>
        <v>N</v>
      </c>
      <c r="Y315" s="2" t="str">
        <f t="shared" si="66"/>
        <v>N</v>
      </c>
      <c r="Z315" s="51">
        <f t="shared" si="58"/>
        <v>26.34</v>
      </c>
      <c r="AC315" s="25"/>
      <c r="AE315" s="25"/>
    </row>
    <row r="316" spans="1:31">
      <c r="A316" s="52" t="s">
        <v>347</v>
      </c>
      <c r="B316" s="53">
        <v>6004311</v>
      </c>
      <c r="C316" s="53">
        <v>145062</v>
      </c>
      <c r="D316" s="53">
        <v>0</v>
      </c>
      <c r="E316" s="54">
        <v>2.9843500000000001</v>
      </c>
      <c r="F316" s="54">
        <f t="shared" si="59"/>
        <v>0.71220000000000006</v>
      </c>
      <c r="G316" s="54">
        <v>4.8784999999999998</v>
      </c>
      <c r="H316" s="54">
        <f t="shared" si="60"/>
        <v>3.79</v>
      </c>
      <c r="I316" s="54">
        <f t="shared" si="61"/>
        <v>3.8647</v>
      </c>
      <c r="J316" s="54">
        <f t="shared" si="62"/>
        <v>3.4073099999999998</v>
      </c>
      <c r="K316" s="54">
        <v>3.2246700000000001</v>
      </c>
      <c r="L316" s="54">
        <f t="shared" si="63"/>
        <v>3.3707799999999999</v>
      </c>
      <c r="M316" s="55">
        <f t="shared" si="64"/>
        <v>0.8853588783604982</v>
      </c>
      <c r="N316" s="56">
        <f t="shared" si="65"/>
        <v>0.88</v>
      </c>
      <c r="O316" s="57">
        <v>22.69</v>
      </c>
      <c r="P316" s="58">
        <f t="shared" si="56"/>
        <v>22.69</v>
      </c>
      <c r="S316" s="57">
        <v>24.23</v>
      </c>
      <c r="T316" s="57">
        <v>25.77</v>
      </c>
      <c r="U316" s="55">
        <f t="shared" si="67"/>
        <v>6.3557573256293812E-2</v>
      </c>
      <c r="V316" s="54" t="str">
        <f t="shared" si="68"/>
        <v>N</v>
      </c>
      <c r="W316" s="55">
        <f t="shared" si="57"/>
        <v>-0.11951882033372131</v>
      </c>
      <c r="X316" s="54" t="str">
        <f t="shared" si="69"/>
        <v>Y</v>
      </c>
      <c r="Y316" s="54" t="str">
        <f t="shared" si="66"/>
        <v>N</v>
      </c>
      <c r="Z316" s="58">
        <f t="shared" si="58"/>
        <v>24.490000000000002</v>
      </c>
      <c r="AC316" s="25"/>
      <c r="AE316" s="25"/>
    </row>
    <row r="317" spans="1:31">
      <c r="A317" s="42" t="s">
        <v>348</v>
      </c>
      <c r="B317" s="43">
        <v>6009690</v>
      </c>
      <c r="C317" s="43">
        <v>146063</v>
      </c>
      <c r="D317" s="43">
        <v>0</v>
      </c>
      <c r="E317" s="44">
        <v>3.52556</v>
      </c>
      <c r="F317" s="44">
        <f t="shared" si="59"/>
        <v>0.71220000000000006</v>
      </c>
      <c r="G317" s="44">
        <v>5.04969</v>
      </c>
      <c r="H317" s="44">
        <f t="shared" si="60"/>
        <v>3.79</v>
      </c>
      <c r="I317" s="44">
        <f t="shared" si="61"/>
        <v>3.8647</v>
      </c>
      <c r="J317" s="44">
        <f t="shared" si="62"/>
        <v>3.5268799999999998</v>
      </c>
      <c r="K317" s="44">
        <v>3.18519</v>
      </c>
      <c r="L317" s="44">
        <f t="shared" si="63"/>
        <v>3.4585400000000002</v>
      </c>
      <c r="M317" s="45">
        <f t="shared" si="64"/>
        <v>1.0193781190907145</v>
      </c>
      <c r="N317" s="46">
        <f t="shared" si="65"/>
        <v>1.01</v>
      </c>
      <c r="O317" s="47">
        <v>31.53</v>
      </c>
      <c r="P317" s="48">
        <f t="shared" si="56"/>
        <v>31.53</v>
      </c>
      <c r="S317" s="47">
        <v>27.07</v>
      </c>
      <c r="T317" s="47">
        <v>36.74</v>
      </c>
      <c r="U317" s="45">
        <f t="shared" si="67"/>
        <v>0.35722201699298123</v>
      </c>
      <c r="V317" s="44" t="str">
        <f t="shared" si="68"/>
        <v>N</v>
      </c>
      <c r="W317" s="45">
        <f t="shared" si="57"/>
        <v>-0.1418072945019053</v>
      </c>
      <c r="X317" s="44" t="str">
        <f t="shared" si="69"/>
        <v>Y</v>
      </c>
      <c r="Y317" s="44" t="str">
        <f t="shared" si="66"/>
        <v>N</v>
      </c>
      <c r="Z317" s="48">
        <f t="shared" si="58"/>
        <v>34.909999999999997</v>
      </c>
      <c r="AC317" s="25"/>
      <c r="AE317" s="25"/>
    </row>
    <row r="318" spans="1:31">
      <c r="A318" s="34" t="s">
        <v>349</v>
      </c>
      <c r="B318" s="41">
        <v>6004337</v>
      </c>
      <c r="C318" s="41" t="s">
        <v>350</v>
      </c>
      <c r="D318" s="41">
        <v>0</v>
      </c>
      <c r="E318" s="2">
        <v>6.7516299999999996</v>
      </c>
      <c r="F318" s="2">
        <f t="shared" si="59"/>
        <v>0.71220000000000006</v>
      </c>
      <c r="G318" s="2">
        <v>3.3093300000000001</v>
      </c>
      <c r="H318" s="2">
        <f t="shared" si="60"/>
        <v>3.79</v>
      </c>
      <c r="I318" s="2">
        <f t="shared" si="61"/>
        <v>3.8647</v>
      </c>
      <c r="J318" s="2">
        <f t="shared" si="62"/>
        <v>2.31135</v>
      </c>
      <c r="K318" s="2">
        <v>3.1281699999999999</v>
      </c>
      <c r="L318" s="2">
        <f t="shared" si="63"/>
        <v>2.31135</v>
      </c>
      <c r="M318" s="49">
        <f t="shared" si="64"/>
        <v>2.9210764271962271</v>
      </c>
      <c r="N318" s="38">
        <f t="shared" si="65"/>
        <v>2.92</v>
      </c>
      <c r="O318" s="50">
        <v>38.68</v>
      </c>
      <c r="P318" s="51">
        <f t="shared" si="56"/>
        <v>38.68</v>
      </c>
      <c r="S318" s="50">
        <v>0</v>
      </c>
      <c r="T318" s="50">
        <v>38.68</v>
      </c>
      <c r="U318" s="49">
        <f t="shared" si="67"/>
        <v>0</v>
      </c>
      <c r="V318" s="2" t="str">
        <f t="shared" si="68"/>
        <v>N</v>
      </c>
      <c r="W318" s="49">
        <f t="shared" si="57"/>
        <v>0</v>
      </c>
      <c r="X318" s="2" t="str">
        <f t="shared" si="69"/>
        <v>N</v>
      </c>
      <c r="Y318" s="2" t="str">
        <f t="shared" si="66"/>
        <v>N</v>
      </c>
      <c r="Z318" s="51">
        <f t="shared" si="58"/>
        <v>36.75</v>
      </c>
      <c r="AC318" s="25"/>
      <c r="AE318" s="25"/>
    </row>
    <row r="319" spans="1:31">
      <c r="A319" s="34" t="s">
        <v>351</v>
      </c>
      <c r="B319" s="41">
        <v>6004352</v>
      </c>
      <c r="C319" s="41">
        <v>145866</v>
      </c>
      <c r="D319" s="41">
        <v>0</v>
      </c>
      <c r="E319" s="2">
        <v>2.3440099999999999</v>
      </c>
      <c r="F319" s="2">
        <f t="shared" si="59"/>
        <v>0.71220000000000006</v>
      </c>
      <c r="G319" s="2">
        <v>5.4324199999999996</v>
      </c>
      <c r="H319" s="2">
        <f t="shared" si="60"/>
        <v>3.79</v>
      </c>
      <c r="I319" s="2">
        <f t="shared" si="61"/>
        <v>3.8647</v>
      </c>
      <c r="J319" s="2">
        <f t="shared" si="62"/>
        <v>3.79419</v>
      </c>
      <c r="K319" s="2">
        <v>2.9817200000000001</v>
      </c>
      <c r="L319" s="2">
        <f t="shared" si="63"/>
        <v>3.6316999999999999</v>
      </c>
      <c r="M319" s="49">
        <f t="shared" si="64"/>
        <v>0.64543051463501944</v>
      </c>
      <c r="N319" s="38">
        <f t="shared" si="65"/>
        <v>0.64</v>
      </c>
      <c r="O319" s="50">
        <v>0</v>
      </c>
      <c r="P319" s="51">
        <f t="shared" si="56"/>
        <v>0</v>
      </c>
      <c r="S319" s="50">
        <v>11.26</v>
      </c>
      <c r="T319" s="50">
        <v>12.01</v>
      </c>
      <c r="U319" s="49">
        <f t="shared" si="67"/>
        <v>6.660746003552398E-2</v>
      </c>
      <c r="V319" s="2" t="str">
        <f t="shared" si="68"/>
        <v>N</v>
      </c>
      <c r="W319" s="49">
        <f t="shared" si="57"/>
        <v>-1</v>
      </c>
      <c r="X319" s="2" t="str">
        <f t="shared" si="69"/>
        <v>Y</v>
      </c>
      <c r="Y319" s="2" t="str">
        <f t="shared" si="66"/>
        <v>N</v>
      </c>
      <c r="Z319" s="51">
        <f t="shared" si="58"/>
        <v>11.41</v>
      </c>
      <c r="AC319" s="25"/>
      <c r="AE319" s="25"/>
    </row>
    <row r="320" spans="1:31">
      <c r="A320" s="34" t="s">
        <v>352</v>
      </c>
      <c r="B320" s="41">
        <v>6016687</v>
      </c>
      <c r="C320" s="41">
        <v>146148</v>
      </c>
      <c r="D320" s="41">
        <v>0</v>
      </c>
      <c r="E320" s="2">
        <v>5.42049</v>
      </c>
      <c r="F320" s="2">
        <f t="shared" si="59"/>
        <v>0.71220000000000006</v>
      </c>
      <c r="G320" s="2">
        <v>4.0562100000000001</v>
      </c>
      <c r="H320" s="2">
        <f t="shared" si="60"/>
        <v>3.79</v>
      </c>
      <c r="I320" s="2">
        <f t="shared" si="61"/>
        <v>3.8647</v>
      </c>
      <c r="J320" s="2">
        <f t="shared" si="62"/>
        <v>2.8330000000000002</v>
      </c>
      <c r="K320" s="2">
        <v>3.27372</v>
      </c>
      <c r="L320" s="2">
        <f t="shared" si="63"/>
        <v>2.8330000000000002</v>
      </c>
      <c r="M320" s="49">
        <f t="shared" si="64"/>
        <v>1.9133392163783973</v>
      </c>
      <c r="N320" s="38">
        <f t="shared" si="65"/>
        <v>1.91</v>
      </c>
      <c r="O320" s="50">
        <v>38.68</v>
      </c>
      <c r="P320" s="51">
        <f t="shared" si="56"/>
        <v>38.68</v>
      </c>
      <c r="S320" s="50">
        <v>38.68</v>
      </c>
      <c r="T320" s="50">
        <v>38.68</v>
      </c>
      <c r="U320" s="49">
        <f t="shared" si="67"/>
        <v>0</v>
      </c>
      <c r="V320" s="2" t="str">
        <f t="shared" si="68"/>
        <v>N</v>
      </c>
      <c r="W320" s="49">
        <f t="shared" si="57"/>
        <v>0</v>
      </c>
      <c r="X320" s="2" t="str">
        <f t="shared" si="69"/>
        <v>N</v>
      </c>
      <c r="Y320" s="2" t="str">
        <f t="shared" si="66"/>
        <v>N</v>
      </c>
      <c r="Z320" s="51">
        <f t="shared" si="58"/>
        <v>36.75</v>
      </c>
      <c r="AC320" s="25"/>
      <c r="AE320" s="25"/>
    </row>
    <row r="321" spans="1:31">
      <c r="A321" s="52" t="s">
        <v>353</v>
      </c>
      <c r="B321" s="53">
        <v>6001663</v>
      </c>
      <c r="C321" s="53">
        <v>145508</v>
      </c>
      <c r="D321" s="53">
        <v>0</v>
      </c>
      <c r="E321" s="54">
        <v>3.2111399999999999</v>
      </c>
      <c r="F321" s="54">
        <f t="shared" si="59"/>
        <v>0.71220000000000006</v>
      </c>
      <c r="G321" s="54">
        <v>4.4387999999999996</v>
      </c>
      <c r="H321" s="54">
        <f t="shared" si="60"/>
        <v>3.79</v>
      </c>
      <c r="I321" s="54">
        <f t="shared" si="61"/>
        <v>3.8647</v>
      </c>
      <c r="J321" s="54">
        <f t="shared" si="62"/>
        <v>3.1002100000000001</v>
      </c>
      <c r="K321" s="54">
        <v>3.2796400000000001</v>
      </c>
      <c r="L321" s="54">
        <f t="shared" si="63"/>
        <v>3.1002100000000001</v>
      </c>
      <c r="M321" s="55">
        <f t="shared" si="64"/>
        <v>1.0357814470632634</v>
      </c>
      <c r="N321" s="56">
        <f t="shared" si="65"/>
        <v>1.03</v>
      </c>
      <c r="O321" s="57">
        <v>32.619999999999997</v>
      </c>
      <c r="P321" s="58">
        <f t="shared" si="56"/>
        <v>32.619999999999997</v>
      </c>
      <c r="S321" s="57">
        <v>21.92</v>
      </c>
      <c r="T321" s="57">
        <v>37.78</v>
      </c>
      <c r="U321" s="55">
        <f t="shared" si="67"/>
        <v>0.7235401459854014</v>
      </c>
      <c r="V321" s="54" t="str">
        <f t="shared" si="68"/>
        <v>N</v>
      </c>
      <c r="W321" s="55">
        <f t="shared" si="57"/>
        <v>-0.13658020116463745</v>
      </c>
      <c r="X321" s="54" t="str">
        <f t="shared" si="69"/>
        <v>Y</v>
      </c>
      <c r="Y321" s="54" t="str">
        <f t="shared" si="66"/>
        <v>N</v>
      </c>
      <c r="Z321" s="58">
        <f t="shared" si="58"/>
        <v>35.9</v>
      </c>
      <c r="AC321" s="25"/>
      <c r="AE321" s="25"/>
    </row>
    <row r="322" spans="1:31">
      <c r="A322" s="42" t="s">
        <v>354</v>
      </c>
      <c r="B322" s="43">
        <v>6000392</v>
      </c>
      <c r="C322" s="43" t="s">
        <v>355</v>
      </c>
      <c r="D322" s="43">
        <v>0</v>
      </c>
      <c r="E322" s="44">
        <v>5.1711499999999999</v>
      </c>
      <c r="F322" s="44">
        <f t="shared" si="59"/>
        <v>0.71220000000000006</v>
      </c>
      <c r="G322" s="44">
        <v>3.7562000000000002</v>
      </c>
      <c r="H322" s="44">
        <f t="shared" si="60"/>
        <v>3.79</v>
      </c>
      <c r="I322" s="44">
        <f t="shared" si="61"/>
        <v>3.8647</v>
      </c>
      <c r="J322" s="44">
        <f t="shared" si="62"/>
        <v>2.6234600000000001</v>
      </c>
      <c r="K322" s="44">
        <v>2.9191600000000002</v>
      </c>
      <c r="L322" s="44">
        <f t="shared" si="63"/>
        <v>2.6234600000000001</v>
      </c>
      <c r="M322" s="45">
        <f t="shared" si="64"/>
        <v>1.9711182941611458</v>
      </c>
      <c r="N322" s="46">
        <f t="shared" si="65"/>
        <v>1.97</v>
      </c>
      <c r="O322" s="47">
        <v>38.68</v>
      </c>
      <c r="P322" s="48">
        <f t="shared" si="56"/>
        <v>38.68</v>
      </c>
      <c r="S322" s="47">
        <v>38.68</v>
      </c>
      <c r="T322" s="47">
        <v>38.68</v>
      </c>
      <c r="U322" s="45">
        <f t="shared" si="67"/>
        <v>0</v>
      </c>
      <c r="V322" s="44" t="str">
        <f t="shared" si="68"/>
        <v>N</v>
      </c>
      <c r="W322" s="45">
        <f t="shared" si="57"/>
        <v>0</v>
      </c>
      <c r="X322" s="44" t="str">
        <f t="shared" si="69"/>
        <v>N</v>
      </c>
      <c r="Y322" s="44" t="str">
        <f t="shared" si="66"/>
        <v>N</v>
      </c>
      <c r="Z322" s="48">
        <f t="shared" si="58"/>
        <v>36.75</v>
      </c>
      <c r="AC322" s="25"/>
      <c r="AE322" s="25"/>
    </row>
    <row r="323" spans="1:31">
      <c r="A323" s="34" t="s">
        <v>356</v>
      </c>
      <c r="B323" s="41">
        <v>6004410</v>
      </c>
      <c r="C323" s="41">
        <v>146130</v>
      </c>
      <c r="D323" s="41">
        <v>0</v>
      </c>
      <c r="E323" s="2">
        <v>2.53674</v>
      </c>
      <c r="F323" s="2">
        <f t="shared" si="59"/>
        <v>0.71220000000000006</v>
      </c>
      <c r="G323" s="2">
        <v>4.5197900000000004</v>
      </c>
      <c r="H323" s="2">
        <f t="shared" si="60"/>
        <v>3.79</v>
      </c>
      <c r="I323" s="2">
        <f t="shared" si="61"/>
        <v>3.8647</v>
      </c>
      <c r="J323" s="2">
        <f t="shared" si="62"/>
        <v>3.1567799999999999</v>
      </c>
      <c r="K323" s="2">
        <v>3.68445</v>
      </c>
      <c r="L323" s="2">
        <f t="shared" si="63"/>
        <v>3.1567799999999999</v>
      </c>
      <c r="M323" s="49">
        <f t="shared" si="64"/>
        <v>0.80358466538688156</v>
      </c>
      <c r="N323" s="38">
        <f t="shared" si="65"/>
        <v>0.8</v>
      </c>
      <c r="O323" s="50">
        <v>16.52</v>
      </c>
      <c r="P323" s="51">
        <f t="shared" si="56"/>
        <v>16.52</v>
      </c>
      <c r="S323" s="50">
        <v>15.77</v>
      </c>
      <c r="T323" s="50">
        <v>18.829999999999998</v>
      </c>
      <c r="U323" s="49">
        <f t="shared" si="67"/>
        <v>0.19403931515535819</v>
      </c>
      <c r="V323" s="2" t="str">
        <f t="shared" si="68"/>
        <v>N</v>
      </c>
      <c r="W323" s="49">
        <f t="shared" si="57"/>
        <v>-0.12267657992565049</v>
      </c>
      <c r="X323" s="2" t="str">
        <f t="shared" si="69"/>
        <v>Y</v>
      </c>
      <c r="Y323" s="2" t="str">
        <f t="shared" si="66"/>
        <v>N</v>
      </c>
      <c r="Z323" s="51">
        <f t="shared" si="58"/>
        <v>17.89</v>
      </c>
      <c r="AC323" s="25"/>
      <c r="AE323" s="25"/>
    </row>
    <row r="324" spans="1:31">
      <c r="A324" s="34" t="s">
        <v>357</v>
      </c>
      <c r="B324" s="41">
        <v>6004428</v>
      </c>
      <c r="C324" s="41">
        <v>145500</v>
      </c>
      <c r="D324" s="41">
        <v>0</v>
      </c>
      <c r="E324" s="2">
        <v>3.0513400000000002</v>
      </c>
      <c r="F324" s="2">
        <f t="shared" si="59"/>
        <v>0.71220000000000006</v>
      </c>
      <c r="G324" s="2">
        <v>3.7286700000000002</v>
      </c>
      <c r="H324" s="2">
        <f t="shared" si="60"/>
        <v>3.79</v>
      </c>
      <c r="I324" s="2">
        <f t="shared" si="61"/>
        <v>3.8647</v>
      </c>
      <c r="J324" s="2">
        <f t="shared" si="62"/>
        <v>2.6042299999999998</v>
      </c>
      <c r="K324" s="2">
        <v>2.9618000000000002</v>
      </c>
      <c r="L324" s="2">
        <f t="shared" si="63"/>
        <v>2.6042299999999998</v>
      </c>
      <c r="M324" s="49">
        <f t="shared" si="64"/>
        <v>1.1716860645949092</v>
      </c>
      <c r="N324" s="38">
        <f t="shared" si="65"/>
        <v>1.17</v>
      </c>
      <c r="O324" s="50">
        <v>37.49</v>
      </c>
      <c r="P324" s="51">
        <f t="shared" si="56"/>
        <v>37.49</v>
      </c>
      <c r="S324" s="50">
        <v>31.53</v>
      </c>
      <c r="T324" s="50">
        <v>37.04</v>
      </c>
      <c r="U324" s="49">
        <f t="shared" si="67"/>
        <v>0.17475420234697106</v>
      </c>
      <c r="V324" s="2" t="str">
        <f t="shared" si="68"/>
        <v>N</v>
      </c>
      <c r="W324" s="49">
        <f t="shared" si="57"/>
        <v>1.2149028077753856E-2</v>
      </c>
      <c r="X324" s="2" t="str">
        <f t="shared" si="69"/>
        <v>N</v>
      </c>
      <c r="Y324" s="2" t="str">
        <f t="shared" si="66"/>
        <v>N</v>
      </c>
      <c r="Z324" s="51">
        <f t="shared" si="58"/>
        <v>35.19</v>
      </c>
      <c r="AC324" s="25"/>
      <c r="AE324" s="25"/>
    </row>
    <row r="325" spans="1:31">
      <c r="A325" s="34" t="s">
        <v>358</v>
      </c>
      <c r="B325" s="41">
        <v>6004451</v>
      </c>
      <c r="C325" s="41">
        <v>145609</v>
      </c>
      <c r="D325" s="41">
        <v>0</v>
      </c>
      <c r="E325" s="2">
        <v>2.9375100000000001</v>
      </c>
      <c r="F325" s="2">
        <f t="shared" si="59"/>
        <v>0.71220000000000006</v>
      </c>
      <c r="G325" s="2">
        <v>4.0072299999999998</v>
      </c>
      <c r="H325" s="2">
        <f t="shared" si="60"/>
        <v>3.79</v>
      </c>
      <c r="I325" s="2">
        <f t="shared" si="61"/>
        <v>3.8647</v>
      </c>
      <c r="J325" s="2">
        <f t="shared" si="62"/>
        <v>2.7987899999999999</v>
      </c>
      <c r="K325" s="2">
        <v>3.18723</v>
      </c>
      <c r="L325" s="2">
        <f t="shared" si="63"/>
        <v>2.7987899999999999</v>
      </c>
      <c r="M325" s="49">
        <f t="shared" si="64"/>
        <v>1.049564275990696</v>
      </c>
      <c r="N325" s="38">
        <f t="shared" si="65"/>
        <v>1.04</v>
      </c>
      <c r="O325" s="50">
        <v>33.159999999999997</v>
      </c>
      <c r="P325" s="51">
        <f t="shared" si="56"/>
        <v>33.159999999999997</v>
      </c>
      <c r="S325" s="50">
        <v>35.35</v>
      </c>
      <c r="T325" s="50">
        <v>0</v>
      </c>
      <c r="U325" s="49">
        <f t="shared" si="67"/>
        <v>-1</v>
      </c>
      <c r="V325" s="2" t="str">
        <f t="shared" si="68"/>
        <v>Y</v>
      </c>
      <c r="W325" s="49">
        <f t="shared" si="57"/>
        <v>0</v>
      </c>
      <c r="X325" s="2" t="str">
        <f t="shared" si="69"/>
        <v>N</v>
      </c>
      <c r="Y325" s="2" t="str">
        <f t="shared" si="66"/>
        <v>N</v>
      </c>
      <c r="Z325" s="51">
        <f t="shared" si="58"/>
        <v>0</v>
      </c>
      <c r="AC325" s="25"/>
      <c r="AE325" s="25"/>
    </row>
    <row r="326" spans="1:31">
      <c r="A326" s="52" t="s">
        <v>359</v>
      </c>
      <c r="B326" s="53">
        <v>6004477</v>
      </c>
      <c r="C326" s="53">
        <v>145862</v>
      </c>
      <c r="D326" s="53">
        <v>0</v>
      </c>
      <c r="E326" s="54">
        <v>3.30775</v>
      </c>
      <c r="F326" s="54">
        <f t="shared" si="59"/>
        <v>0.71220000000000006</v>
      </c>
      <c r="G326" s="54">
        <v>4.3575600000000003</v>
      </c>
      <c r="H326" s="54">
        <f t="shared" si="60"/>
        <v>3.79</v>
      </c>
      <c r="I326" s="54">
        <f t="shared" si="61"/>
        <v>3.8647</v>
      </c>
      <c r="J326" s="54">
        <f t="shared" si="62"/>
        <v>3.0434700000000001</v>
      </c>
      <c r="K326" s="54">
        <v>3.1489099999999999</v>
      </c>
      <c r="L326" s="54">
        <f t="shared" si="63"/>
        <v>3.0434700000000001</v>
      </c>
      <c r="M326" s="55">
        <f t="shared" si="64"/>
        <v>1.086835092838109</v>
      </c>
      <c r="N326" s="56">
        <f t="shared" si="65"/>
        <v>1.08</v>
      </c>
      <c r="O326" s="57">
        <v>35.35</v>
      </c>
      <c r="P326" s="58">
        <f t="shared" si="56"/>
        <v>35.35</v>
      </c>
      <c r="S326" s="57">
        <v>34.799999999999997</v>
      </c>
      <c r="T326" s="57">
        <v>36.44</v>
      </c>
      <c r="U326" s="55">
        <f t="shared" si="67"/>
        <v>4.7126436781609216E-2</v>
      </c>
      <c r="V326" s="54" t="str">
        <f t="shared" si="68"/>
        <v>N</v>
      </c>
      <c r="W326" s="55">
        <f t="shared" si="57"/>
        <v>-2.9912184412733162E-2</v>
      </c>
      <c r="X326" s="54" t="str">
        <f t="shared" si="69"/>
        <v>N</v>
      </c>
      <c r="Y326" s="54" t="str">
        <f t="shared" si="66"/>
        <v>N</v>
      </c>
      <c r="Z326" s="58">
        <f t="shared" si="58"/>
        <v>34.619999999999997</v>
      </c>
      <c r="AC326" s="25"/>
      <c r="AE326" s="25"/>
    </row>
    <row r="327" spans="1:31">
      <c r="A327" s="42" t="s">
        <v>360</v>
      </c>
      <c r="B327" s="43">
        <v>6004485</v>
      </c>
      <c r="C327" s="43">
        <v>145880</v>
      </c>
      <c r="D327" s="43">
        <v>0</v>
      </c>
      <c r="E327" s="44">
        <v>2.5828799999999998</v>
      </c>
      <c r="F327" s="44">
        <f t="shared" si="59"/>
        <v>0.71220000000000006</v>
      </c>
      <c r="G327" s="44">
        <v>3.4762900000000001</v>
      </c>
      <c r="H327" s="44">
        <f t="shared" si="60"/>
        <v>3.79</v>
      </c>
      <c r="I327" s="44">
        <f t="shared" si="61"/>
        <v>3.8647</v>
      </c>
      <c r="J327" s="44">
        <f t="shared" si="62"/>
        <v>2.4279600000000001</v>
      </c>
      <c r="K327" s="44">
        <v>3.0335999999999999</v>
      </c>
      <c r="L327" s="44">
        <f t="shared" si="63"/>
        <v>2.4279600000000001</v>
      </c>
      <c r="M327" s="45">
        <f t="shared" si="64"/>
        <v>1.0638066524983936</v>
      </c>
      <c r="N327" s="46">
        <f t="shared" si="65"/>
        <v>1.06</v>
      </c>
      <c r="O327" s="47">
        <v>34.26</v>
      </c>
      <c r="P327" s="48">
        <f t="shared" si="56"/>
        <v>34.26</v>
      </c>
      <c r="S327" s="47">
        <v>32.619999999999997</v>
      </c>
      <c r="T327" s="47">
        <v>38.68</v>
      </c>
      <c r="U327" s="45">
        <f t="shared" si="67"/>
        <v>0.18577559779276526</v>
      </c>
      <c r="V327" s="44" t="str">
        <f t="shared" si="68"/>
        <v>N</v>
      </c>
      <c r="W327" s="45">
        <f t="shared" si="57"/>
        <v>-0.11427094105480873</v>
      </c>
      <c r="X327" s="44" t="str">
        <f t="shared" si="69"/>
        <v>Y</v>
      </c>
      <c r="Y327" s="44" t="str">
        <f t="shared" si="66"/>
        <v>N</v>
      </c>
      <c r="Z327" s="48">
        <f t="shared" si="58"/>
        <v>36.75</v>
      </c>
      <c r="AC327" s="25"/>
      <c r="AE327" s="25"/>
    </row>
    <row r="328" spans="1:31">
      <c r="A328" s="34" t="s">
        <v>361</v>
      </c>
      <c r="B328" s="41">
        <v>6004501</v>
      </c>
      <c r="C328" s="41">
        <v>145921</v>
      </c>
      <c r="D328" s="41">
        <v>0</v>
      </c>
      <c r="E328" s="2">
        <v>3.6434299999999999</v>
      </c>
      <c r="F328" s="2">
        <f t="shared" si="59"/>
        <v>0.71220000000000006</v>
      </c>
      <c r="G328" s="2">
        <v>3.4772699999999999</v>
      </c>
      <c r="H328" s="2">
        <f t="shared" si="60"/>
        <v>3.79</v>
      </c>
      <c r="I328" s="2">
        <f t="shared" si="61"/>
        <v>3.8647</v>
      </c>
      <c r="J328" s="2">
        <f t="shared" si="62"/>
        <v>2.4286400000000001</v>
      </c>
      <c r="K328" s="2">
        <v>3.1848299999999998</v>
      </c>
      <c r="L328" s="2">
        <f t="shared" si="63"/>
        <v>2.4286400000000001</v>
      </c>
      <c r="M328" s="49">
        <f t="shared" si="64"/>
        <v>1.500193523947559</v>
      </c>
      <c r="N328" s="38">
        <f t="shared" si="65"/>
        <v>1.5</v>
      </c>
      <c r="O328" s="50">
        <v>38.68</v>
      </c>
      <c r="P328" s="51">
        <f t="shared" ref="P328:P391" si="70">IF(Y328="Y",Z328,O328)</f>
        <v>38.68</v>
      </c>
      <c r="S328" s="50">
        <v>0</v>
      </c>
      <c r="T328" s="50">
        <v>38.68</v>
      </c>
      <c r="U328" s="49">
        <f t="shared" si="67"/>
        <v>0</v>
      </c>
      <c r="V328" s="2" t="str">
        <f t="shared" si="68"/>
        <v>N</v>
      </c>
      <c r="W328" s="49">
        <f t="shared" ref="W328:W391" si="71">IF(T328=0,0,(O328-T328)/T328)</f>
        <v>0</v>
      </c>
      <c r="X328" s="2" t="str">
        <f t="shared" si="69"/>
        <v>N</v>
      </c>
      <c r="Y328" s="2" t="str">
        <f t="shared" si="66"/>
        <v>N</v>
      </c>
      <c r="Z328" s="51">
        <f t="shared" ref="Z328:Z391" si="72">ROUNDUP(T328*0.95,2)</f>
        <v>36.75</v>
      </c>
      <c r="AC328" s="25"/>
      <c r="AE328" s="25"/>
    </row>
    <row r="329" spans="1:31">
      <c r="A329" s="34" t="s">
        <v>362</v>
      </c>
      <c r="B329" s="41">
        <v>6004550</v>
      </c>
      <c r="C329" s="41">
        <v>146053</v>
      </c>
      <c r="D329" s="41">
        <v>0</v>
      </c>
      <c r="E329" s="2">
        <v>3.1522299999999999</v>
      </c>
      <c r="F329" s="2">
        <f t="shared" ref="F329:F392" si="73">$F$5</f>
        <v>0.71220000000000006</v>
      </c>
      <c r="G329" s="2">
        <v>5.1766100000000002</v>
      </c>
      <c r="H329" s="2">
        <f t="shared" ref="H329:H392" si="74">$H$5</f>
        <v>3.79</v>
      </c>
      <c r="I329" s="2">
        <f t="shared" ref="I329:I392" si="75">$I$5</f>
        <v>3.8647</v>
      </c>
      <c r="J329" s="2">
        <f t="shared" ref="J329:J392" si="76">ROUND(F329*G329*(H329/I329),5)</f>
        <v>3.6155200000000001</v>
      </c>
      <c r="K329" s="2">
        <v>3.4053800000000001</v>
      </c>
      <c r="L329" s="2">
        <f t="shared" ref="L329:L392" si="77">IF($J329=0,$K329,IF($K329=0,$J329,IF($J329&lt;$K329,$J329,ROUND(($J329*$L$5)+($K329*$L$4),5))))</f>
        <v>3.5734900000000001</v>
      </c>
      <c r="M329" s="49">
        <f t="shared" ref="M329:M392" si="78">IFERROR(E329/L329,0)</f>
        <v>0.8821152430816932</v>
      </c>
      <c r="N329" s="38">
        <f t="shared" ref="N329:N392" si="79">ROUNDDOWN(M329,2)</f>
        <v>0.88</v>
      </c>
      <c r="O329" s="50">
        <v>22.69</v>
      </c>
      <c r="P329" s="51">
        <f t="shared" si="70"/>
        <v>22.69</v>
      </c>
      <c r="S329" s="50">
        <v>26.42</v>
      </c>
      <c r="T329" s="50">
        <v>27.72</v>
      </c>
      <c r="U329" s="49">
        <f t="shared" si="67"/>
        <v>4.9205147615442736E-2</v>
      </c>
      <c r="V329" s="2" t="str">
        <f t="shared" si="68"/>
        <v>N</v>
      </c>
      <c r="W329" s="49">
        <f t="shared" si="71"/>
        <v>-0.18145743145743137</v>
      </c>
      <c r="X329" s="2" t="str">
        <f t="shared" si="69"/>
        <v>Y</v>
      </c>
      <c r="Y329" s="2" t="str">
        <f t="shared" ref="Y329:Y392" si="80">IF(AND(V329="Y",X329="Y"),"Y","N")</f>
        <v>N</v>
      </c>
      <c r="Z329" s="51">
        <f t="shared" si="72"/>
        <v>26.34</v>
      </c>
      <c r="AC329" s="25"/>
      <c r="AE329" s="25"/>
    </row>
    <row r="330" spans="1:31">
      <c r="A330" s="34" t="s">
        <v>363</v>
      </c>
      <c r="B330" s="41">
        <v>6006761</v>
      </c>
      <c r="C330" s="41">
        <v>145269</v>
      </c>
      <c r="D330" s="41">
        <v>0</v>
      </c>
      <c r="E330" s="2">
        <v>3.3740800000000002</v>
      </c>
      <c r="F330" s="2">
        <f t="shared" si="73"/>
        <v>0.71220000000000006</v>
      </c>
      <c r="G330" s="2">
        <v>4.5299500000000004</v>
      </c>
      <c r="H330" s="2">
        <f t="shared" si="74"/>
        <v>3.79</v>
      </c>
      <c r="I330" s="2">
        <f t="shared" si="75"/>
        <v>3.8647</v>
      </c>
      <c r="J330" s="2">
        <f t="shared" si="76"/>
        <v>3.1638700000000002</v>
      </c>
      <c r="K330" s="2">
        <v>3.4433600000000002</v>
      </c>
      <c r="L330" s="2">
        <f t="shared" si="77"/>
        <v>3.1638700000000002</v>
      </c>
      <c r="M330" s="49">
        <f t="shared" si="78"/>
        <v>1.0664407829651661</v>
      </c>
      <c r="N330" s="38">
        <f t="shared" si="79"/>
        <v>1.06</v>
      </c>
      <c r="O330" s="50">
        <v>34.26</v>
      </c>
      <c r="P330" s="51">
        <f t="shared" si="70"/>
        <v>34.26</v>
      </c>
      <c r="S330" s="50">
        <v>20.37</v>
      </c>
      <c r="T330" s="50">
        <v>30.33</v>
      </c>
      <c r="U330" s="49">
        <f t="shared" ref="U330:U393" si="81">IFERROR((T330-S330)/S330,0)</f>
        <v>0.48895434462444753</v>
      </c>
      <c r="V330" s="2" t="str">
        <f t="shared" ref="V330:V393" si="82">IF(U330&lt;-0.05,"Y","N")</f>
        <v>N</v>
      </c>
      <c r="W330" s="49">
        <f t="shared" si="71"/>
        <v>0.12957467853610286</v>
      </c>
      <c r="X330" s="2" t="str">
        <f t="shared" ref="X330:X393" si="83">IF(W330&lt;-0.05,"Y","N")</f>
        <v>N</v>
      </c>
      <c r="Y330" s="2" t="str">
        <f t="shared" si="80"/>
        <v>N</v>
      </c>
      <c r="Z330" s="51">
        <f t="shared" si="72"/>
        <v>28.82</v>
      </c>
      <c r="AC330" s="25"/>
      <c r="AE330" s="25"/>
    </row>
    <row r="331" spans="1:31">
      <c r="A331" s="52" t="s">
        <v>364</v>
      </c>
      <c r="B331" s="53">
        <v>6004212</v>
      </c>
      <c r="C331" s="53">
        <v>146017</v>
      </c>
      <c r="D331" s="53">
        <v>0</v>
      </c>
      <c r="E331" s="54">
        <v>3.00434</v>
      </c>
      <c r="F331" s="54">
        <f t="shared" si="73"/>
        <v>0.71220000000000006</v>
      </c>
      <c r="G331" s="54">
        <v>3.5070800000000002</v>
      </c>
      <c r="H331" s="54">
        <f t="shared" si="74"/>
        <v>3.79</v>
      </c>
      <c r="I331" s="54">
        <f t="shared" si="75"/>
        <v>3.8647</v>
      </c>
      <c r="J331" s="54">
        <f t="shared" si="76"/>
        <v>2.4494600000000002</v>
      </c>
      <c r="K331" s="54">
        <v>2.87886</v>
      </c>
      <c r="L331" s="54">
        <f t="shared" si="77"/>
        <v>2.4494600000000002</v>
      </c>
      <c r="M331" s="55">
        <f t="shared" si="78"/>
        <v>1.2265315620585762</v>
      </c>
      <c r="N331" s="56">
        <f t="shared" si="79"/>
        <v>1.22</v>
      </c>
      <c r="O331" s="57">
        <v>38.229999999999997</v>
      </c>
      <c r="P331" s="58">
        <f t="shared" si="70"/>
        <v>38.229999999999997</v>
      </c>
      <c r="S331" s="57">
        <v>30.33</v>
      </c>
      <c r="T331" s="57">
        <v>38.68</v>
      </c>
      <c r="U331" s="55">
        <f t="shared" si="81"/>
        <v>0.2753049785690736</v>
      </c>
      <c r="V331" s="54" t="str">
        <f t="shared" si="82"/>
        <v>N</v>
      </c>
      <c r="W331" s="55">
        <f t="shared" si="71"/>
        <v>-1.1633919338159328E-2</v>
      </c>
      <c r="X331" s="54" t="str">
        <f t="shared" si="83"/>
        <v>N</v>
      </c>
      <c r="Y331" s="54" t="str">
        <f t="shared" si="80"/>
        <v>N</v>
      </c>
      <c r="Z331" s="58">
        <f t="shared" si="72"/>
        <v>36.75</v>
      </c>
      <c r="AC331" s="25"/>
      <c r="AE331" s="25"/>
    </row>
    <row r="332" spans="1:31">
      <c r="A332" s="42" t="s">
        <v>365</v>
      </c>
      <c r="B332" s="43">
        <v>6013023</v>
      </c>
      <c r="C332" s="43">
        <v>145703</v>
      </c>
      <c r="D332" s="43">
        <v>23</v>
      </c>
      <c r="E332" s="44">
        <v>0</v>
      </c>
      <c r="F332" s="44">
        <f t="shared" si="73"/>
        <v>0.71220000000000006</v>
      </c>
      <c r="G332" s="44">
        <v>0</v>
      </c>
      <c r="H332" s="44">
        <f t="shared" si="74"/>
        <v>3.79</v>
      </c>
      <c r="I332" s="44">
        <f t="shared" si="75"/>
        <v>3.8647</v>
      </c>
      <c r="J332" s="44">
        <f t="shared" si="76"/>
        <v>0</v>
      </c>
      <c r="K332" s="44">
        <v>3.0759500000000002</v>
      </c>
      <c r="L332" s="44">
        <f t="shared" si="77"/>
        <v>3.0759500000000002</v>
      </c>
      <c r="M332" s="45">
        <f t="shared" si="78"/>
        <v>0</v>
      </c>
      <c r="N332" s="46">
        <f t="shared" si="79"/>
        <v>0</v>
      </c>
      <c r="O332" s="47">
        <v>0</v>
      </c>
      <c r="P332" s="48">
        <f t="shared" si="70"/>
        <v>0</v>
      </c>
      <c r="S332" s="47">
        <v>38.68</v>
      </c>
      <c r="T332" s="47">
        <v>38.68</v>
      </c>
      <c r="U332" s="45">
        <f t="shared" si="81"/>
        <v>0</v>
      </c>
      <c r="V332" s="44" t="str">
        <f t="shared" si="82"/>
        <v>N</v>
      </c>
      <c r="W332" s="45">
        <f t="shared" si="71"/>
        <v>-1</v>
      </c>
      <c r="X332" s="44" t="str">
        <f t="shared" si="83"/>
        <v>Y</v>
      </c>
      <c r="Y332" s="44" t="str">
        <f t="shared" si="80"/>
        <v>N</v>
      </c>
      <c r="Z332" s="48">
        <f t="shared" si="72"/>
        <v>36.75</v>
      </c>
      <c r="AC332" s="25"/>
      <c r="AE332" s="25"/>
    </row>
    <row r="333" spans="1:31">
      <c r="A333" s="34" t="s">
        <v>366</v>
      </c>
      <c r="B333" s="41">
        <v>6012579</v>
      </c>
      <c r="C333" s="41">
        <v>145945</v>
      </c>
      <c r="D333" s="41">
        <v>0</v>
      </c>
      <c r="E333" s="2">
        <v>2.5220799999999999</v>
      </c>
      <c r="F333" s="2">
        <f t="shared" si="73"/>
        <v>0.71220000000000006</v>
      </c>
      <c r="G333" s="2">
        <v>3.55322</v>
      </c>
      <c r="H333" s="2">
        <f t="shared" si="74"/>
        <v>3.79</v>
      </c>
      <c r="I333" s="2">
        <f t="shared" si="75"/>
        <v>3.8647</v>
      </c>
      <c r="J333" s="2">
        <f t="shared" si="76"/>
        <v>2.48169</v>
      </c>
      <c r="K333" s="2">
        <v>3.1501899999999998</v>
      </c>
      <c r="L333" s="2">
        <f t="shared" si="77"/>
        <v>2.48169</v>
      </c>
      <c r="M333" s="49">
        <f t="shared" si="78"/>
        <v>1.0162751995615891</v>
      </c>
      <c r="N333" s="38">
        <f t="shared" si="79"/>
        <v>1.01</v>
      </c>
      <c r="O333" s="50">
        <v>31.53</v>
      </c>
      <c r="P333" s="51">
        <f t="shared" si="70"/>
        <v>31.53</v>
      </c>
      <c r="S333" s="50">
        <v>36.590000000000003</v>
      </c>
      <c r="T333" s="50">
        <v>38.68</v>
      </c>
      <c r="U333" s="49">
        <f t="shared" si="81"/>
        <v>5.7119431538671661E-2</v>
      </c>
      <c r="V333" s="2" t="str">
        <f t="shared" si="82"/>
        <v>N</v>
      </c>
      <c r="W333" s="49">
        <f t="shared" si="71"/>
        <v>-0.18485005170630814</v>
      </c>
      <c r="X333" s="2" t="str">
        <f t="shared" si="83"/>
        <v>Y</v>
      </c>
      <c r="Y333" s="2" t="str">
        <f t="shared" si="80"/>
        <v>N</v>
      </c>
      <c r="Z333" s="51">
        <f t="shared" si="72"/>
        <v>36.75</v>
      </c>
      <c r="AC333" s="25"/>
      <c r="AE333" s="25"/>
    </row>
    <row r="334" spans="1:31">
      <c r="A334" s="34" t="s">
        <v>367</v>
      </c>
      <c r="B334" s="41">
        <v>6002778</v>
      </c>
      <c r="C334" s="41">
        <v>145427</v>
      </c>
      <c r="D334" s="41">
        <v>0</v>
      </c>
      <c r="E334" s="2">
        <v>3.1208399999999998</v>
      </c>
      <c r="F334" s="2">
        <f t="shared" si="73"/>
        <v>0.71220000000000006</v>
      </c>
      <c r="G334" s="2">
        <v>5.1107800000000001</v>
      </c>
      <c r="H334" s="2">
        <f t="shared" si="74"/>
        <v>3.79</v>
      </c>
      <c r="I334" s="2">
        <f t="shared" si="75"/>
        <v>3.8647</v>
      </c>
      <c r="J334" s="2">
        <f t="shared" si="76"/>
        <v>3.5695399999999999</v>
      </c>
      <c r="K334" s="2">
        <v>3.2130399999999999</v>
      </c>
      <c r="L334" s="2">
        <f t="shared" si="77"/>
        <v>3.49824</v>
      </c>
      <c r="M334" s="49">
        <f t="shared" si="78"/>
        <v>0.89211717892425901</v>
      </c>
      <c r="N334" s="38">
        <f t="shared" si="79"/>
        <v>0.89</v>
      </c>
      <c r="O334" s="50">
        <v>23.46</v>
      </c>
      <c r="P334" s="51">
        <f t="shared" si="70"/>
        <v>23.46</v>
      </c>
      <c r="S334" s="50">
        <v>23.46</v>
      </c>
      <c r="T334" s="50">
        <v>24.23</v>
      </c>
      <c r="U334" s="49">
        <f t="shared" si="81"/>
        <v>3.2821824381926663E-2</v>
      </c>
      <c r="V334" s="2" t="str">
        <f t="shared" si="82"/>
        <v>N</v>
      </c>
      <c r="W334" s="49">
        <f t="shared" si="71"/>
        <v>-3.1778786628146906E-2</v>
      </c>
      <c r="X334" s="2" t="str">
        <f t="shared" si="83"/>
        <v>N</v>
      </c>
      <c r="Y334" s="2" t="str">
        <f t="shared" si="80"/>
        <v>N</v>
      </c>
      <c r="Z334" s="51">
        <f t="shared" si="72"/>
        <v>23.020000000000003</v>
      </c>
      <c r="AC334" s="25"/>
      <c r="AE334" s="25"/>
    </row>
    <row r="335" spans="1:31">
      <c r="A335" s="34" t="s">
        <v>368</v>
      </c>
      <c r="B335" s="41">
        <v>6001788</v>
      </c>
      <c r="C335" s="41">
        <v>146006</v>
      </c>
      <c r="D335" s="41">
        <v>0</v>
      </c>
      <c r="E335" s="2">
        <v>2.64825</v>
      </c>
      <c r="F335" s="2">
        <f t="shared" si="73"/>
        <v>0.71220000000000006</v>
      </c>
      <c r="G335" s="2">
        <v>4.1196900000000003</v>
      </c>
      <c r="H335" s="2">
        <f t="shared" si="74"/>
        <v>3.79</v>
      </c>
      <c r="I335" s="2">
        <f t="shared" si="75"/>
        <v>3.8647</v>
      </c>
      <c r="J335" s="2">
        <f t="shared" si="76"/>
        <v>2.8773300000000002</v>
      </c>
      <c r="K335" s="2">
        <v>3.4126300000000001</v>
      </c>
      <c r="L335" s="2">
        <f t="shared" si="77"/>
        <v>2.8773300000000002</v>
      </c>
      <c r="M335" s="49">
        <f t="shared" si="78"/>
        <v>0.92038452315167185</v>
      </c>
      <c r="N335" s="38">
        <f t="shared" si="79"/>
        <v>0.92</v>
      </c>
      <c r="O335" s="50">
        <v>25.77</v>
      </c>
      <c r="P335" s="51">
        <f t="shared" si="70"/>
        <v>25.77</v>
      </c>
      <c r="S335" s="50">
        <v>15.02</v>
      </c>
      <c r="T335" s="50">
        <v>29.03</v>
      </c>
      <c r="U335" s="49">
        <f t="shared" si="81"/>
        <v>0.93275632490013327</v>
      </c>
      <c r="V335" s="2" t="str">
        <f t="shared" si="82"/>
        <v>N</v>
      </c>
      <c r="W335" s="49">
        <f t="shared" si="71"/>
        <v>-0.11229762314846715</v>
      </c>
      <c r="X335" s="2" t="str">
        <f t="shared" si="83"/>
        <v>Y</v>
      </c>
      <c r="Y335" s="2" t="str">
        <f t="shared" si="80"/>
        <v>N</v>
      </c>
      <c r="Z335" s="51">
        <f t="shared" si="72"/>
        <v>27.580000000000002</v>
      </c>
      <c r="AC335" s="25"/>
      <c r="AE335" s="25"/>
    </row>
    <row r="336" spans="1:31">
      <c r="A336" s="52" t="s">
        <v>369</v>
      </c>
      <c r="B336" s="53">
        <v>6001341</v>
      </c>
      <c r="C336" s="53">
        <v>145290</v>
      </c>
      <c r="D336" s="53">
        <v>0</v>
      </c>
      <c r="E336" s="54">
        <v>3.78315</v>
      </c>
      <c r="F336" s="54">
        <f t="shared" si="73"/>
        <v>0.71220000000000006</v>
      </c>
      <c r="G336" s="54">
        <v>4.8178099999999997</v>
      </c>
      <c r="H336" s="54">
        <f t="shared" si="74"/>
        <v>3.79</v>
      </c>
      <c r="I336" s="54">
        <f t="shared" si="75"/>
        <v>3.8647</v>
      </c>
      <c r="J336" s="54">
        <f t="shared" si="76"/>
        <v>3.3649200000000001</v>
      </c>
      <c r="K336" s="54">
        <v>2.5033500000000002</v>
      </c>
      <c r="L336" s="54">
        <f t="shared" si="77"/>
        <v>3.1926100000000002</v>
      </c>
      <c r="M336" s="55">
        <f t="shared" si="78"/>
        <v>1.1849709172119363</v>
      </c>
      <c r="N336" s="56">
        <f t="shared" si="79"/>
        <v>1.18</v>
      </c>
      <c r="O336" s="57">
        <v>37.630000000000003</v>
      </c>
      <c r="P336" s="58">
        <f t="shared" si="70"/>
        <v>37.630000000000003</v>
      </c>
      <c r="S336" s="57">
        <v>32.619999999999997</v>
      </c>
      <c r="T336" s="57">
        <v>32.07</v>
      </c>
      <c r="U336" s="55">
        <f t="shared" si="81"/>
        <v>-1.6860821581851537E-2</v>
      </c>
      <c r="V336" s="54" t="str">
        <f t="shared" si="82"/>
        <v>N</v>
      </c>
      <c r="W336" s="55">
        <f t="shared" si="71"/>
        <v>0.17337075148113509</v>
      </c>
      <c r="X336" s="54" t="str">
        <f t="shared" si="83"/>
        <v>N</v>
      </c>
      <c r="Y336" s="54" t="str">
        <f t="shared" si="80"/>
        <v>N</v>
      </c>
      <c r="Z336" s="58">
        <f t="shared" si="72"/>
        <v>30.470000000000002</v>
      </c>
      <c r="AC336" s="25"/>
      <c r="AE336" s="25"/>
    </row>
    <row r="337" spans="1:31">
      <c r="A337" s="42" t="s">
        <v>370</v>
      </c>
      <c r="B337" s="43">
        <v>6009203</v>
      </c>
      <c r="C337" s="43">
        <v>145757</v>
      </c>
      <c r="D337" s="43">
        <v>0</v>
      </c>
      <c r="E337" s="44">
        <v>3.2373699999999999</v>
      </c>
      <c r="F337" s="44">
        <f t="shared" si="73"/>
        <v>0.71220000000000006</v>
      </c>
      <c r="G337" s="44">
        <v>3.6447099999999999</v>
      </c>
      <c r="H337" s="44">
        <f t="shared" si="74"/>
        <v>3.79</v>
      </c>
      <c r="I337" s="44">
        <f t="shared" si="75"/>
        <v>3.8647</v>
      </c>
      <c r="J337" s="44">
        <f t="shared" si="76"/>
        <v>2.5455899999999998</v>
      </c>
      <c r="K337" s="44">
        <v>2.8376299999999999</v>
      </c>
      <c r="L337" s="44">
        <f t="shared" si="77"/>
        <v>2.5455899999999998</v>
      </c>
      <c r="M337" s="45">
        <f t="shared" si="78"/>
        <v>1.2717562529708242</v>
      </c>
      <c r="N337" s="46">
        <f t="shared" si="79"/>
        <v>1.27</v>
      </c>
      <c r="O337" s="47">
        <v>38.68</v>
      </c>
      <c r="P337" s="48">
        <f t="shared" si="70"/>
        <v>38.68</v>
      </c>
      <c r="S337" s="47">
        <v>35.89</v>
      </c>
      <c r="T337" s="47">
        <v>38.68</v>
      </c>
      <c r="U337" s="45">
        <f t="shared" si="81"/>
        <v>7.7737531345778738E-2</v>
      </c>
      <c r="V337" s="44" t="str">
        <f t="shared" si="82"/>
        <v>N</v>
      </c>
      <c r="W337" s="45">
        <f t="shared" si="71"/>
        <v>0</v>
      </c>
      <c r="X337" s="44" t="str">
        <f t="shared" si="83"/>
        <v>N</v>
      </c>
      <c r="Y337" s="44" t="str">
        <f t="shared" si="80"/>
        <v>N</v>
      </c>
      <c r="Z337" s="48">
        <f t="shared" si="72"/>
        <v>36.75</v>
      </c>
      <c r="AC337" s="25"/>
      <c r="AE337" s="25"/>
    </row>
    <row r="338" spans="1:31">
      <c r="A338" s="34" t="s">
        <v>371</v>
      </c>
      <c r="B338" s="41">
        <v>6004469</v>
      </c>
      <c r="C338" s="41">
        <v>145922</v>
      </c>
      <c r="D338" s="41">
        <v>0</v>
      </c>
      <c r="E338" s="2">
        <v>2.6579199999999998</v>
      </c>
      <c r="F338" s="2">
        <f t="shared" si="73"/>
        <v>0.71220000000000006</v>
      </c>
      <c r="G338" s="2">
        <v>3.4308200000000002</v>
      </c>
      <c r="H338" s="2">
        <f t="shared" si="74"/>
        <v>3.79</v>
      </c>
      <c r="I338" s="2">
        <f t="shared" si="75"/>
        <v>3.8647</v>
      </c>
      <c r="J338" s="2">
        <f t="shared" si="76"/>
        <v>2.3961999999999999</v>
      </c>
      <c r="K338" s="2">
        <v>2.70703</v>
      </c>
      <c r="L338" s="2">
        <f t="shared" si="77"/>
        <v>2.3961999999999999</v>
      </c>
      <c r="M338" s="49">
        <f t="shared" si="78"/>
        <v>1.1092229363158335</v>
      </c>
      <c r="N338" s="38">
        <f t="shared" si="79"/>
        <v>1.1000000000000001</v>
      </c>
      <c r="O338" s="50">
        <v>36.44</v>
      </c>
      <c r="P338" s="51">
        <f t="shared" si="70"/>
        <v>36.44</v>
      </c>
      <c r="S338" s="50">
        <v>25</v>
      </c>
      <c r="T338" s="50">
        <v>36.74</v>
      </c>
      <c r="U338" s="49">
        <f t="shared" si="81"/>
        <v>0.46960000000000007</v>
      </c>
      <c r="V338" s="2" t="str">
        <f t="shared" si="82"/>
        <v>N</v>
      </c>
      <c r="W338" s="49">
        <f t="shared" si="71"/>
        <v>-8.165487207403491E-3</v>
      </c>
      <c r="X338" s="2" t="str">
        <f t="shared" si="83"/>
        <v>N</v>
      </c>
      <c r="Y338" s="2" t="str">
        <f t="shared" si="80"/>
        <v>N</v>
      </c>
      <c r="Z338" s="51">
        <f t="shared" si="72"/>
        <v>34.909999999999997</v>
      </c>
      <c r="AC338" s="25"/>
      <c r="AE338" s="25"/>
    </row>
    <row r="339" spans="1:31">
      <c r="A339" s="34" t="s">
        <v>372</v>
      </c>
      <c r="B339" s="41">
        <v>6013106</v>
      </c>
      <c r="C339" s="41">
        <v>145717</v>
      </c>
      <c r="D339" s="41">
        <v>0</v>
      </c>
      <c r="E339" s="2">
        <v>3.6117900000000001</v>
      </c>
      <c r="F339" s="2">
        <f t="shared" si="73"/>
        <v>0.71220000000000006</v>
      </c>
      <c r="G339" s="2">
        <v>4.9981499999999999</v>
      </c>
      <c r="H339" s="2">
        <f t="shared" si="74"/>
        <v>3.79</v>
      </c>
      <c r="I339" s="2">
        <f t="shared" si="75"/>
        <v>3.8647</v>
      </c>
      <c r="J339" s="2">
        <f t="shared" si="76"/>
        <v>3.4908800000000002</v>
      </c>
      <c r="K339" s="2">
        <v>3.19828</v>
      </c>
      <c r="L339" s="2">
        <f t="shared" si="77"/>
        <v>3.4323600000000001</v>
      </c>
      <c r="M339" s="49">
        <f t="shared" si="78"/>
        <v>1.0522759850365346</v>
      </c>
      <c r="N339" s="38">
        <f t="shared" si="79"/>
        <v>1.05</v>
      </c>
      <c r="O339" s="50">
        <v>33.71</v>
      </c>
      <c r="P339" s="51">
        <f t="shared" si="70"/>
        <v>33.71</v>
      </c>
      <c r="S339" s="50">
        <v>24.23</v>
      </c>
      <c r="T339" s="50">
        <v>29.03</v>
      </c>
      <c r="U339" s="49">
        <f t="shared" si="81"/>
        <v>0.19810152703260422</v>
      </c>
      <c r="V339" s="2" t="str">
        <f t="shared" si="82"/>
        <v>N</v>
      </c>
      <c r="W339" s="49">
        <f t="shared" si="71"/>
        <v>0.16121253875301411</v>
      </c>
      <c r="X339" s="2" t="str">
        <f t="shared" si="83"/>
        <v>N</v>
      </c>
      <c r="Y339" s="2" t="str">
        <f t="shared" si="80"/>
        <v>N</v>
      </c>
      <c r="Z339" s="51">
        <f t="shared" si="72"/>
        <v>27.580000000000002</v>
      </c>
      <c r="AC339" s="25"/>
      <c r="AE339" s="25"/>
    </row>
    <row r="340" spans="1:31">
      <c r="A340" s="34" t="s">
        <v>373</v>
      </c>
      <c r="B340" s="41">
        <v>6001028</v>
      </c>
      <c r="C340" s="41">
        <v>145656</v>
      </c>
      <c r="D340" s="41">
        <v>0</v>
      </c>
      <c r="E340" s="2">
        <v>3.3615300000000001</v>
      </c>
      <c r="F340" s="2">
        <f t="shared" si="73"/>
        <v>0.71220000000000006</v>
      </c>
      <c r="G340" s="2">
        <v>4.6781600000000001</v>
      </c>
      <c r="H340" s="2">
        <f t="shared" si="74"/>
        <v>3.79</v>
      </c>
      <c r="I340" s="2">
        <f t="shared" si="75"/>
        <v>3.8647</v>
      </c>
      <c r="J340" s="2">
        <f t="shared" si="76"/>
        <v>3.2673899999999998</v>
      </c>
      <c r="K340" s="2">
        <v>3.16689</v>
      </c>
      <c r="L340" s="2">
        <f t="shared" si="77"/>
        <v>3.24729</v>
      </c>
      <c r="M340" s="49">
        <f t="shared" si="78"/>
        <v>1.0351801040252027</v>
      </c>
      <c r="N340" s="38">
        <f t="shared" si="79"/>
        <v>1.03</v>
      </c>
      <c r="O340" s="50">
        <v>32.619999999999997</v>
      </c>
      <c r="P340" s="51">
        <f t="shared" si="70"/>
        <v>32.619999999999997</v>
      </c>
      <c r="S340" s="50">
        <v>21.92</v>
      </c>
      <c r="T340" s="50">
        <v>33.71</v>
      </c>
      <c r="U340" s="49">
        <f t="shared" si="81"/>
        <v>0.53786496350364954</v>
      </c>
      <c r="V340" s="2" t="str">
        <f t="shared" si="82"/>
        <v>N</v>
      </c>
      <c r="W340" s="49">
        <f t="shared" si="71"/>
        <v>-3.2334618807475624E-2</v>
      </c>
      <c r="X340" s="2" t="str">
        <f t="shared" si="83"/>
        <v>N</v>
      </c>
      <c r="Y340" s="2" t="str">
        <f t="shared" si="80"/>
        <v>N</v>
      </c>
      <c r="Z340" s="51">
        <f t="shared" si="72"/>
        <v>32.03</v>
      </c>
      <c r="AC340" s="25"/>
      <c r="AE340" s="25"/>
    </row>
    <row r="341" spans="1:31">
      <c r="A341" s="52" t="s">
        <v>374</v>
      </c>
      <c r="B341" s="53">
        <v>6003362</v>
      </c>
      <c r="C341" s="53">
        <v>146092</v>
      </c>
      <c r="D341" s="53">
        <v>0</v>
      </c>
      <c r="E341" s="54">
        <v>4.16005</v>
      </c>
      <c r="F341" s="54">
        <f t="shared" si="73"/>
        <v>0.71220000000000006</v>
      </c>
      <c r="G341" s="54">
        <v>4.1887100000000004</v>
      </c>
      <c r="H341" s="54">
        <f t="shared" si="74"/>
        <v>3.79</v>
      </c>
      <c r="I341" s="54">
        <f t="shared" si="75"/>
        <v>3.8647</v>
      </c>
      <c r="J341" s="54">
        <f t="shared" si="76"/>
        <v>2.9255399999999998</v>
      </c>
      <c r="K341" s="54">
        <v>3.35128</v>
      </c>
      <c r="L341" s="54">
        <f t="shared" si="77"/>
        <v>2.9255399999999998</v>
      </c>
      <c r="M341" s="55">
        <f t="shared" si="78"/>
        <v>1.4219767974459416</v>
      </c>
      <c r="N341" s="56">
        <f t="shared" si="79"/>
        <v>1.42</v>
      </c>
      <c r="O341" s="57">
        <v>38.68</v>
      </c>
      <c r="P341" s="58">
        <f t="shared" si="70"/>
        <v>38.68</v>
      </c>
      <c r="S341" s="57">
        <v>30.98</v>
      </c>
      <c r="T341" s="57">
        <v>38.68</v>
      </c>
      <c r="U341" s="55">
        <f t="shared" si="81"/>
        <v>0.24854744996772107</v>
      </c>
      <c r="V341" s="54" t="str">
        <f t="shared" si="82"/>
        <v>N</v>
      </c>
      <c r="W341" s="55">
        <f t="shared" si="71"/>
        <v>0</v>
      </c>
      <c r="X341" s="54" t="str">
        <f t="shared" si="83"/>
        <v>N</v>
      </c>
      <c r="Y341" s="54" t="str">
        <f t="shared" si="80"/>
        <v>N</v>
      </c>
      <c r="Z341" s="58">
        <f t="shared" si="72"/>
        <v>36.75</v>
      </c>
      <c r="AC341" s="25"/>
      <c r="AE341" s="25"/>
    </row>
    <row r="342" spans="1:31">
      <c r="A342" s="42" t="s">
        <v>375</v>
      </c>
      <c r="B342" s="43">
        <v>6003230</v>
      </c>
      <c r="C342" s="43">
        <v>145863</v>
      </c>
      <c r="D342" s="43">
        <v>0</v>
      </c>
      <c r="E342" s="44">
        <v>3.57633</v>
      </c>
      <c r="F342" s="44">
        <f t="shared" si="73"/>
        <v>0.71220000000000006</v>
      </c>
      <c r="G342" s="44">
        <v>3.9769999999999999</v>
      </c>
      <c r="H342" s="44">
        <f t="shared" si="74"/>
        <v>3.79</v>
      </c>
      <c r="I342" s="44">
        <f t="shared" si="75"/>
        <v>3.8647</v>
      </c>
      <c r="J342" s="44">
        <f t="shared" si="76"/>
        <v>2.7776700000000001</v>
      </c>
      <c r="K342" s="44">
        <v>3.1671999999999998</v>
      </c>
      <c r="L342" s="44">
        <f t="shared" si="77"/>
        <v>2.7776700000000001</v>
      </c>
      <c r="M342" s="45">
        <f t="shared" si="78"/>
        <v>1.2875287561157374</v>
      </c>
      <c r="N342" s="46">
        <f t="shared" si="79"/>
        <v>1.28</v>
      </c>
      <c r="O342" s="47">
        <v>38.68</v>
      </c>
      <c r="P342" s="48">
        <f t="shared" si="70"/>
        <v>38.68</v>
      </c>
      <c r="S342" s="47">
        <v>36.89</v>
      </c>
      <c r="T342" s="47">
        <v>38.380000000000003</v>
      </c>
      <c r="U342" s="45">
        <f t="shared" si="81"/>
        <v>4.0390349688262453E-2</v>
      </c>
      <c r="V342" s="44" t="str">
        <f t="shared" si="82"/>
        <v>N</v>
      </c>
      <c r="W342" s="45">
        <f t="shared" si="71"/>
        <v>7.8165711307972164E-3</v>
      </c>
      <c r="X342" s="44" t="str">
        <f t="shared" si="83"/>
        <v>N</v>
      </c>
      <c r="Y342" s="44" t="str">
        <f t="shared" si="80"/>
        <v>N</v>
      </c>
      <c r="Z342" s="48">
        <f t="shared" si="72"/>
        <v>36.47</v>
      </c>
      <c r="AC342" s="25"/>
      <c r="AE342" s="25"/>
    </row>
    <row r="343" spans="1:31">
      <c r="A343" s="34" t="s">
        <v>376</v>
      </c>
      <c r="B343" s="41">
        <v>6009534</v>
      </c>
      <c r="C343" s="41">
        <v>145655</v>
      </c>
      <c r="D343" s="41">
        <v>0</v>
      </c>
      <c r="E343" s="2">
        <v>3.7481499999999999</v>
      </c>
      <c r="F343" s="2">
        <f t="shared" si="73"/>
        <v>0.71220000000000006</v>
      </c>
      <c r="G343" s="2">
        <v>5.2443799999999996</v>
      </c>
      <c r="H343" s="2">
        <f t="shared" si="74"/>
        <v>3.79</v>
      </c>
      <c r="I343" s="2">
        <f t="shared" si="75"/>
        <v>3.8647</v>
      </c>
      <c r="J343" s="2">
        <f t="shared" si="76"/>
        <v>3.6628500000000002</v>
      </c>
      <c r="K343" s="2">
        <v>3.16594</v>
      </c>
      <c r="L343" s="2">
        <f t="shared" si="77"/>
        <v>3.5634700000000001</v>
      </c>
      <c r="M343" s="49">
        <f t="shared" si="78"/>
        <v>1.0518258888106256</v>
      </c>
      <c r="N343" s="38">
        <f t="shared" si="79"/>
        <v>1.05</v>
      </c>
      <c r="O343" s="50">
        <v>33.71</v>
      </c>
      <c r="P343" s="51">
        <f t="shared" si="70"/>
        <v>33.71</v>
      </c>
      <c r="S343" s="50">
        <v>29.03</v>
      </c>
      <c r="T343" s="50">
        <v>33.71</v>
      </c>
      <c r="U343" s="49">
        <f t="shared" si="81"/>
        <v>0.16121253875301411</v>
      </c>
      <c r="V343" s="2" t="str">
        <f t="shared" si="82"/>
        <v>N</v>
      </c>
      <c r="W343" s="49">
        <f t="shared" si="71"/>
        <v>0</v>
      </c>
      <c r="X343" s="2" t="str">
        <f t="shared" si="83"/>
        <v>N</v>
      </c>
      <c r="Y343" s="2" t="str">
        <f t="shared" si="80"/>
        <v>N</v>
      </c>
      <c r="Z343" s="51">
        <f t="shared" si="72"/>
        <v>32.03</v>
      </c>
      <c r="AC343" s="25"/>
      <c r="AE343" s="25"/>
    </row>
    <row r="344" spans="1:31">
      <c r="A344" s="34" t="s">
        <v>377</v>
      </c>
      <c r="B344" s="41">
        <v>6014633</v>
      </c>
      <c r="C344" s="41">
        <v>145994</v>
      </c>
      <c r="D344" s="41">
        <v>0</v>
      </c>
      <c r="E344" s="2">
        <v>2.94163</v>
      </c>
      <c r="F344" s="2">
        <f t="shared" si="73"/>
        <v>0.71220000000000006</v>
      </c>
      <c r="G344" s="2">
        <v>4.2157</v>
      </c>
      <c r="H344" s="2">
        <f t="shared" si="74"/>
        <v>3.79</v>
      </c>
      <c r="I344" s="2">
        <f t="shared" si="75"/>
        <v>3.8647</v>
      </c>
      <c r="J344" s="2">
        <f t="shared" si="76"/>
        <v>2.9443899999999998</v>
      </c>
      <c r="K344" s="2">
        <v>3.3659400000000002</v>
      </c>
      <c r="L344" s="2">
        <f t="shared" si="77"/>
        <v>2.9443899999999998</v>
      </c>
      <c r="M344" s="49">
        <f t="shared" si="78"/>
        <v>0.99906262417682445</v>
      </c>
      <c r="N344" s="38">
        <f t="shared" si="79"/>
        <v>0.99</v>
      </c>
      <c r="O344" s="50">
        <v>30.33</v>
      </c>
      <c r="P344" s="51">
        <f t="shared" si="70"/>
        <v>30.33</v>
      </c>
      <c r="S344" s="50">
        <v>26.42</v>
      </c>
      <c r="T344" s="50">
        <v>29.68</v>
      </c>
      <c r="U344" s="49">
        <f t="shared" si="81"/>
        <v>0.12339137017411043</v>
      </c>
      <c r="V344" s="2" t="str">
        <f t="shared" si="82"/>
        <v>N</v>
      </c>
      <c r="W344" s="49">
        <f t="shared" si="71"/>
        <v>2.1900269541778927E-2</v>
      </c>
      <c r="X344" s="2" t="str">
        <f t="shared" si="83"/>
        <v>N</v>
      </c>
      <c r="Y344" s="2" t="str">
        <f t="shared" si="80"/>
        <v>N</v>
      </c>
      <c r="Z344" s="51">
        <f t="shared" si="72"/>
        <v>28.200000000000003</v>
      </c>
      <c r="AC344" s="25"/>
      <c r="AE344" s="25"/>
    </row>
    <row r="345" spans="1:31">
      <c r="A345" s="34" t="s">
        <v>378</v>
      </c>
      <c r="B345" s="41">
        <v>6004790</v>
      </c>
      <c r="C345" s="41">
        <v>146049</v>
      </c>
      <c r="D345" s="41">
        <v>0</v>
      </c>
      <c r="E345" s="2">
        <v>4.343</v>
      </c>
      <c r="F345" s="2">
        <f t="shared" si="73"/>
        <v>0.71220000000000006</v>
      </c>
      <c r="G345" s="2">
        <v>3.5266500000000001</v>
      </c>
      <c r="H345" s="2">
        <f t="shared" si="74"/>
        <v>3.79</v>
      </c>
      <c r="I345" s="2">
        <f t="shared" si="75"/>
        <v>3.8647</v>
      </c>
      <c r="J345" s="2">
        <f t="shared" si="76"/>
        <v>2.46313</v>
      </c>
      <c r="K345" s="2">
        <v>3.1968100000000002</v>
      </c>
      <c r="L345" s="2">
        <f t="shared" si="77"/>
        <v>2.46313</v>
      </c>
      <c r="M345" s="49">
        <f t="shared" si="78"/>
        <v>1.7632037285892339</v>
      </c>
      <c r="N345" s="38">
        <f t="shared" si="79"/>
        <v>1.76</v>
      </c>
      <c r="O345" s="50">
        <v>38.68</v>
      </c>
      <c r="P345" s="51">
        <f t="shared" si="70"/>
        <v>38.68</v>
      </c>
      <c r="S345" s="50">
        <v>38.68</v>
      </c>
      <c r="T345" s="50">
        <v>0</v>
      </c>
      <c r="U345" s="49">
        <f t="shared" si="81"/>
        <v>-1</v>
      </c>
      <c r="V345" s="2" t="str">
        <f t="shared" si="82"/>
        <v>Y</v>
      </c>
      <c r="W345" s="49">
        <f t="shared" si="71"/>
        <v>0</v>
      </c>
      <c r="X345" s="2" t="str">
        <f t="shared" si="83"/>
        <v>N</v>
      </c>
      <c r="Y345" s="2" t="str">
        <f t="shared" si="80"/>
        <v>N</v>
      </c>
      <c r="Z345" s="51">
        <f t="shared" si="72"/>
        <v>0</v>
      </c>
      <c r="AC345" s="25"/>
      <c r="AE345" s="25"/>
    </row>
    <row r="346" spans="1:31">
      <c r="A346" s="52" t="s">
        <v>379</v>
      </c>
      <c r="B346" s="53">
        <v>6004840</v>
      </c>
      <c r="C346" s="53">
        <v>145273</v>
      </c>
      <c r="D346" s="53">
        <v>0</v>
      </c>
      <c r="E346" s="54">
        <v>3.3958699999999999</v>
      </c>
      <c r="F346" s="54">
        <f t="shared" si="73"/>
        <v>0.71220000000000006</v>
      </c>
      <c r="G346" s="54">
        <v>5.4383900000000001</v>
      </c>
      <c r="H346" s="54">
        <f t="shared" si="74"/>
        <v>3.79</v>
      </c>
      <c r="I346" s="54">
        <f t="shared" si="75"/>
        <v>3.8647</v>
      </c>
      <c r="J346" s="54">
        <f t="shared" si="76"/>
        <v>3.7983600000000002</v>
      </c>
      <c r="K346" s="54">
        <v>3.7351100000000002</v>
      </c>
      <c r="L346" s="54">
        <f t="shared" si="77"/>
        <v>3.7857099999999999</v>
      </c>
      <c r="M346" s="55">
        <f t="shared" si="78"/>
        <v>0.89702327964899586</v>
      </c>
      <c r="N346" s="56">
        <f t="shared" si="79"/>
        <v>0.89</v>
      </c>
      <c r="O346" s="57">
        <v>23.46</v>
      </c>
      <c r="P346" s="58">
        <f t="shared" si="70"/>
        <v>23.46</v>
      </c>
      <c r="S346" s="57">
        <v>19.600000000000001</v>
      </c>
      <c r="T346" s="57">
        <v>20.37</v>
      </c>
      <c r="U346" s="55">
        <f t="shared" si="81"/>
        <v>3.9285714285714264E-2</v>
      </c>
      <c r="V346" s="54" t="str">
        <f t="shared" si="82"/>
        <v>N</v>
      </c>
      <c r="W346" s="55">
        <f t="shared" si="71"/>
        <v>0.15169366715758467</v>
      </c>
      <c r="X346" s="54" t="str">
        <f t="shared" si="83"/>
        <v>N</v>
      </c>
      <c r="Y346" s="54" t="str">
        <f t="shared" si="80"/>
        <v>N</v>
      </c>
      <c r="Z346" s="58">
        <f t="shared" si="72"/>
        <v>19.360000000000003</v>
      </c>
      <c r="AC346" s="25"/>
      <c r="AE346" s="25"/>
    </row>
    <row r="347" spans="1:31">
      <c r="A347" s="42" t="s">
        <v>380</v>
      </c>
      <c r="B347" s="43">
        <v>6004899</v>
      </c>
      <c r="C347" s="43">
        <v>146197</v>
      </c>
      <c r="D347" s="43">
        <v>0</v>
      </c>
      <c r="E347" s="44">
        <v>3.2069200000000002</v>
      </c>
      <c r="F347" s="44">
        <f t="shared" si="73"/>
        <v>0.71220000000000006</v>
      </c>
      <c r="G347" s="44">
        <v>4.0913300000000001</v>
      </c>
      <c r="H347" s="44">
        <f t="shared" si="74"/>
        <v>3.79</v>
      </c>
      <c r="I347" s="44">
        <f t="shared" si="75"/>
        <v>3.8647</v>
      </c>
      <c r="J347" s="44">
        <f t="shared" si="76"/>
        <v>2.8575200000000001</v>
      </c>
      <c r="K347" s="44">
        <v>3.1022599999999998</v>
      </c>
      <c r="L347" s="44">
        <f t="shared" si="77"/>
        <v>2.8575200000000001</v>
      </c>
      <c r="M347" s="45">
        <f t="shared" si="78"/>
        <v>1.1222738598504998</v>
      </c>
      <c r="N347" s="46">
        <f t="shared" si="79"/>
        <v>1.1200000000000001</v>
      </c>
      <c r="O347" s="47">
        <v>36.74</v>
      </c>
      <c r="P347" s="48">
        <f t="shared" si="70"/>
        <v>36.74</v>
      </c>
      <c r="S347" s="47">
        <v>31.53</v>
      </c>
      <c r="T347" s="47">
        <v>37.19</v>
      </c>
      <c r="U347" s="45">
        <f t="shared" si="81"/>
        <v>0.17951157627656189</v>
      </c>
      <c r="V347" s="44" t="str">
        <f t="shared" si="82"/>
        <v>N</v>
      </c>
      <c r="W347" s="45">
        <f t="shared" si="71"/>
        <v>-1.2100026888948527E-2</v>
      </c>
      <c r="X347" s="44" t="str">
        <f t="shared" si="83"/>
        <v>N</v>
      </c>
      <c r="Y347" s="44" t="str">
        <f t="shared" si="80"/>
        <v>N</v>
      </c>
      <c r="Z347" s="48">
        <f t="shared" si="72"/>
        <v>35.339999999999996</v>
      </c>
      <c r="AC347" s="25"/>
      <c r="AE347" s="25"/>
    </row>
    <row r="348" spans="1:31">
      <c r="A348" s="34" t="s">
        <v>381</v>
      </c>
      <c r="B348" s="41">
        <v>6013312</v>
      </c>
      <c r="C348" s="41">
        <v>145733</v>
      </c>
      <c r="D348" s="41">
        <v>0</v>
      </c>
      <c r="E348" s="2">
        <v>3.60379</v>
      </c>
      <c r="F348" s="2">
        <f t="shared" si="73"/>
        <v>0.71220000000000006</v>
      </c>
      <c r="G348" s="2">
        <v>4.3963900000000002</v>
      </c>
      <c r="H348" s="2">
        <f t="shared" si="74"/>
        <v>3.79</v>
      </c>
      <c r="I348" s="2">
        <f t="shared" si="75"/>
        <v>3.8647</v>
      </c>
      <c r="J348" s="2">
        <f t="shared" si="76"/>
        <v>3.0705900000000002</v>
      </c>
      <c r="K348" s="2">
        <v>3.3663099999999999</v>
      </c>
      <c r="L348" s="2">
        <f t="shared" si="77"/>
        <v>3.0705900000000002</v>
      </c>
      <c r="M348" s="49">
        <f t="shared" si="78"/>
        <v>1.173647409781182</v>
      </c>
      <c r="N348" s="38">
        <f t="shared" si="79"/>
        <v>1.17</v>
      </c>
      <c r="O348" s="50">
        <v>37.49</v>
      </c>
      <c r="P348" s="51">
        <f t="shared" si="70"/>
        <v>37.49</v>
      </c>
      <c r="S348" s="50">
        <v>27.07</v>
      </c>
      <c r="T348" s="50">
        <v>36.44</v>
      </c>
      <c r="U348" s="49">
        <f t="shared" si="81"/>
        <v>0.34613963797561864</v>
      </c>
      <c r="V348" s="2" t="str">
        <f t="shared" si="82"/>
        <v>N</v>
      </c>
      <c r="W348" s="49">
        <f t="shared" si="71"/>
        <v>2.8814489571899131E-2</v>
      </c>
      <c r="X348" s="2" t="str">
        <f t="shared" si="83"/>
        <v>N</v>
      </c>
      <c r="Y348" s="2" t="str">
        <f t="shared" si="80"/>
        <v>N</v>
      </c>
      <c r="Z348" s="51">
        <f t="shared" si="72"/>
        <v>34.619999999999997</v>
      </c>
      <c r="AC348" s="25"/>
      <c r="AE348" s="25"/>
    </row>
    <row r="349" spans="1:31">
      <c r="A349" s="34" t="s">
        <v>382</v>
      </c>
      <c r="B349" s="41">
        <v>6004907</v>
      </c>
      <c r="C349" s="41">
        <v>145465</v>
      </c>
      <c r="D349" s="41">
        <v>0</v>
      </c>
      <c r="E349" s="2">
        <v>3.0954999999999999</v>
      </c>
      <c r="F349" s="2">
        <f t="shared" si="73"/>
        <v>0.71220000000000006</v>
      </c>
      <c r="G349" s="2">
        <v>3.83243</v>
      </c>
      <c r="H349" s="2">
        <f t="shared" si="74"/>
        <v>3.79</v>
      </c>
      <c r="I349" s="2">
        <f t="shared" si="75"/>
        <v>3.8647</v>
      </c>
      <c r="J349" s="2">
        <f t="shared" si="76"/>
        <v>2.6766999999999999</v>
      </c>
      <c r="K349" s="2">
        <v>3.20478</v>
      </c>
      <c r="L349" s="2">
        <f t="shared" si="77"/>
        <v>2.6766999999999999</v>
      </c>
      <c r="M349" s="49">
        <f t="shared" si="78"/>
        <v>1.1564613143049278</v>
      </c>
      <c r="N349" s="38">
        <f t="shared" si="79"/>
        <v>1.1499999999999999</v>
      </c>
      <c r="O349" s="50">
        <v>37.19</v>
      </c>
      <c r="P349" s="51">
        <f t="shared" si="70"/>
        <v>37.19</v>
      </c>
      <c r="S349" s="50">
        <v>25.77</v>
      </c>
      <c r="T349" s="50">
        <v>37.04</v>
      </c>
      <c r="U349" s="49">
        <f t="shared" si="81"/>
        <v>0.43733022894838958</v>
      </c>
      <c r="V349" s="2" t="str">
        <f t="shared" si="82"/>
        <v>N</v>
      </c>
      <c r="W349" s="49">
        <f t="shared" si="71"/>
        <v>4.0496760259178879E-3</v>
      </c>
      <c r="X349" s="2" t="str">
        <f t="shared" si="83"/>
        <v>N</v>
      </c>
      <c r="Y349" s="2" t="str">
        <f t="shared" si="80"/>
        <v>N</v>
      </c>
      <c r="Z349" s="51">
        <f t="shared" si="72"/>
        <v>35.19</v>
      </c>
      <c r="AC349" s="25"/>
      <c r="AE349" s="25"/>
    </row>
    <row r="350" spans="1:31">
      <c r="A350" s="34" t="s">
        <v>383</v>
      </c>
      <c r="B350" s="41">
        <v>6004964</v>
      </c>
      <c r="C350" s="41" t="s">
        <v>384</v>
      </c>
      <c r="D350" s="41">
        <v>0</v>
      </c>
      <c r="E350" s="2">
        <v>2.14317</v>
      </c>
      <c r="F350" s="2">
        <f t="shared" si="73"/>
        <v>0.71220000000000006</v>
      </c>
      <c r="G350" s="2">
        <v>3.7539099999999999</v>
      </c>
      <c r="H350" s="2">
        <f t="shared" si="74"/>
        <v>3.79</v>
      </c>
      <c r="I350" s="2">
        <f t="shared" si="75"/>
        <v>3.8647</v>
      </c>
      <c r="J350" s="2">
        <f t="shared" si="76"/>
        <v>2.6218599999999999</v>
      </c>
      <c r="K350" s="2">
        <v>2.25468</v>
      </c>
      <c r="L350" s="2">
        <f t="shared" si="77"/>
        <v>2.5484200000000001</v>
      </c>
      <c r="M350" s="49">
        <f t="shared" si="78"/>
        <v>0.84097990127216071</v>
      </c>
      <c r="N350" s="38">
        <f t="shared" si="79"/>
        <v>0.84</v>
      </c>
      <c r="O350" s="50">
        <v>19.600000000000001</v>
      </c>
      <c r="P350" s="51">
        <f t="shared" si="70"/>
        <v>19.600000000000001</v>
      </c>
      <c r="S350" s="50">
        <v>12.76</v>
      </c>
      <c r="T350" s="50">
        <v>12.01</v>
      </c>
      <c r="U350" s="49">
        <f t="shared" si="81"/>
        <v>-5.8777429467084641E-2</v>
      </c>
      <c r="V350" s="2" t="str">
        <f t="shared" si="82"/>
        <v>Y</v>
      </c>
      <c r="W350" s="49">
        <f t="shared" si="71"/>
        <v>0.63197335553705258</v>
      </c>
      <c r="X350" s="2" t="str">
        <f t="shared" si="83"/>
        <v>N</v>
      </c>
      <c r="Y350" s="2" t="str">
        <f t="shared" si="80"/>
        <v>N</v>
      </c>
      <c r="Z350" s="51">
        <f t="shared" si="72"/>
        <v>11.41</v>
      </c>
      <c r="AC350" s="25"/>
      <c r="AE350" s="25"/>
    </row>
    <row r="351" spans="1:31">
      <c r="A351" s="42" t="s">
        <v>385</v>
      </c>
      <c r="B351" s="43">
        <v>6006126</v>
      </c>
      <c r="C351" s="43">
        <v>145829</v>
      </c>
      <c r="D351" s="43">
        <v>0</v>
      </c>
      <c r="E351" s="44">
        <v>2.3164699999999998</v>
      </c>
      <c r="F351" s="44">
        <f t="shared" si="73"/>
        <v>0.71220000000000006</v>
      </c>
      <c r="G351" s="44">
        <v>5.0096999999999996</v>
      </c>
      <c r="H351" s="44">
        <f t="shared" si="74"/>
        <v>3.79</v>
      </c>
      <c r="I351" s="44">
        <f t="shared" si="75"/>
        <v>3.8647</v>
      </c>
      <c r="J351" s="44">
        <f t="shared" si="76"/>
        <v>3.4989400000000002</v>
      </c>
      <c r="K351" s="44">
        <v>3.4535300000000002</v>
      </c>
      <c r="L351" s="44">
        <f t="shared" si="77"/>
        <v>3.4898600000000002</v>
      </c>
      <c r="M351" s="45">
        <f t="shared" si="78"/>
        <v>0.66377161261483264</v>
      </c>
      <c r="N351" s="46">
        <f t="shared" si="79"/>
        <v>0.66</v>
      </c>
      <c r="O351" s="47">
        <v>0</v>
      </c>
      <c r="P351" s="48">
        <f t="shared" si="70"/>
        <v>0</v>
      </c>
      <c r="S351" s="47">
        <v>0</v>
      </c>
      <c r="T351" s="47">
        <v>0</v>
      </c>
      <c r="U351" s="45">
        <f t="shared" si="81"/>
        <v>0</v>
      </c>
      <c r="V351" s="44" t="str">
        <f t="shared" si="82"/>
        <v>N</v>
      </c>
      <c r="W351" s="45">
        <f t="shared" si="71"/>
        <v>0</v>
      </c>
      <c r="X351" s="44" t="str">
        <f t="shared" si="83"/>
        <v>N</v>
      </c>
      <c r="Y351" s="44" t="str">
        <f t="shared" si="80"/>
        <v>N</v>
      </c>
      <c r="Z351" s="48">
        <f t="shared" si="72"/>
        <v>0</v>
      </c>
      <c r="AC351" s="25"/>
      <c r="AE351" s="25"/>
    </row>
    <row r="352" spans="1:31">
      <c r="A352" s="34" t="s">
        <v>386</v>
      </c>
      <c r="B352" s="41">
        <v>6005011</v>
      </c>
      <c r="C352" s="41">
        <v>145968</v>
      </c>
      <c r="D352" s="41">
        <v>0</v>
      </c>
      <c r="E352" s="2">
        <v>3.1083099999999999</v>
      </c>
      <c r="F352" s="2">
        <f t="shared" si="73"/>
        <v>0.71220000000000006</v>
      </c>
      <c r="G352" s="2">
        <v>4.76424</v>
      </c>
      <c r="H352" s="2">
        <f t="shared" si="74"/>
        <v>3.79</v>
      </c>
      <c r="I352" s="2">
        <f t="shared" si="75"/>
        <v>3.8647</v>
      </c>
      <c r="J352" s="2">
        <f t="shared" si="76"/>
        <v>3.3275100000000002</v>
      </c>
      <c r="K352" s="2">
        <v>3.19516</v>
      </c>
      <c r="L352" s="2">
        <f t="shared" si="77"/>
        <v>3.30104</v>
      </c>
      <c r="M352" s="49">
        <f t="shared" si="78"/>
        <v>0.9416153697016697</v>
      </c>
      <c r="N352" s="38">
        <f t="shared" si="79"/>
        <v>0.94</v>
      </c>
      <c r="O352" s="50">
        <v>27.07</v>
      </c>
      <c r="P352" s="51">
        <f t="shared" si="70"/>
        <v>27.07</v>
      </c>
      <c r="S352" s="50">
        <v>21.15</v>
      </c>
      <c r="T352" s="50">
        <v>34.799999999999997</v>
      </c>
      <c r="U352" s="49">
        <f t="shared" si="81"/>
        <v>0.64539007092198575</v>
      </c>
      <c r="V352" s="2" t="str">
        <f t="shared" si="82"/>
        <v>N</v>
      </c>
      <c r="W352" s="49">
        <f t="shared" si="71"/>
        <v>-0.22212643678160912</v>
      </c>
      <c r="X352" s="2" t="str">
        <f t="shared" si="83"/>
        <v>Y</v>
      </c>
      <c r="Y352" s="2" t="str">
        <f t="shared" si="80"/>
        <v>N</v>
      </c>
      <c r="Z352" s="51">
        <f t="shared" si="72"/>
        <v>33.06</v>
      </c>
      <c r="AC352" s="25"/>
      <c r="AE352" s="25"/>
    </row>
    <row r="353" spans="1:31">
      <c r="A353" s="34" t="s">
        <v>387</v>
      </c>
      <c r="B353" s="41">
        <v>6008999</v>
      </c>
      <c r="C353" s="41">
        <v>146123</v>
      </c>
      <c r="D353" s="41">
        <v>0</v>
      </c>
      <c r="E353" s="2">
        <v>3.5305800000000001</v>
      </c>
      <c r="F353" s="2">
        <f t="shared" si="73"/>
        <v>0.71220000000000006</v>
      </c>
      <c r="G353" s="2">
        <v>4.1712899999999999</v>
      </c>
      <c r="H353" s="2">
        <f t="shared" si="74"/>
        <v>3.79</v>
      </c>
      <c r="I353" s="2">
        <f t="shared" si="75"/>
        <v>3.8647</v>
      </c>
      <c r="J353" s="2">
        <f t="shared" si="76"/>
        <v>2.91337</v>
      </c>
      <c r="K353" s="2">
        <v>3.0318999999999998</v>
      </c>
      <c r="L353" s="2">
        <f t="shared" si="77"/>
        <v>2.91337</v>
      </c>
      <c r="M353" s="49">
        <f t="shared" si="78"/>
        <v>1.2118543130464032</v>
      </c>
      <c r="N353" s="38">
        <f t="shared" si="79"/>
        <v>1.21</v>
      </c>
      <c r="O353" s="50">
        <v>38.08</v>
      </c>
      <c r="P353" s="51">
        <f t="shared" si="70"/>
        <v>38.08</v>
      </c>
      <c r="S353" s="50">
        <v>36.74</v>
      </c>
      <c r="T353" s="50">
        <v>37.340000000000003</v>
      </c>
      <c r="U353" s="49">
        <f t="shared" si="81"/>
        <v>1.6330974414806788E-2</v>
      </c>
      <c r="V353" s="2" t="str">
        <f t="shared" si="82"/>
        <v>N</v>
      </c>
      <c r="W353" s="49">
        <f t="shared" si="71"/>
        <v>1.981788966256012E-2</v>
      </c>
      <c r="X353" s="2" t="str">
        <f t="shared" si="83"/>
        <v>N</v>
      </c>
      <c r="Y353" s="2" t="str">
        <f t="shared" si="80"/>
        <v>N</v>
      </c>
      <c r="Z353" s="51">
        <f t="shared" si="72"/>
        <v>35.479999999999997</v>
      </c>
      <c r="AC353" s="25"/>
      <c r="AE353" s="25"/>
    </row>
    <row r="354" spans="1:31">
      <c r="A354" s="34" t="s">
        <v>388</v>
      </c>
      <c r="B354" s="41">
        <v>6019723</v>
      </c>
      <c r="C354" s="41">
        <v>145971</v>
      </c>
      <c r="D354" s="41">
        <v>0</v>
      </c>
      <c r="E354" s="2">
        <v>2.9742299999999999</v>
      </c>
      <c r="F354" s="2">
        <f t="shared" si="73"/>
        <v>0.71220000000000006</v>
      </c>
      <c r="G354" s="2">
        <v>4.9439000000000002</v>
      </c>
      <c r="H354" s="2">
        <f t="shared" si="74"/>
        <v>3.79</v>
      </c>
      <c r="I354" s="2">
        <f t="shared" si="75"/>
        <v>3.8647</v>
      </c>
      <c r="J354" s="2">
        <f t="shared" si="76"/>
        <v>3.4529899999999998</v>
      </c>
      <c r="K354" s="2">
        <v>3.8409200000000001</v>
      </c>
      <c r="L354" s="2">
        <f t="shared" si="77"/>
        <v>3.4529899999999998</v>
      </c>
      <c r="M354" s="49">
        <f t="shared" si="78"/>
        <v>0.86134914957761244</v>
      </c>
      <c r="N354" s="38">
        <f t="shared" si="79"/>
        <v>0.86</v>
      </c>
      <c r="O354" s="50">
        <v>21.15</v>
      </c>
      <c r="P354" s="51">
        <f t="shared" si="70"/>
        <v>21.15</v>
      </c>
      <c r="S354" s="50">
        <v>18.829999999999998</v>
      </c>
      <c r="T354" s="50">
        <v>25</v>
      </c>
      <c r="U354" s="49">
        <f t="shared" si="81"/>
        <v>0.32766861391396718</v>
      </c>
      <c r="V354" s="2" t="str">
        <f t="shared" si="82"/>
        <v>N</v>
      </c>
      <c r="W354" s="49">
        <f t="shared" si="71"/>
        <v>-0.15400000000000005</v>
      </c>
      <c r="X354" s="2" t="str">
        <f t="shared" si="83"/>
        <v>Y</v>
      </c>
      <c r="Y354" s="2" t="str">
        <f t="shared" si="80"/>
        <v>N</v>
      </c>
      <c r="Z354" s="51">
        <f t="shared" si="72"/>
        <v>23.75</v>
      </c>
      <c r="AC354" s="25"/>
      <c r="AE354" s="25"/>
    </row>
    <row r="355" spans="1:31">
      <c r="A355" s="52" t="s">
        <v>389</v>
      </c>
      <c r="B355" s="53">
        <v>6005169</v>
      </c>
      <c r="C355" s="53">
        <v>145235</v>
      </c>
      <c r="D355" s="53">
        <v>0</v>
      </c>
      <c r="E355" s="54">
        <v>2.4312399999999998</v>
      </c>
      <c r="F355" s="54">
        <f t="shared" si="73"/>
        <v>0.71220000000000006</v>
      </c>
      <c r="G355" s="54">
        <v>5.55783</v>
      </c>
      <c r="H355" s="54">
        <f t="shared" si="74"/>
        <v>3.79</v>
      </c>
      <c r="I355" s="54">
        <f t="shared" si="75"/>
        <v>3.8647</v>
      </c>
      <c r="J355" s="54">
        <f t="shared" si="76"/>
        <v>3.88178</v>
      </c>
      <c r="K355" s="54">
        <v>3.1894300000000002</v>
      </c>
      <c r="L355" s="54">
        <f t="shared" si="77"/>
        <v>3.7433100000000001</v>
      </c>
      <c r="M355" s="55">
        <f t="shared" si="78"/>
        <v>0.64948935567719468</v>
      </c>
      <c r="N355" s="56">
        <f t="shared" si="79"/>
        <v>0.64</v>
      </c>
      <c r="O355" s="57">
        <v>0</v>
      </c>
      <c r="P355" s="58">
        <f t="shared" si="70"/>
        <v>0</v>
      </c>
      <c r="S355" s="57">
        <v>0</v>
      </c>
      <c r="T355" s="57">
        <v>0</v>
      </c>
      <c r="U355" s="55">
        <f t="shared" si="81"/>
        <v>0</v>
      </c>
      <c r="V355" s="54" t="str">
        <f t="shared" si="82"/>
        <v>N</v>
      </c>
      <c r="W355" s="55">
        <f t="shared" si="71"/>
        <v>0</v>
      </c>
      <c r="X355" s="54" t="str">
        <f t="shared" si="83"/>
        <v>N</v>
      </c>
      <c r="Y355" s="54" t="str">
        <f t="shared" si="80"/>
        <v>N</v>
      </c>
      <c r="Z355" s="58">
        <f t="shared" si="72"/>
        <v>0</v>
      </c>
      <c r="AC355" s="25"/>
      <c r="AE355" s="25"/>
    </row>
    <row r="356" spans="1:31">
      <c r="A356" s="42" t="s">
        <v>390</v>
      </c>
      <c r="B356" s="43">
        <v>6005185</v>
      </c>
      <c r="C356" s="43">
        <v>145256</v>
      </c>
      <c r="D356" s="43">
        <v>0</v>
      </c>
      <c r="E356" s="44">
        <v>3.2817500000000002</v>
      </c>
      <c r="F356" s="44">
        <f t="shared" si="73"/>
        <v>0.71220000000000006</v>
      </c>
      <c r="G356" s="44">
        <v>3.9889399999999999</v>
      </c>
      <c r="H356" s="44">
        <f t="shared" si="74"/>
        <v>3.79</v>
      </c>
      <c r="I356" s="44">
        <f t="shared" si="75"/>
        <v>3.8647</v>
      </c>
      <c r="J356" s="44">
        <f t="shared" si="76"/>
        <v>2.7860100000000001</v>
      </c>
      <c r="K356" s="44">
        <v>2.9506199999999998</v>
      </c>
      <c r="L356" s="44">
        <f t="shared" si="77"/>
        <v>2.7860100000000001</v>
      </c>
      <c r="M356" s="45">
        <f t="shared" si="78"/>
        <v>1.1779390598023698</v>
      </c>
      <c r="N356" s="46">
        <f t="shared" si="79"/>
        <v>1.17</v>
      </c>
      <c r="O356" s="47">
        <v>37.49</v>
      </c>
      <c r="P356" s="48">
        <f t="shared" si="70"/>
        <v>37.49</v>
      </c>
      <c r="S356" s="47">
        <v>32.619999999999997</v>
      </c>
      <c r="T356" s="47">
        <v>37.93</v>
      </c>
      <c r="U356" s="45">
        <f t="shared" si="81"/>
        <v>0.16278356836296759</v>
      </c>
      <c r="V356" s="44" t="str">
        <f t="shared" si="82"/>
        <v>N</v>
      </c>
      <c r="W356" s="45">
        <f t="shared" si="71"/>
        <v>-1.1600316372264639E-2</v>
      </c>
      <c r="X356" s="44" t="str">
        <f t="shared" si="83"/>
        <v>N</v>
      </c>
      <c r="Y356" s="44" t="str">
        <f t="shared" si="80"/>
        <v>N</v>
      </c>
      <c r="Z356" s="48">
        <f t="shared" si="72"/>
        <v>36.04</v>
      </c>
      <c r="AC356" s="25"/>
      <c r="AE356" s="25"/>
    </row>
    <row r="357" spans="1:31">
      <c r="A357" s="34" t="s">
        <v>391</v>
      </c>
      <c r="B357" s="41">
        <v>6012835</v>
      </c>
      <c r="C357" s="41">
        <v>145694</v>
      </c>
      <c r="D357" s="41">
        <v>0</v>
      </c>
      <c r="E357" s="2">
        <v>3.3325100000000001</v>
      </c>
      <c r="F357" s="2">
        <f t="shared" si="73"/>
        <v>0.71220000000000006</v>
      </c>
      <c r="G357" s="2">
        <v>4.1520000000000001</v>
      </c>
      <c r="H357" s="2">
        <f t="shared" si="74"/>
        <v>3.79</v>
      </c>
      <c r="I357" s="2">
        <f t="shared" si="75"/>
        <v>3.8647</v>
      </c>
      <c r="J357" s="2">
        <f t="shared" si="76"/>
        <v>2.8999000000000001</v>
      </c>
      <c r="K357" s="2">
        <v>3.4267599999999998</v>
      </c>
      <c r="L357" s="2">
        <f t="shared" si="77"/>
        <v>2.8999000000000001</v>
      </c>
      <c r="M357" s="49">
        <f t="shared" si="78"/>
        <v>1.1491810062415946</v>
      </c>
      <c r="N357" s="38">
        <f t="shared" si="79"/>
        <v>1.1399999999999999</v>
      </c>
      <c r="O357" s="50">
        <v>37.04</v>
      </c>
      <c r="P357" s="51">
        <f t="shared" si="70"/>
        <v>37.04</v>
      </c>
      <c r="S357" s="50">
        <v>23.46</v>
      </c>
      <c r="T357" s="50">
        <v>36.89</v>
      </c>
      <c r="U357" s="49">
        <f t="shared" si="81"/>
        <v>0.57246376811594202</v>
      </c>
      <c r="V357" s="2" t="str">
        <f t="shared" si="82"/>
        <v>N</v>
      </c>
      <c r="W357" s="49">
        <f t="shared" si="71"/>
        <v>4.0661425860666458E-3</v>
      </c>
      <c r="X357" s="2" t="str">
        <f t="shared" si="83"/>
        <v>N</v>
      </c>
      <c r="Y357" s="2" t="str">
        <f t="shared" si="80"/>
        <v>N</v>
      </c>
      <c r="Z357" s="51">
        <f t="shared" si="72"/>
        <v>35.049999999999997</v>
      </c>
      <c r="AC357" s="25"/>
      <c r="AE357" s="25"/>
    </row>
    <row r="358" spans="1:31">
      <c r="A358" s="34" t="s">
        <v>392</v>
      </c>
      <c r="B358" s="41">
        <v>6012017</v>
      </c>
      <c r="C358" s="41">
        <v>145646</v>
      </c>
      <c r="D358" s="41">
        <v>0</v>
      </c>
      <c r="E358" s="2">
        <v>3.4531200000000002</v>
      </c>
      <c r="F358" s="2">
        <f t="shared" si="73"/>
        <v>0.71220000000000006</v>
      </c>
      <c r="G358" s="2">
        <v>4.62087</v>
      </c>
      <c r="H358" s="2">
        <f t="shared" si="74"/>
        <v>3.79</v>
      </c>
      <c r="I358" s="2">
        <f t="shared" si="75"/>
        <v>3.8647</v>
      </c>
      <c r="J358" s="2">
        <f t="shared" si="76"/>
        <v>3.2273700000000001</v>
      </c>
      <c r="K358" s="2">
        <v>3.54528</v>
      </c>
      <c r="L358" s="2">
        <f t="shared" si="77"/>
        <v>3.2273700000000001</v>
      </c>
      <c r="M358" s="49">
        <f t="shared" si="78"/>
        <v>1.0699485959155597</v>
      </c>
      <c r="N358" s="38">
        <f t="shared" si="79"/>
        <v>1.06</v>
      </c>
      <c r="O358" s="50">
        <v>34.26</v>
      </c>
      <c r="P358" s="51">
        <f t="shared" si="70"/>
        <v>34.26</v>
      </c>
      <c r="S358" s="50">
        <v>18.059999999999999</v>
      </c>
      <c r="T358" s="50">
        <v>36.74</v>
      </c>
      <c r="U358" s="49">
        <f t="shared" si="81"/>
        <v>1.0343300110741973</v>
      </c>
      <c r="V358" s="2" t="str">
        <f t="shared" si="82"/>
        <v>N</v>
      </c>
      <c r="W358" s="49">
        <f t="shared" si="71"/>
        <v>-6.7501360914534667E-2</v>
      </c>
      <c r="X358" s="2" t="str">
        <f t="shared" si="83"/>
        <v>Y</v>
      </c>
      <c r="Y358" s="2" t="str">
        <f t="shared" si="80"/>
        <v>N</v>
      </c>
      <c r="Z358" s="51">
        <f t="shared" si="72"/>
        <v>34.909999999999997</v>
      </c>
      <c r="AC358" s="25"/>
      <c r="AE358" s="25"/>
    </row>
    <row r="359" spans="1:31">
      <c r="A359" s="34" t="s">
        <v>393</v>
      </c>
      <c r="B359" s="41">
        <v>6005227</v>
      </c>
      <c r="C359" s="41">
        <v>145654</v>
      </c>
      <c r="D359" s="41">
        <v>0</v>
      </c>
      <c r="E359" s="2">
        <v>3.0104099999999998</v>
      </c>
      <c r="F359" s="2">
        <f t="shared" si="73"/>
        <v>0.71220000000000006</v>
      </c>
      <c r="G359" s="2">
        <v>4.5228299999999999</v>
      </c>
      <c r="H359" s="2">
        <f t="shared" si="74"/>
        <v>3.79</v>
      </c>
      <c r="I359" s="2">
        <f t="shared" si="75"/>
        <v>3.8647</v>
      </c>
      <c r="J359" s="2">
        <f t="shared" si="76"/>
        <v>3.1589</v>
      </c>
      <c r="K359" s="2">
        <v>3.74403</v>
      </c>
      <c r="L359" s="2">
        <f t="shared" si="77"/>
        <v>3.1589</v>
      </c>
      <c r="M359" s="49">
        <f t="shared" si="78"/>
        <v>0.95299313052011769</v>
      </c>
      <c r="N359" s="38">
        <f t="shared" si="79"/>
        <v>0.95</v>
      </c>
      <c r="O359" s="50">
        <v>27.72</v>
      </c>
      <c r="P359" s="51">
        <f t="shared" si="70"/>
        <v>27.72</v>
      </c>
      <c r="S359" s="50">
        <v>15.02</v>
      </c>
      <c r="T359" s="50">
        <v>27.72</v>
      </c>
      <c r="U359" s="49">
        <f t="shared" si="81"/>
        <v>0.84553928095872166</v>
      </c>
      <c r="V359" s="2" t="str">
        <f t="shared" si="82"/>
        <v>N</v>
      </c>
      <c r="W359" s="49">
        <f t="shared" si="71"/>
        <v>0</v>
      </c>
      <c r="X359" s="2" t="str">
        <f t="shared" si="83"/>
        <v>N</v>
      </c>
      <c r="Y359" s="2" t="str">
        <f t="shared" si="80"/>
        <v>N</v>
      </c>
      <c r="Z359" s="51">
        <f t="shared" si="72"/>
        <v>26.34</v>
      </c>
      <c r="AC359" s="25"/>
      <c r="AE359" s="25"/>
    </row>
    <row r="360" spans="1:31">
      <c r="A360" s="52" t="s">
        <v>394</v>
      </c>
      <c r="B360" s="53">
        <v>6005235</v>
      </c>
      <c r="C360" s="53">
        <v>145761</v>
      </c>
      <c r="D360" s="53">
        <v>0</v>
      </c>
      <c r="E360" s="54">
        <v>3.13476</v>
      </c>
      <c r="F360" s="54">
        <f t="shared" si="73"/>
        <v>0.71220000000000006</v>
      </c>
      <c r="G360" s="54">
        <v>4.5961999999999996</v>
      </c>
      <c r="H360" s="54">
        <f t="shared" si="74"/>
        <v>3.79</v>
      </c>
      <c r="I360" s="54">
        <f t="shared" si="75"/>
        <v>3.8647</v>
      </c>
      <c r="J360" s="54">
        <f t="shared" si="76"/>
        <v>3.21014</v>
      </c>
      <c r="K360" s="54">
        <v>3.2110799999999999</v>
      </c>
      <c r="L360" s="54">
        <f t="shared" si="77"/>
        <v>3.21014</v>
      </c>
      <c r="M360" s="55">
        <f t="shared" si="78"/>
        <v>0.97651815808656317</v>
      </c>
      <c r="N360" s="56">
        <f t="shared" si="79"/>
        <v>0.97</v>
      </c>
      <c r="O360" s="57">
        <v>29.03</v>
      </c>
      <c r="P360" s="58">
        <f t="shared" si="70"/>
        <v>29.03</v>
      </c>
      <c r="S360" s="57">
        <v>27.72</v>
      </c>
      <c r="T360" s="57">
        <v>32.619999999999997</v>
      </c>
      <c r="U360" s="55">
        <f t="shared" si="81"/>
        <v>0.17676767676767671</v>
      </c>
      <c r="V360" s="54" t="str">
        <f t="shared" si="82"/>
        <v>N</v>
      </c>
      <c r="W360" s="55">
        <f t="shared" si="71"/>
        <v>-0.11005518087063142</v>
      </c>
      <c r="X360" s="54" t="str">
        <f t="shared" si="83"/>
        <v>Y</v>
      </c>
      <c r="Y360" s="54" t="str">
        <f t="shared" si="80"/>
        <v>N</v>
      </c>
      <c r="Z360" s="58">
        <f t="shared" si="72"/>
        <v>30.990000000000002</v>
      </c>
      <c r="AC360" s="25"/>
      <c r="AE360" s="25"/>
    </row>
    <row r="361" spans="1:31">
      <c r="A361" s="42" t="s">
        <v>395</v>
      </c>
      <c r="B361" s="43">
        <v>6000640</v>
      </c>
      <c r="C361" s="43">
        <v>145334</v>
      </c>
      <c r="D361" s="43">
        <v>0</v>
      </c>
      <c r="E361" s="44">
        <v>3.2208100000000002</v>
      </c>
      <c r="F361" s="44">
        <f t="shared" si="73"/>
        <v>0.71220000000000006</v>
      </c>
      <c r="G361" s="44">
        <v>5.5244499999999999</v>
      </c>
      <c r="H361" s="44">
        <f t="shared" si="74"/>
        <v>3.79</v>
      </c>
      <c r="I361" s="44">
        <f t="shared" si="75"/>
        <v>3.8647</v>
      </c>
      <c r="J361" s="44">
        <f t="shared" si="76"/>
        <v>3.85846</v>
      </c>
      <c r="K361" s="44">
        <v>4.17455</v>
      </c>
      <c r="L361" s="44">
        <f t="shared" si="77"/>
        <v>3.85846</v>
      </c>
      <c r="M361" s="45">
        <f t="shared" si="78"/>
        <v>0.83473976664265026</v>
      </c>
      <c r="N361" s="46">
        <f t="shared" si="79"/>
        <v>0.83</v>
      </c>
      <c r="O361" s="47">
        <v>18.829999999999998</v>
      </c>
      <c r="P361" s="48">
        <f t="shared" si="70"/>
        <v>18.829999999999998</v>
      </c>
      <c r="S361" s="47">
        <v>15.77</v>
      </c>
      <c r="T361" s="47">
        <v>25.77</v>
      </c>
      <c r="U361" s="45">
        <f t="shared" si="81"/>
        <v>0.63411540900443886</v>
      </c>
      <c r="V361" s="44" t="str">
        <f t="shared" si="82"/>
        <v>N</v>
      </c>
      <c r="W361" s="45">
        <f t="shared" si="71"/>
        <v>-0.26930539386883978</v>
      </c>
      <c r="X361" s="44" t="str">
        <f t="shared" si="83"/>
        <v>Y</v>
      </c>
      <c r="Y361" s="44" t="str">
        <f t="shared" si="80"/>
        <v>N</v>
      </c>
      <c r="Z361" s="48">
        <f t="shared" si="72"/>
        <v>24.490000000000002</v>
      </c>
      <c r="AC361" s="25"/>
      <c r="AE361" s="25"/>
    </row>
    <row r="362" spans="1:31">
      <c r="A362" s="34" t="s">
        <v>396</v>
      </c>
      <c r="B362" s="41">
        <v>6007918</v>
      </c>
      <c r="C362" s="41">
        <v>145424</v>
      </c>
      <c r="D362" s="41">
        <v>0</v>
      </c>
      <c r="E362" s="2">
        <v>3.0069900000000001</v>
      </c>
      <c r="F362" s="2">
        <f t="shared" si="73"/>
        <v>0.71220000000000006</v>
      </c>
      <c r="G362" s="2">
        <v>5.0150199999999998</v>
      </c>
      <c r="H362" s="2">
        <f t="shared" si="74"/>
        <v>3.79</v>
      </c>
      <c r="I362" s="2">
        <f t="shared" si="75"/>
        <v>3.8647</v>
      </c>
      <c r="J362" s="2">
        <f t="shared" si="76"/>
        <v>3.5026600000000001</v>
      </c>
      <c r="K362" s="2">
        <v>3.4552800000000001</v>
      </c>
      <c r="L362" s="2">
        <f t="shared" si="77"/>
        <v>3.4931800000000002</v>
      </c>
      <c r="M362" s="49">
        <f t="shared" si="78"/>
        <v>0.86081736412094423</v>
      </c>
      <c r="N362" s="38">
        <f t="shared" si="79"/>
        <v>0.86</v>
      </c>
      <c r="O362" s="50">
        <v>21.15</v>
      </c>
      <c r="P362" s="51">
        <f t="shared" si="70"/>
        <v>21.15</v>
      </c>
      <c r="S362" s="50">
        <v>14.26</v>
      </c>
      <c r="T362" s="50">
        <v>29.68</v>
      </c>
      <c r="U362" s="49">
        <f t="shared" si="81"/>
        <v>1.0813464235624124</v>
      </c>
      <c r="V362" s="2" t="str">
        <f t="shared" si="82"/>
        <v>N</v>
      </c>
      <c r="W362" s="49">
        <f t="shared" si="71"/>
        <v>-0.28739892183288412</v>
      </c>
      <c r="X362" s="2" t="str">
        <f t="shared" si="83"/>
        <v>Y</v>
      </c>
      <c r="Y362" s="2" t="str">
        <f t="shared" si="80"/>
        <v>N</v>
      </c>
      <c r="Z362" s="51">
        <f t="shared" si="72"/>
        <v>28.200000000000003</v>
      </c>
      <c r="AC362" s="25"/>
      <c r="AE362" s="25"/>
    </row>
    <row r="363" spans="1:31">
      <c r="A363" s="34" t="s">
        <v>397</v>
      </c>
      <c r="B363" s="41">
        <v>6001044</v>
      </c>
      <c r="C363" s="41">
        <v>145897</v>
      </c>
      <c r="D363" s="41">
        <v>0</v>
      </c>
      <c r="E363" s="2">
        <v>3.6120399999999999</v>
      </c>
      <c r="F363" s="2">
        <f t="shared" si="73"/>
        <v>0.71220000000000006</v>
      </c>
      <c r="G363" s="2">
        <v>4.1760900000000003</v>
      </c>
      <c r="H363" s="2">
        <f t="shared" si="74"/>
        <v>3.79</v>
      </c>
      <c r="I363" s="2">
        <f t="shared" si="75"/>
        <v>3.8647</v>
      </c>
      <c r="J363" s="2">
        <f t="shared" si="76"/>
        <v>2.9167200000000002</v>
      </c>
      <c r="K363" s="2">
        <v>2.9104299999999999</v>
      </c>
      <c r="L363" s="2">
        <f t="shared" si="77"/>
        <v>2.9154599999999999</v>
      </c>
      <c r="M363" s="49">
        <f t="shared" si="78"/>
        <v>1.2389262757849533</v>
      </c>
      <c r="N363" s="38">
        <f t="shared" si="79"/>
        <v>1.23</v>
      </c>
      <c r="O363" s="50">
        <v>38.380000000000003</v>
      </c>
      <c r="P363" s="51">
        <f t="shared" si="70"/>
        <v>38.380000000000003</v>
      </c>
      <c r="S363" s="50">
        <v>37.93</v>
      </c>
      <c r="T363" s="50">
        <v>38.68</v>
      </c>
      <c r="U363" s="49">
        <f t="shared" si="81"/>
        <v>1.9773266543633008E-2</v>
      </c>
      <c r="V363" s="2" t="str">
        <f t="shared" si="82"/>
        <v>N</v>
      </c>
      <c r="W363" s="49">
        <f t="shared" si="71"/>
        <v>-7.7559462254394298E-3</v>
      </c>
      <c r="X363" s="2" t="str">
        <f t="shared" si="83"/>
        <v>N</v>
      </c>
      <c r="Y363" s="2" t="str">
        <f t="shared" si="80"/>
        <v>N</v>
      </c>
      <c r="Z363" s="51">
        <f t="shared" si="72"/>
        <v>36.75</v>
      </c>
      <c r="AC363" s="25"/>
      <c r="AE363" s="25"/>
    </row>
    <row r="364" spans="1:31">
      <c r="A364" s="34" t="s">
        <v>398</v>
      </c>
      <c r="B364" s="41">
        <v>6005284</v>
      </c>
      <c r="C364" s="41">
        <v>145382</v>
      </c>
      <c r="D364" s="41">
        <v>0</v>
      </c>
      <c r="E364" s="2">
        <v>3.1573600000000002</v>
      </c>
      <c r="F364" s="2">
        <f t="shared" si="73"/>
        <v>0.71220000000000006</v>
      </c>
      <c r="G364" s="2">
        <v>4.5510299999999999</v>
      </c>
      <c r="H364" s="2">
        <f t="shared" si="74"/>
        <v>3.79</v>
      </c>
      <c r="I364" s="2">
        <f t="shared" si="75"/>
        <v>3.8647</v>
      </c>
      <c r="J364" s="2">
        <f t="shared" si="76"/>
        <v>3.1785899999999998</v>
      </c>
      <c r="K364" s="2">
        <v>3.4252099999999999</v>
      </c>
      <c r="L364" s="2">
        <f t="shared" si="77"/>
        <v>3.1785899999999998</v>
      </c>
      <c r="M364" s="49">
        <f t="shared" si="78"/>
        <v>0.9933209379001382</v>
      </c>
      <c r="N364" s="38">
        <f t="shared" si="79"/>
        <v>0.99</v>
      </c>
      <c r="O364" s="50">
        <v>30.33</v>
      </c>
      <c r="P364" s="51">
        <f t="shared" si="70"/>
        <v>30.33</v>
      </c>
      <c r="S364" s="50">
        <v>24.23</v>
      </c>
      <c r="T364" s="50">
        <v>30.33</v>
      </c>
      <c r="U364" s="49">
        <f t="shared" si="81"/>
        <v>0.25175402393726776</v>
      </c>
      <c r="V364" s="2" t="str">
        <f t="shared" si="82"/>
        <v>N</v>
      </c>
      <c r="W364" s="49">
        <f t="shared" si="71"/>
        <v>0</v>
      </c>
      <c r="X364" s="2" t="str">
        <f t="shared" si="83"/>
        <v>N</v>
      </c>
      <c r="Y364" s="2" t="str">
        <f t="shared" si="80"/>
        <v>N</v>
      </c>
      <c r="Z364" s="51">
        <f t="shared" si="72"/>
        <v>28.82</v>
      </c>
      <c r="AC364" s="25"/>
      <c r="AE364" s="25"/>
    </row>
    <row r="365" spans="1:31">
      <c r="A365" s="52" t="s">
        <v>399</v>
      </c>
      <c r="B365" s="53">
        <v>6014492</v>
      </c>
      <c r="C365" s="53">
        <v>145901</v>
      </c>
      <c r="D365" s="53">
        <v>0</v>
      </c>
      <c r="E365" s="54">
        <v>2.9504100000000002</v>
      </c>
      <c r="F365" s="54">
        <f t="shared" si="73"/>
        <v>0.71220000000000006</v>
      </c>
      <c r="G365" s="54">
        <v>4.5376099999999999</v>
      </c>
      <c r="H365" s="54">
        <f t="shared" si="74"/>
        <v>3.79</v>
      </c>
      <c r="I365" s="54">
        <f t="shared" si="75"/>
        <v>3.8647</v>
      </c>
      <c r="J365" s="54">
        <f t="shared" si="76"/>
        <v>3.1692200000000001</v>
      </c>
      <c r="K365" s="54">
        <v>3.2594099999999999</v>
      </c>
      <c r="L365" s="54">
        <f t="shared" si="77"/>
        <v>3.1692200000000001</v>
      </c>
      <c r="M365" s="55">
        <f t="shared" si="78"/>
        <v>0.93095777509923583</v>
      </c>
      <c r="N365" s="56">
        <f t="shared" si="79"/>
        <v>0.93</v>
      </c>
      <c r="O365" s="57">
        <v>26.42</v>
      </c>
      <c r="P365" s="58">
        <f t="shared" si="70"/>
        <v>26.42</v>
      </c>
      <c r="S365" s="57">
        <v>13.51</v>
      </c>
      <c r="T365" s="57">
        <v>25.77</v>
      </c>
      <c r="U365" s="55">
        <f t="shared" si="81"/>
        <v>0.90747594374537377</v>
      </c>
      <c r="V365" s="54" t="str">
        <f t="shared" si="82"/>
        <v>N</v>
      </c>
      <c r="W365" s="55">
        <f t="shared" si="71"/>
        <v>2.5223127667830893E-2</v>
      </c>
      <c r="X365" s="54" t="str">
        <f t="shared" si="83"/>
        <v>N</v>
      </c>
      <c r="Y365" s="54" t="str">
        <f t="shared" si="80"/>
        <v>N</v>
      </c>
      <c r="Z365" s="58">
        <f t="shared" si="72"/>
        <v>24.490000000000002</v>
      </c>
      <c r="AC365" s="25"/>
      <c r="AE365" s="25"/>
    </row>
    <row r="366" spans="1:31">
      <c r="A366" s="42" t="s">
        <v>400</v>
      </c>
      <c r="B366" s="43">
        <v>6005292</v>
      </c>
      <c r="C366" s="43">
        <v>146114</v>
      </c>
      <c r="D366" s="43">
        <v>0</v>
      </c>
      <c r="E366" s="44">
        <v>3.37514</v>
      </c>
      <c r="F366" s="44">
        <f t="shared" si="73"/>
        <v>0.71220000000000006</v>
      </c>
      <c r="G366" s="44">
        <v>3.8843399999999999</v>
      </c>
      <c r="H366" s="44">
        <f t="shared" si="74"/>
        <v>3.79</v>
      </c>
      <c r="I366" s="44">
        <f t="shared" si="75"/>
        <v>3.8647</v>
      </c>
      <c r="J366" s="44">
        <f t="shared" si="76"/>
        <v>2.7129599999999998</v>
      </c>
      <c r="K366" s="44">
        <v>3.0105499999999998</v>
      </c>
      <c r="L366" s="44">
        <f t="shared" si="77"/>
        <v>2.7129599999999998</v>
      </c>
      <c r="M366" s="45">
        <f t="shared" si="78"/>
        <v>1.244080266572305</v>
      </c>
      <c r="N366" s="46">
        <f t="shared" si="79"/>
        <v>1.24</v>
      </c>
      <c r="O366" s="47">
        <v>38.53</v>
      </c>
      <c r="P366" s="48">
        <f t="shared" si="70"/>
        <v>38.53</v>
      </c>
      <c r="S366" s="47">
        <v>37.93</v>
      </c>
      <c r="T366" s="47">
        <v>38.68</v>
      </c>
      <c r="U366" s="45">
        <f t="shared" si="81"/>
        <v>1.9773266543633008E-2</v>
      </c>
      <c r="V366" s="44" t="str">
        <f t="shared" si="82"/>
        <v>N</v>
      </c>
      <c r="W366" s="45">
        <f t="shared" si="71"/>
        <v>-3.8779731127197149E-3</v>
      </c>
      <c r="X366" s="44" t="str">
        <f t="shared" si="83"/>
        <v>N</v>
      </c>
      <c r="Y366" s="44" t="str">
        <f t="shared" si="80"/>
        <v>N</v>
      </c>
      <c r="Z366" s="48">
        <f t="shared" si="72"/>
        <v>36.75</v>
      </c>
      <c r="AC366" s="25"/>
      <c r="AE366" s="25"/>
    </row>
    <row r="367" spans="1:31">
      <c r="A367" s="34" t="s">
        <v>401</v>
      </c>
      <c r="B367" s="41">
        <v>6005300</v>
      </c>
      <c r="C367" s="41">
        <v>146026</v>
      </c>
      <c r="D367" s="41">
        <v>0</v>
      </c>
      <c r="E367" s="2">
        <v>3.82558</v>
      </c>
      <c r="F367" s="2">
        <f t="shared" si="73"/>
        <v>0.71220000000000006</v>
      </c>
      <c r="G367" s="2">
        <v>3.9746899999999998</v>
      </c>
      <c r="H367" s="2">
        <f t="shared" si="74"/>
        <v>3.79</v>
      </c>
      <c r="I367" s="2">
        <f t="shared" si="75"/>
        <v>3.8647</v>
      </c>
      <c r="J367" s="2">
        <f t="shared" si="76"/>
        <v>2.7760600000000002</v>
      </c>
      <c r="K367" s="2">
        <v>3.00522</v>
      </c>
      <c r="L367" s="2">
        <f t="shared" si="77"/>
        <v>2.7760600000000002</v>
      </c>
      <c r="M367" s="49">
        <f t="shared" si="78"/>
        <v>1.3780609929180203</v>
      </c>
      <c r="N367" s="38">
        <f t="shared" si="79"/>
        <v>1.37</v>
      </c>
      <c r="O367" s="50">
        <v>38.68</v>
      </c>
      <c r="P367" s="51">
        <f t="shared" si="70"/>
        <v>38.68</v>
      </c>
      <c r="S367" s="50">
        <v>37.49</v>
      </c>
      <c r="T367" s="50">
        <v>38.68</v>
      </c>
      <c r="U367" s="49">
        <f t="shared" si="81"/>
        <v>3.1741797812750001E-2</v>
      </c>
      <c r="V367" s="2" t="str">
        <f t="shared" si="82"/>
        <v>N</v>
      </c>
      <c r="W367" s="49">
        <f t="shared" si="71"/>
        <v>0</v>
      </c>
      <c r="X367" s="2" t="str">
        <f t="shared" si="83"/>
        <v>N</v>
      </c>
      <c r="Y367" s="2" t="str">
        <f t="shared" si="80"/>
        <v>N</v>
      </c>
      <c r="Z367" s="51">
        <f t="shared" si="72"/>
        <v>36.75</v>
      </c>
      <c r="AC367" s="25"/>
      <c r="AE367" s="25"/>
    </row>
    <row r="368" spans="1:31">
      <c r="A368" s="34" t="s">
        <v>402</v>
      </c>
      <c r="B368" s="41">
        <v>6011993</v>
      </c>
      <c r="C368" s="41">
        <v>145638</v>
      </c>
      <c r="D368" s="41">
        <v>0</v>
      </c>
      <c r="E368" s="2">
        <v>3.4846200000000001</v>
      </c>
      <c r="F368" s="2">
        <f t="shared" si="73"/>
        <v>0.71220000000000006</v>
      </c>
      <c r="G368" s="2">
        <v>4.8938699999999997</v>
      </c>
      <c r="H368" s="2">
        <f t="shared" si="74"/>
        <v>3.79</v>
      </c>
      <c r="I368" s="2">
        <f t="shared" si="75"/>
        <v>3.8647</v>
      </c>
      <c r="J368" s="2">
        <f t="shared" si="76"/>
        <v>3.41805</v>
      </c>
      <c r="K368" s="2">
        <v>3.42503</v>
      </c>
      <c r="L368" s="2">
        <f t="shared" si="77"/>
        <v>3.41805</v>
      </c>
      <c r="M368" s="49">
        <f t="shared" si="78"/>
        <v>1.0194760170272523</v>
      </c>
      <c r="N368" s="38">
        <f t="shared" si="79"/>
        <v>1.01</v>
      </c>
      <c r="O368" s="50">
        <v>31.53</v>
      </c>
      <c r="P368" s="51">
        <f t="shared" si="70"/>
        <v>31.53</v>
      </c>
      <c r="S368" s="50">
        <v>29.68</v>
      </c>
      <c r="T368" s="50">
        <v>32.619999999999997</v>
      </c>
      <c r="U368" s="49">
        <f t="shared" si="81"/>
        <v>9.9056603773584828E-2</v>
      </c>
      <c r="V368" s="2" t="str">
        <f t="shared" si="82"/>
        <v>N</v>
      </c>
      <c r="W368" s="49">
        <f t="shared" si="71"/>
        <v>-3.3415082771305837E-2</v>
      </c>
      <c r="X368" s="2" t="str">
        <f t="shared" si="83"/>
        <v>N</v>
      </c>
      <c r="Y368" s="2" t="str">
        <f t="shared" si="80"/>
        <v>N</v>
      </c>
      <c r="Z368" s="51">
        <f t="shared" si="72"/>
        <v>30.990000000000002</v>
      </c>
      <c r="AC368" s="25"/>
      <c r="AE368" s="25"/>
    </row>
    <row r="369" spans="1:31">
      <c r="A369" s="34" t="s">
        <v>403</v>
      </c>
      <c r="B369" s="41">
        <v>6005318</v>
      </c>
      <c r="C369" s="41">
        <v>145511</v>
      </c>
      <c r="D369" s="41">
        <v>0</v>
      </c>
      <c r="E369" s="2">
        <v>3.3216899999999998</v>
      </c>
      <c r="F369" s="2">
        <f t="shared" si="73"/>
        <v>0.71220000000000006</v>
      </c>
      <c r="G369" s="2">
        <v>5.0064000000000002</v>
      </c>
      <c r="H369" s="2">
        <f t="shared" si="74"/>
        <v>3.79</v>
      </c>
      <c r="I369" s="2">
        <f t="shared" si="75"/>
        <v>3.8647</v>
      </c>
      <c r="J369" s="2">
        <f t="shared" si="76"/>
        <v>3.4966400000000002</v>
      </c>
      <c r="K369" s="2">
        <v>3.4561500000000001</v>
      </c>
      <c r="L369" s="2">
        <f t="shared" si="77"/>
        <v>3.48854</v>
      </c>
      <c r="M369" s="49">
        <f t="shared" si="78"/>
        <v>0.9521719687892356</v>
      </c>
      <c r="N369" s="38">
        <f t="shared" si="79"/>
        <v>0.95</v>
      </c>
      <c r="O369" s="50">
        <v>27.72</v>
      </c>
      <c r="P369" s="51">
        <f t="shared" si="70"/>
        <v>27.72</v>
      </c>
      <c r="S369" s="50">
        <v>27.07</v>
      </c>
      <c r="T369" s="50">
        <v>29.68</v>
      </c>
      <c r="U369" s="49">
        <f t="shared" si="81"/>
        <v>9.6416697451052802E-2</v>
      </c>
      <c r="V369" s="2" t="str">
        <f t="shared" si="82"/>
        <v>N</v>
      </c>
      <c r="W369" s="49">
        <f t="shared" si="71"/>
        <v>-6.6037735849056631E-2</v>
      </c>
      <c r="X369" s="2" t="str">
        <f t="shared" si="83"/>
        <v>Y</v>
      </c>
      <c r="Y369" s="2" t="str">
        <f t="shared" si="80"/>
        <v>N</v>
      </c>
      <c r="Z369" s="51">
        <f t="shared" si="72"/>
        <v>28.200000000000003</v>
      </c>
      <c r="AC369" s="25"/>
      <c r="AE369" s="25"/>
    </row>
    <row r="370" spans="1:31">
      <c r="A370" s="52" t="s">
        <v>404</v>
      </c>
      <c r="B370" s="53">
        <v>6012967</v>
      </c>
      <c r="C370" s="53">
        <v>145700</v>
      </c>
      <c r="D370" s="53">
        <v>0</v>
      </c>
      <c r="E370" s="54">
        <v>3.4558900000000001</v>
      </c>
      <c r="F370" s="54">
        <f t="shared" si="73"/>
        <v>0.71220000000000006</v>
      </c>
      <c r="G370" s="54">
        <v>4.8136200000000002</v>
      </c>
      <c r="H370" s="54">
        <f t="shared" si="74"/>
        <v>3.79</v>
      </c>
      <c r="I370" s="54">
        <f t="shared" si="75"/>
        <v>3.8647</v>
      </c>
      <c r="J370" s="54">
        <f t="shared" si="76"/>
        <v>3.3620000000000001</v>
      </c>
      <c r="K370" s="54">
        <v>3.3400300000000001</v>
      </c>
      <c r="L370" s="54">
        <f t="shared" si="77"/>
        <v>3.3576100000000002</v>
      </c>
      <c r="M370" s="55">
        <f t="shared" si="78"/>
        <v>1.029270820613472</v>
      </c>
      <c r="N370" s="56">
        <f t="shared" si="79"/>
        <v>1.02</v>
      </c>
      <c r="O370" s="57">
        <v>32.07</v>
      </c>
      <c r="P370" s="58">
        <f t="shared" si="70"/>
        <v>32.07</v>
      </c>
      <c r="S370" s="57">
        <v>25.77</v>
      </c>
      <c r="T370" s="57">
        <v>30.33</v>
      </c>
      <c r="U370" s="55">
        <f t="shared" si="81"/>
        <v>0.17694994179278226</v>
      </c>
      <c r="V370" s="54" t="str">
        <f t="shared" si="82"/>
        <v>N</v>
      </c>
      <c r="W370" s="55">
        <f t="shared" si="71"/>
        <v>5.7368941641938745E-2</v>
      </c>
      <c r="X370" s="54" t="str">
        <f t="shared" si="83"/>
        <v>N</v>
      </c>
      <c r="Y370" s="54" t="str">
        <f t="shared" si="80"/>
        <v>N</v>
      </c>
      <c r="Z370" s="58">
        <f t="shared" si="72"/>
        <v>28.82</v>
      </c>
      <c r="AC370" s="25"/>
      <c r="AE370" s="25"/>
    </row>
    <row r="371" spans="1:31">
      <c r="A371" s="42" t="s">
        <v>405</v>
      </c>
      <c r="B371" s="43">
        <v>6013098</v>
      </c>
      <c r="C371" s="43">
        <v>145711</v>
      </c>
      <c r="D371" s="43">
        <v>0</v>
      </c>
      <c r="E371" s="44">
        <v>3.76267</v>
      </c>
      <c r="F371" s="44">
        <f t="shared" si="73"/>
        <v>0.71220000000000006</v>
      </c>
      <c r="G371" s="44">
        <v>5.3055000000000003</v>
      </c>
      <c r="H371" s="44">
        <f t="shared" si="74"/>
        <v>3.79</v>
      </c>
      <c r="I371" s="44">
        <f t="shared" si="75"/>
        <v>3.8647</v>
      </c>
      <c r="J371" s="44">
        <f t="shared" si="76"/>
        <v>3.7055400000000001</v>
      </c>
      <c r="K371" s="44">
        <v>3.6658200000000001</v>
      </c>
      <c r="L371" s="44">
        <f t="shared" si="77"/>
        <v>3.6976</v>
      </c>
      <c r="M371" s="45">
        <f t="shared" si="78"/>
        <v>1.0175979013414107</v>
      </c>
      <c r="N371" s="46">
        <f t="shared" si="79"/>
        <v>1.01</v>
      </c>
      <c r="O371" s="47">
        <v>31.53</v>
      </c>
      <c r="P371" s="48">
        <f t="shared" si="70"/>
        <v>31.53</v>
      </c>
      <c r="S371" s="47">
        <v>36.89</v>
      </c>
      <c r="T371" s="47">
        <v>36.74</v>
      </c>
      <c r="U371" s="45">
        <f t="shared" si="81"/>
        <v>-4.0661425860666458E-3</v>
      </c>
      <c r="V371" s="44" t="str">
        <f t="shared" si="82"/>
        <v>N</v>
      </c>
      <c r="W371" s="45">
        <f t="shared" si="71"/>
        <v>-0.1418072945019053</v>
      </c>
      <c r="X371" s="44" t="str">
        <f t="shared" si="83"/>
        <v>Y</v>
      </c>
      <c r="Y371" s="44" t="str">
        <f t="shared" si="80"/>
        <v>N</v>
      </c>
      <c r="Z371" s="48">
        <f t="shared" si="72"/>
        <v>34.909999999999997</v>
      </c>
      <c r="AC371" s="25"/>
      <c r="AE371" s="25"/>
    </row>
    <row r="372" spans="1:31">
      <c r="A372" s="34" t="s">
        <v>406</v>
      </c>
      <c r="B372" s="41">
        <v>6013361</v>
      </c>
      <c r="C372" s="41">
        <v>145737</v>
      </c>
      <c r="D372" s="41">
        <v>0</v>
      </c>
      <c r="E372" s="2">
        <v>3.8345699999999998</v>
      </c>
      <c r="F372" s="2">
        <f t="shared" si="73"/>
        <v>0.71220000000000006</v>
      </c>
      <c r="G372" s="2">
        <v>4.7515400000000003</v>
      </c>
      <c r="H372" s="2">
        <f t="shared" si="74"/>
        <v>3.79</v>
      </c>
      <c r="I372" s="2">
        <f t="shared" si="75"/>
        <v>3.8647</v>
      </c>
      <c r="J372" s="2">
        <f t="shared" si="76"/>
        <v>3.3186399999999998</v>
      </c>
      <c r="K372" s="2">
        <v>3.6121300000000001</v>
      </c>
      <c r="L372" s="2">
        <f t="shared" si="77"/>
        <v>3.3186399999999998</v>
      </c>
      <c r="M372" s="49">
        <f t="shared" si="78"/>
        <v>1.1554642865752236</v>
      </c>
      <c r="N372" s="38">
        <f t="shared" si="79"/>
        <v>1.1499999999999999</v>
      </c>
      <c r="O372" s="50">
        <v>37.19</v>
      </c>
      <c r="P372" s="51">
        <f t="shared" si="70"/>
        <v>37.19</v>
      </c>
      <c r="S372" s="50">
        <v>30.98</v>
      </c>
      <c r="T372" s="50">
        <v>36.590000000000003</v>
      </c>
      <c r="U372" s="49">
        <f t="shared" si="81"/>
        <v>0.18108457069076833</v>
      </c>
      <c r="V372" s="2" t="str">
        <f t="shared" si="82"/>
        <v>N</v>
      </c>
      <c r="W372" s="49">
        <f t="shared" si="71"/>
        <v>1.6397922929762072E-2</v>
      </c>
      <c r="X372" s="2" t="str">
        <f t="shared" si="83"/>
        <v>N</v>
      </c>
      <c r="Y372" s="2" t="str">
        <f t="shared" si="80"/>
        <v>N</v>
      </c>
      <c r="Z372" s="51">
        <f t="shared" si="72"/>
        <v>34.769999999999996</v>
      </c>
      <c r="AC372" s="25"/>
      <c r="AE372" s="25"/>
    </row>
    <row r="373" spans="1:31">
      <c r="A373" s="34" t="s">
        <v>407</v>
      </c>
      <c r="B373" s="41">
        <v>6014138</v>
      </c>
      <c r="C373" s="41">
        <v>145816</v>
      </c>
      <c r="D373" s="41">
        <v>0</v>
      </c>
      <c r="E373" s="2">
        <v>3.2736399999999999</v>
      </c>
      <c r="F373" s="2">
        <f t="shared" si="73"/>
        <v>0.71220000000000006</v>
      </c>
      <c r="G373" s="2">
        <v>5.3571299999999997</v>
      </c>
      <c r="H373" s="2">
        <f t="shared" si="74"/>
        <v>3.79</v>
      </c>
      <c r="I373" s="2">
        <f t="shared" si="75"/>
        <v>3.8647</v>
      </c>
      <c r="J373" s="2">
        <f t="shared" si="76"/>
        <v>3.7416</v>
      </c>
      <c r="K373" s="2">
        <v>3.6730399999999999</v>
      </c>
      <c r="L373" s="2">
        <f t="shared" si="77"/>
        <v>3.7278899999999999</v>
      </c>
      <c r="M373" s="49">
        <f t="shared" si="78"/>
        <v>0.87814822862262565</v>
      </c>
      <c r="N373" s="38">
        <f t="shared" si="79"/>
        <v>0.87</v>
      </c>
      <c r="O373" s="50">
        <v>21.92</v>
      </c>
      <c r="P373" s="51">
        <f t="shared" si="70"/>
        <v>21.92</v>
      </c>
      <c r="S373" s="50">
        <v>19.600000000000001</v>
      </c>
      <c r="T373" s="50">
        <v>25</v>
      </c>
      <c r="U373" s="49">
        <f t="shared" si="81"/>
        <v>0.27551020408163257</v>
      </c>
      <c r="V373" s="2" t="str">
        <f t="shared" si="82"/>
        <v>N</v>
      </c>
      <c r="W373" s="49">
        <f t="shared" si="71"/>
        <v>-0.12319999999999993</v>
      </c>
      <c r="X373" s="2" t="str">
        <f t="shared" si="83"/>
        <v>Y</v>
      </c>
      <c r="Y373" s="2" t="str">
        <f t="shared" si="80"/>
        <v>N</v>
      </c>
      <c r="Z373" s="51">
        <f t="shared" si="72"/>
        <v>23.75</v>
      </c>
      <c r="AC373" s="25"/>
      <c r="AE373" s="25"/>
    </row>
    <row r="374" spans="1:31">
      <c r="A374" s="34" t="s">
        <v>408</v>
      </c>
      <c r="B374" s="41">
        <v>6014682</v>
      </c>
      <c r="C374" s="41">
        <v>145899</v>
      </c>
      <c r="D374" s="41">
        <v>0</v>
      </c>
      <c r="E374" s="2">
        <v>3.9117099999999998</v>
      </c>
      <c r="F374" s="2">
        <f t="shared" si="73"/>
        <v>0.71220000000000006</v>
      </c>
      <c r="G374" s="2">
        <v>5.1388699999999998</v>
      </c>
      <c r="H374" s="2">
        <f t="shared" si="74"/>
        <v>3.79</v>
      </c>
      <c r="I374" s="2">
        <f t="shared" si="75"/>
        <v>3.8647</v>
      </c>
      <c r="J374" s="2">
        <f t="shared" si="76"/>
        <v>3.5891600000000001</v>
      </c>
      <c r="K374" s="2">
        <v>3.6309300000000002</v>
      </c>
      <c r="L374" s="2">
        <f t="shared" si="77"/>
        <v>3.5891600000000001</v>
      </c>
      <c r="M374" s="49">
        <f t="shared" si="78"/>
        <v>1.0898678242262814</v>
      </c>
      <c r="N374" s="38">
        <f t="shared" si="79"/>
        <v>1.08</v>
      </c>
      <c r="O374" s="50">
        <v>35.35</v>
      </c>
      <c r="P374" s="51">
        <f t="shared" si="70"/>
        <v>35.35</v>
      </c>
      <c r="S374" s="50">
        <v>36.74</v>
      </c>
      <c r="T374" s="50">
        <v>36.89</v>
      </c>
      <c r="U374" s="49">
        <f t="shared" si="81"/>
        <v>4.0827436037016484E-3</v>
      </c>
      <c r="V374" s="2" t="str">
        <f t="shared" si="82"/>
        <v>N</v>
      </c>
      <c r="W374" s="49">
        <f t="shared" si="71"/>
        <v>-4.1745730550284604E-2</v>
      </c>
      <c r="X374" s="2" t="str">
        <f t="shared" si="83"/>
        <v>N</v>
      </c>
      <c r="Y374" s="2" t="str">
        <f t="shared" si="80"/>
        <v>N</v>
      </c>
      <c r="Z374" s="51">
        <f t="shared" si="72"/>
        <v>35.049999999999997</v>
      </c>
      <c r="AC374" s="25"/>
      <c r="AE374" s="25"/>
    </row>
    <row r="375" spans="1:31">
      <c r="A375" s="52" t="s">
        <v>409</v>
      </c>
      <c r="B375" s="53">
        <v>6012553</v>
      </c>
      <c r="C375" s="53">
        <v>145678</v>
      </c>
      <c r="D375" s="53">
        <v>0</v>
      </c>
      <c r="E375" s="54">
        <v>3.6810499999999999</v>
      </c>
      <c r="F375" s="54">
        <f t="shared" si="73"/>
        <v>0.71220000000000006</v>
      </c>
      <c r="G375" s="54">
        <v>5.0668199999999999</v>
      </c>
      <c r="H375" s="54">
        <f t="shared" si="74"/>
        <v>3.79</v>
      </c>
      <c r="I375" s="54">
        <f t="shared" si="75"/>
        <v>3.8647</v>
      </c>
      <c r="J375" s="54">
        <f t="shared" si="76"/>
        <v>3.53884</v>
      </c>
      <c r="K375" s="54">
        <v>3.6882199999999998</v>
      </c>
      <c r="L375" s="54">
        <f t="shared" si="77"/>
        <v>3.53884</v>
      </c>
      <c r="M375" s="55">
        <f t="shared" si="78"/>
        <v>1.0401854845090481</v>
      </c>
      <c r="N375" s="56">
        <f t="shared" si="79"/>
        <v>1.04</v>
      </c>
      <c r="O375" s="57">
        <v>33.159999999999997</v>
      </c>
      <c r="P375" s="58">
        <f t="shared" si="70"/>
        <v>33.159999999999997</v>
      </c>
      <c r="S375" s="57">
        <v>29.68</v>
      </c>
      <c r="T375" s="57">
        <v>32.07</v>
      </c>
      <c r="U375" s="55">
        <f t="shared" si="81"/>
        <v>8.0525606469002711E-2</v>
      </c>
      <c r="V375" s="54" t="str">
        <f t="shared" si="82"/>
        <v>N</v>
      </c>
      <c r="W375" s="55">
        <f t="shared" si="71"/>
        <v>3.3988150919862688E-2</v>
      </c>
      <c r="X375" s="54" t="str">
        <f t="shared" si="83"/>
        <v>N</v>
      </c>
      <c r="Y375" s="54" t="str">
        <f t="shared" si="80"/>
        <v>N</v>
      </c>
      <c r="Z375" s="58">
        <f t="shared" si="72"/>
        <v>30.470000000000002</v>
      </c>
      <c r="AC375" s="25"/>
      <c r="AE375" s="25"/>
    </row>
    <row r="376" spans="1:31">
      <c r="A376" s="42" t="s">
        <v>410</v>
      </c>
      <c r="B376" s="43">
        <v>6005359</v>
      </c>
      <c r="C376" s="43">
        <v>145344</v>
      </c>
      <c r="D376" s="43">
        <v>0</v>
      </c>
      <c r="E376" s="44">
        <v>5.1669400000000003</v>
      </c>
      <c r="F376" s="44">
        <f t="shared" si="73"/>
        <v>0.71220000000000006</v>
      </c>
      <c r="G376" s="44">
        <v>3.7996099999999999</v>
      </c>
      <c r="H376" s="44">
        <f t="shared" si="74"/>
        <v>3.79</v>
      </c>
      <c r="I376" s="44">
        <f t="shared" si="75"/>
        <v>3.8647</v>
      </c>
      <c r="J376" s="44">
        <f t="shared" si="76"/>
        <v>2.6537799999999998</v>
      </c>
      <c r="K376" s="44">
        <v>0</v>
      </c>
      <c r="L376" s="44">
        <f t="shared" si="77"/>
        <v>2.6537799999999998</v>
      </c>
      <c r="M376" s="45">
        <f t="shared" si="78"/>
        <v>1.9470114327487587</v>
      </c>
      <c r="N376" s="46">
        <f t="shared" si="79"/>
        <v>1.94</v>
      </c>
      <c r="O376" s="47">
        <v>38.68</v>
      </c>
      <c r="P376" s="48">
        <f t="shared" si="70"/>
        <v>38.68</v>
      </c>
      <c r="S376" s="47">
        <v>0</v>
      </c>
      <c r="T376" s="47">
        <v>38.68</v>
      </c>
      <c r="U376" s="45">
        <f t="shared" si="81"/>
        <v>0</v>
      </c>
      <c r="V376" s="44" t="str">
        <f t="shared" si="82"/>
        <v>N</v>
      </c>
      <c r="W376" s="45">
        <f t="shared" si="71"/>
        <v>0</v>
      </c>
      <c r="X376" s="44" t="str">
        <f t="shared" si="83"/>
        <v>N</v>
      </c>
      <c r="Y376" s="44" t="str">
        <f t="shared" si="80"/>
        <v>N</v>
      </c>
      <c r="Z376" s="48">
        <f t="shared" si="72"/>
        <v>36.75</v>
      </c>
      <c r="AC376" s="25"/>
      <c r="AE376" s="25"/>
    </row>
    <row r="377" spans="1:31">
      <c r="A377" s="34" t="s">
        <v>411</v>
      </c>
      <c r="B377" s="41">
        <v>6005375</v>
      </c>
      <c r="C377" s="41">
        <v>145931</v>
      </c>
      <c r="D377" s="41">
        <v>0</v>
      </c>
      <c r="E377" s="2">
        <v>3.3399100000000002</v>
      </c>
      <c r="F377" s="2">
        <f t="shared" si="73"/>
        <v>0.71220000000000006</v>
      </c>
      <c r="G377" s="2">
        <v>5.1054599999999999</v>
      </c>
      <c r="H377" s="2">
        <f t="shared" si="74"/>
        <v>3.79</v>
      </c>
      <c r="I377" s="2">
        <f t="shared" si="75"/>
        <v>3.8647</v>
      </c>
      <c r="J377" s="2">
        <f t="shared" si="76"/>
        <v>3.5658300000000001</v>
      </c>
      <c r="K377" s="2">
        <v>3.4253999999999998</v>
      </c>
      <c r="L377" s="2">
        <f t="shared" si="77"/>
        <v>3.5377399999999999</v>
      </c>
      <c r="M377" s="49">
        <f t="shared" si="78"/>
        <v>0.94408011894599386</v>
      </c>
      <c r="N377" s="38">
        <f t="shared" si="79"/>
        <v>0.94</v>
      </c>
      <c r="O377" s="50">
        <v>27.07</v>
      </c>
      <c r="P377" s="51">
        <f t="shared" si="70"/>
        <v>27.07</v>
      </c>
      <c r="S377" s="50">
        <v>25.77</v>
      </c>
      <c r="T377" s="50">
        <v>31.53</v>
      </c>
      <c r="U377" s="49">
        <f t="shared" si="81"/>
        <v>0.2235157159487777</v>
      </c>
      <c r="V377" s="2" t="str">
        <f t="shared" si="82"/>
        <v>N</v>
      </c>
      <c r="W377" s="49">
        <f t="shared" si="71"/>
        <v>-0.14145258483983511</v>
      </c>
      <c r="X377" s="2" t="str">
        <f t="shared" si="83"/>
        <v>Y</v>
      </c>
      <c r="Y377" s="2" t="str">
        <f t="shared" si="80"/>
        <v>N</v>
      </c>
      <c r="Z377" s="51">
        <f t="shared" si="72"/>
        <v>29.96</v>
      </c>
      <c r="AC377" s="25"/>
      <c r="AE377" s="25"/>
    </row>
    <row r="378" spans="1:31">
      <c r="A378" s="34" t="s">
        <v>412</v>
      </c>
      <c r="B378" s="41">
        <v>6009005</v>
      </c>
      <c r="C378" s="41">
        <v>146189</v>
      </c>
      <c r="D378" s="41">
        <v>0</v>
      </c>
      <c r="E378" s="2">
        <v>5.5155099999999999</v>
      </c>
      <c r="F378" s="2">
        <f t="shared" si="73"/>
        <v>0.71220000000000006</v>
      </c>
      <c r="G378" s="2">
        <v>2.8981499999999998</v>
      </c>
      <c r="H378" s="2">
        <f t="shared" si="74"/>
        <v>3.79</v>
      </c>
      <c r="I378" s="2">
        <f t="shared" si="75"/>
        <v>3.8647</v>
      </c>
      <c r="J378" s="2">
        <f t="shared" si="76"/>
        <v>2.0241699999999998</v>
      </c>
      <c r="K378" s="2">
        <v>2.8465500000000001</v>
      </c>
      <c r="L378" s="2">
        <f t="shared" si="77"/>
        <v>2.0241699999999998</v>
      </c>
      <c r="M378" s="49">
        <f t="shared" si="78"/>
        <v>2.7248254840255512</v>
      </c>
      <c r="N378" s="38">
        <f t="shared" si="79"/>
        <v>2.72</v>
      </c>
      <c r="O378" s="50">
        <v>38.68</v>
      </c>
      <c r="P378" s="51">
        <f t="shared" si="70"/>
        <v>38.68</v>
      </c>
      <c r="S378" s="50">
        <v>38.68</v>
      </c>
      <c r="T378" s="50">
        <v>38.68</v>
      </c>
      <c r="U378" s="49">
        <f t="shared" si="81"/>
        <v>0</v>
      </c>
      <c r="V378" s="2" t="str">
        <f t="shared" si="82"/>
        <v>N</v>
      </c>
      <c r="W378" s="49">
        <f t="shared" si="71"/>
        <v>0</v>
      </c>
      <c r="X378" s="2" t="str">
        <f t="shared" si="83"/>
        <v>N</v>
      </c>
      <c r="Y378" s="2" t="str">
        <f t="shared" si="80"/>
        <v>N</v>
      </c>
      <c r="Z378" s="51">
        <f t="shared" si="72"/>
        <v>36.75</v>
      </c>
      <c r="AC378" s="25"/>
      <c r="AE378" s="25"/>
    </row>
    <row r="379" spans="1:31">
      <c r="A379" s="34" t="s">
        <v>413</v>
      </c>
      <c r="B379" s="41">
        <v>6005563</v>
      </c>
      <c r="C379" s="41">
        <v>146185</v>
      </c>
      <c r="D379" s="41">
        <v>0</v>
      </c>
      <c r="E379" s="2">
        <v>4.7229200000000002</v>
      </c>
      <c r="F379" s="2">
        <f t="shared" si="73"/>
        <v>0.71220000000000006</v>
      </c>
      <c r="G379" s="2">
        <v>3.6573899999999999</v>
      </c>
      <c r="H379" s="2">
        <f t="shared" si="74"/>
        <v>3.79</v>
      </c>
      <c r="I379" s="2">
        <f t="shared" si="75"/>
        <v>3.8647</v>
      </c>
      <c r="J379" s="2">
        <f t="shared" si="76"/>
        <v>2.5544500000000001</v>
      </c>
      <c r="K379" s="2">
        <v>2.9384399999999999</v>
      </c>
      <c r="L379" s="2">
        <f t="shared" si="77"/>
        <v>2.5544500000000001</v>
      </c>
      <c r="M379" s="49">
        <f t="shared" si="78"/>
        <v>1.8488989802110043</v>
      </c>
      <c r="N379" s="38">
        <f t="shared" si="79"/>
        <v>1.84</v>
      </c>
      <c r="O379" s="50">
        <v>38.68</v>
      </c>
      <c r="P379" s="51">
        <f t="shared" si="70"/>
        <v>38.68</v>
      </c>
      <c r="S379" s="50">
        <v>38.68</v>
      </c>
      <c r="T379" s="50">
        <v>38.68</v>
      </c>
      <c r="U379" s="49">
        <f t="shared" si="81"/>
        <v>0</v>
      </c>
      <c r="V379" s="2" t="str">
        <f t="shared" si="82"/>
        <v>N</v>
      </c>
      <c r="W379" s="49">
        <f t="shared" si="71"/>
        <v>0</v>
      </c>
      <c r="X379" s="2" t="str">
        <f t="shared" si="83"/>
        <v>N</v>
      </c>
      <c r="Y379" s="2" t="str">
        <f t="shared" si="80"/>
        <v>N</v>
      </c>
      <c r="Z379" s="51">
        <f t="shared" si="72"/>
        <v>36.75</v>
      </c>
      <c r="AC379" s="25"/>
      <c r="AE379" s="25"/>
    </row>
    <row r="380" spans="1:31">
      <c r="A380" s="52" t="s">
        <v>414</v>
      </c>
      <c r="B380" s="53">
        <v>6007140</v>
      </c>
      <c r="C380" s="53">
        <v>146018</v>
      </c>
      <c r="D380" s="53">
        <v>0</v>
      </c>
      <c r="E380" s="54">
        <v>2.2449400000000002</v>
      </c>
      <c r="F380" s="54">
        <f t="shared" si="73"/>
        <v>0.71220000000000006</v>
      </c>
      <c r="G380" s="54">
        <v>4.6996099999999998</v>
      </c>
      <c r="H380" s="54">
        <f t="shared" si="74"/>
        <v>3.79</v>
      </c>
      <c r="I380" s="54">
        <f t="shared" si="75"/>
        <v>3.8647</v>
      </c>
      <c r="J380" s="54">
        <f t="shared" si="76"/>
        <v>3.2823699999999998</v>
      </c>
      <c r="K380" s="54">
        <v>2.95038</v>
      </c>
      <c r="L380" s="54">
        <f t="shared" si="77"/>
        <v>3.21597</v>
      </c>
      <c r="M380" s="55">
        <f t="shared" si="78"/>
        <v>0.69805999434074328</v>
      </c>
      <c r="N380" s="56">
        <f t="shared" si="79"/>
        <v>0.69</v>
      </c>
      <c r="O380" s="57">
        <v>0</v>
      </c>
      <c r="P380" s="58">
        <f t="shared" si="70"/>
        <v>13.56</v>
      </c>
      <c r="S380" s="57">
        <v>16.52</v>
      </c>
      <c r="T380" s="57">
        <v>14.27</v>
      </c>
      <c r="U380" s="55">
        <f t="shared" si="81"/>
        <v>-0.13619854721549637</v>
      </c>
      <c r="V380" s="54" t="str">
        <f t="shared" si="82"/>
        <v>Y</v>
      </c>
      <c r="W380" s="55">
        <f t="shared" si="71"/>
        <v>-1</v>
      </c>
      <c r="X380" s="54" t="str">
        <f t="shared" si="83"/>
        <v>Y</v>
      </c>
      <c r="Y380" s="54" t="str">
        <f t="shared" si="80"/>
        <v>Y</v>
      </c>
      <c r="Z380" s="58">
        <f t="shared" si="72"/>
        <v>13.56</v>
      </c>
      <c r="AC380" s="25"/>
      <c r="AE380" s="25"/>
    </row>
    <row r="381" spans="1:31">
      <c r="A381" s="42" t="s">
        <v>415</v>
      </c>
      <c r="B381" s="43">
        <v>6011597</v>
      </c>
      <c r="C381" s="43">
        <v>145600</v>
      </c>
      <c r="D381" s="43">
        <v>0</v>
      </c>
      <c r="E381" s="44">
        <v>3.06297</v>
      </c>
      <c r="F381" s="44">
        <f t="shared" si="73"/>
        <v>0.71220000000000006</v>
      </c>
      <c r="G381" s="44">
        <v>4.2489800000000004</v>
      </c>
      <c r="H381" s="44">
        <f t="shared" si="74"/>
        <v>3.79</v>
      </c>
      <c r="I381" s="44">
        <f t="shared" si="75"/>
        <v>3.8647</v>
      </c>
      <c r="J381" s="44">
        <f t="shared" si="76"/>
        <v>2.9676300000000002</v>
      </c>
      <c r="K381" s="44">
        <v>3.0747800000000001</v>
      </c>
      <c r="L381" s="44">
        <f t="shared" si="77"/>
        <v>2.9676300000000002</v>
      </c>
      <c r="M381" s="45">
        <f t="shared" si="78"/>
        <v>1.0321266465159065</v>
      </c>
      <c r="N381" s="46">
        <f t="shared" si="79"/>
        <v>1.03</v>
      </c>
      <c r="O381" s="47">
        <v>32.619999999999997</v>
      </c>
      <c r="P381" s="48">
        <f t="shared" si="70"/>
        <v>32.619999999999997</v>
      </c>
      <c r="S381" s="47">
        <v>25</v>
      </c>
      <c r="T381" s="47">
        <v>30.98</v>
      </c>
      <c r="U381" s="45">
        <f t="shared" si="81"/>
        <v>0.23920000000000002</v>
      </c>
      <c r="V381" s="44" t="str">
        <f t="shared" si="82"/>
        <v>N</v>
      </c>
      <c r="W381" s="45">
        <f t="shared" si="71"/>
        <v>5.293737895416388E-2</v>
      </c>
      <c r="X381" s="44" t="str">
        <f t="shared" si="83"/>
        <v>N</v>
      </c>
      <c r="Y381" s="44" t="str">
        <f t="shared" si="80"/>
        <v>N</v>
      </c>
      <c r="Z381" s="48">
        <f t="shared" si="72"/>
        <v>29.44</v>
      </c>
      <c r="AC381" s="25"/>
      <c r="AE381" s="25"/>
    </row>
    <row r="382" spans="1:31">
      <c r="A382" s="34" t="s">
        <v>416</v>
      </c>
      <c r="B382" s="41">
        <v>6000244</v>
      </c>
      <c r="C382" s="41">
        <v>145031</v>
      </c>
      <c r="D382" s="41">
        <v>0</v>
      </c>
      <c r="E382" s="2">
        <v>3.17821</v>
      </c>
      <c r="F382" s="2">
        <f t="shared" si="73"/>
        <v>0.71220000000000006</v>
      </c>
      <c r="G382" s="2">
        <v>4.5629299999999997</v>
      </c>
      <c r="H382" s="2">
        <f t="shared" si="74"/>
        <v>3.79</v>
      </c>
      <c r="I382" s="2">
        <f t="shared" si="75"/>
        <v>3.8647</v>
      </c>
      <c r="J382" s="2">
        <f t="shared" si="76"/>
        <v>3.1869100000000001</v>
      </c>
      <c r="K382" s="2">
        <v>3.2758500000000002</v>
      </c>
      <c r="L382" s="2">
        <f t="shared" si="77"/>
        <v>3.1869100000000001</v>
      </c>
      <c r="M382" s="49">
        <f t="shared" si="78"/>
        <v>0.99727008293299779</v>
      </c>
      <c r="N382" s="38">
        <f t="shared" si="79"/>
        <v>0.99</v>
      </c>
      <c r="O382" s="50">
        <v>30.33</v>
      </c>
      <c r="P382" s="51">
        <f t="shared" si="70"/>
        <v>30.33</v>
      </c>
      <c r="S382" s="50">
        <v>18.059999999999999</v>
      </c>
      <c r="T382" s="50">
        <v>27.07</v>
      </c>
      <c r="U382" s="49">
        <f t="shared" si="81"/>
        <v>0.49889258028792927</v>
      </c>
      <c r="V382" s="2" t="str">
        <f t="shared" si="82"/>
        <v>N</v>
      </c>
      <c r="W382" s="49">
        <f t="shared" si="71"/>
        <v>0.12042851865533793</v>
      </c>
      <c r="X382" s="2" t="str">
        <f t="shared" si="83"/>
        <v>N</v>
      </c>
      <c r="Y382" s="2" t="str">
        <f t="shared" si="80"/>
        <v>N</v>
      </c>
      <c r="Z382" s="51">
        <f t="shared" si="72"/>
        <v>25.720000000000002</v>
      </c>
      <c r="AC382" s="25"/>
      <c r="AE382" s="25"/>
    </row>
    <row r="383" spans="1:31">
      <c r="A383" s="34" t="s">
        <v>417</v>
      </c>
      <c r="B383" s="41">
        <v>6005722</v>
      </c>
      <c r="C383" s="41">
        <v>145431</v>
      </c>
      <c r="D383" s="41">
        <v>0</v>
      </c>
      <c r="E383" s="2">
        <v>4.3380799999999997</v>
      </c>
      <c r="F383" s="2">
        <f t="shared" si="73"/>
        <v>0.71220000000000006</v>
      </c>
      <c r="G383" s="2">
        <v>3.6506699999999999</v>
      </c>
      <c r="H383" s="2">
        <f t="shared" si="74"/>
        <v>3.79</v>
      </c>
      <c r="I383" s="2">
        <f t="shared" si="75"/>
        <v>3.8647</v>
      </c>
      <c r="J383" s="2">
        <f t="shared" si="76"/>
        <v>2.54975</v>
      </c>
      <c r="K383" s="2">
        <v>3.1022699999999999</v>
      </c>
      <c r="L383" s="2">
        <f t="shared" si="77"/>
        <v>2.54975</v>
      </c>
      <c r="M383" s="49">
        <f t="shared" si="78"/>
        <v>1.7013746445729974</v>
      </c>
      <c r="N383" s="38">
        <f t="shared" si="79"/>
        <v>1.7</v>
      </c>
      <c r="O383" s="50">
        <v>38.68</v>
      </c>
      <c r="P383" s="51">
        <f t="shared" si="70"/>
        <v>38.68</v>
      </c>
      <c r="S383" s="50">
        <v>28.38</v>
      </c>
      <c r="T383" s="50">
        <v>38.68</v>
      </c>
      <c r="U383" s="49">
        <f t="shared" si="81"/>
        <v>0.36293164200140948</v>
      </c>
      <c r="V383" s="2" t="str">
        <f t="shared" si="82"/>
        <v>N</v>
      </c>
      <c r="W383" s="49">
        <f t="shared" si="71"/>
        <v>0</v>
      </c>
      <c r="X383" s="2" t="str">
        <f t="shared" si="83"/>
        <v>N</v>
      </c>
      <c r="Y383" s="2" t="str">
        <f t="shared" si="80"/>
        <v>N</v>
      </c>
      <c r="Z383" s="51">
        <f t="shared" si="72"/>
        <v>36.75</v>
      </c>
      <c r="AC383" s="25"/>
      <c r="AE383" s="25"/>
    </row>
    <row r="384" spans="1:31">
      <c r="A384" s="34" t="s">
        <v>418</v>
      </c>
      <c r="B384" s="41">
        <v>6016943</v>
      </c>
      <c r="C384" s="41">
        <v>146184</v>
      </c>
      <c r="D384" s="41">
        <v>0</v>
      </c>
      <c r="E384" s="2">
        <v>4.2485299999999997</v>
      </c>
      <c r="F384" s="2">
        <f t="shared" si="73"/>
        <v>0.71220000000000006</v>
      </c>
      <c r="G384" s="2">
        <v>3.7999000000000001</v>
      </c>
      <c r="H384" s="2">
        <f t="shared" si="74"/>
        <v>3.79</v>
      </c>
      <c r="I384" s="2">
        <f t="shared" si="75"/>
        <v>3.8647</v>
      </c>
      <c r="J384" s="2">
        <f t="shared" si="76"/>
        <v>2.6539799999999998</v>
      </c>
      <c r="K384" s="2">
        <v>3.3230499999999998</v>
      </c>
      <c r="L384" s="2">
        <f t="shared" si="77"/>
        <v>2.6539799999999998</v>
      </c>
      <c r="M384" s="49">
        <f t="shared" si="78"/>
        <v>1.6008146255812026</v>
      </c>
      <c r="N384" s="38">
        <f t="shared" si="79"/>
        <v>1.6</v>
      </c>
      <c r="O384" s="50">
        <v>38.68</v>
      </c>
      <c r="P384" s="51">
        <f t="shared" si="70"/>
        <v>38.68</v>
      </c>
      <c r="S384" s="50">
        <v>38.380000000000003</v>
      </c>
      <c r="T384" s="50">
        <v>38.68</v>
      </c>
      <c r="U384" s="49">
        <f t="shared" si="81"/>
        <v>7.8165711307972164E-3</v>
      </c>
      <c r="V384" s="2" t="str">
        <f t="shared" si="82"/>
        <v>N</v>
      </c>
      <c r="W384" s="49">
        <f t="shared" si="71"/>
        <v>0</v>
      </c>
      <c r="X384" s="2" t="str">
        <f t="shared" si="83"/>
        <v>N</v>
      </c>
      <c r="Y384" s="2" t="str">
        <f t="shared" si="80"/>
        <v>N</v>
      </c>
      <c r="Z384" s="51">
        <f t="shared" si="72"/>
        <v>36.75</v>
      </c>
      <c r="AC384" s="25"/>
      <c r="AE384" s="25"/>
    </row>
    <row r="385" spans="1:31">
      <c r="A385" s="52" t="s">
        <v>419</v>
      </c>
      <c r="B385" s="53">
        <v>6005599</v>
      </c>
      <c r="C385" s="53">
        <v>145380</v>
      </c>
      <c r="D385" s="53">
        <v>0</v>
      </c>
      <c r="E385" s="54">
        <v>3.6947399999999999</v>
      </c>
      <c r="F385" s="54">
        <f t="shared" si="73"/>
        <v>0.71220000000000006</v>
      </c>
      <c r="G385" s="54">
        <v>3.19659</v>
      </c>
      <c r="H385" s="54">
        <f t="shared" si="74"/>
        <v>3.79</v>
      </c>
      <c r="I385" s="54">
        <f t="shared" si="75"/>
        <v>3.8647</v>
      </c>
      <c r="J385" s="54">
        <f t="shared" si="76"/>
        <v>2.2326100000000002</v>
      </c>
      <c r="K385" s="54">
        <v>2.9186399999999999</v>
      </c>
      <c r="L385" s="54">
        <f t="shared" si="77"/>
        <v>2.2326100000000002</v>
      </c>
      <c r="M385" s="55">
        <f t="shared" si="78"/>
        <v>1.654897183117517</v>
      </c>
      <c r="N385" s="56">
        <f t="shared" si="79"/>
        <v>1.65</v>
      </c>
      <c r="O385" s="57">
        <v>38.68</v>
      </c>
      <c r="P385" s="58">
        <f t="shared" si="70"/>
        <v>38.68</v>
      </c>
      <c r="S385" s="57">
        <v>38.68</v>
      </c>
      <c r="T385" s="57">
        <v>38.68</v>
      </c>
      <c r="U385" s="55">
        <f t="shared" si="81"/>
        <v>0</v>
      </c>
      <c r="V385" s="54" t="str">
        <f t="shared" si="82"/>
        <v>N</v>
      </c>
      <c r="W385" s="55">
        <f t="shared" si="71"/>
        <v>0</v>
      </c>
      <c r="X385" s="54" t="str">
        <f t="shared" si="83"/>
        <v>N</v>
      </c>
      <c r="Y385" s="54" t="str">
        <f t="shared" si="80"/>
        <v>N</v>
      </c>
      <c r="Z385" s="58">
        <f t="shared" si="72"/>
        <v>36.75</v>
      </c>
      <c r="AC385" s="25"/>
      <c r="AE385" s="25"/>
    </row>
    <row r="386" spans="1:31">
      <c r="A386" s="42" t="s">
        <v>420</v>
      </c>
      <c r="B386" s="43">
        <v>6005607</v>
      </c>
      <c r="C386" s="43">
        <v>145739</v>
      </c>
      <c r="D386" s="43">
        <v>0</v>
      </c>
      <c r="E386" s="44">
        <v>4.2686500000000001</v>
      </c>
      <c r="F386" s="44">
        <f t="shared" si="73"/>
        <v>0.71220000000000006</v>
      </c>
      <c r="G386" s="44">
        <v>3.86544</v>
      </c>
      <c r="H386" s="44">
        <f t="shared" si="74"/>
        <v>3.79</v>
      </c>
      <c r="I386" s="44">
        <f t="shared" si="75"/>
        <v>3.8647</v>
      </c>
      <c r="J386" s="44">
        <f t="shared" si="76"/>
        <v>2.6997499999999999</v>
      </c>
      <c r="K386" s="44">
        <v>3.17496</v>
      </c>
      <c r="L386" s="44">
        <f t="shared" si="77"/>
        <v>2.6997499999999999</v>
      </c>
      <c r="M386" s="45">
        <f t="shared" si="78"/>
        <v>1.5811278822113159</v>
      </c>
      <c r="N386" s="46">
        <f t="shared" si="79"/>
        <v>1.58</v>
      </c>
      <c r="O386" s="47">
        <v>38.68</v>
      </c>
      <c r="P386" s="48">
        <f t="shared" si="70"/>
        <v>38.68</v>
      </c>
      <c r="S386" s="47">
        <v>38.68</v>
      </c>
      <c r="T386" s="47">
        <v>38.68</v>
      </c>
      <c r="U386" s="45">
        <f t="shared" si="81"/>
        <v>0</v>
      </c>
      <c r="V386" s="44" t="str">
        <f t="shared" si="82"/>
        <v>N</v>
      </c>
      <c r="W386" s="45">
        <f t="shared" si="71"/>
        <v>0</v>
      </c>
      <c r="X386" s="44" t="str">
        <f t="shared" si="83"/>
        <v>N</v>
      </c>
      <c r="Y386" s="44" t="str">
        <f t="shared" si="80"/>
        <v>N</v>
      </c>
      <c r="Z386" s="48">
        <f t="shared" si="72"/>
        <v>36.75</v>
      </c>
      <c r="AC386" s="25"/>
      <c r="AE386" s="25"/>
    </row>
    <row r="387" spans="1:31">
      <c r="A387" s="34" t="s">
        <v>421</v>
      </c>
      <c r="B387" s="41">
        <v>6005615</v>
      </c>
      <c r="C387" s="41">
        <v>145768</v>
      </c>
      <c r="D387" s="41">
        <v>0</v>
      </c>
      <c r="E387" s="2">
        <v>4.5824699999999998</v>
      </c>
      <c r="F387" s="2">
        <f t="shared" si="73"/>
        <v>0.71220000000000006</v>
      </c>
      <c r="G387" s="2">
        <v>3.52827</v>
      </c>
      <c r="H387" s="2">
        <f t="shared" si="74"/>
        <v>3.79</v>
      </c>
      <c r="I387" s="2">
        <f t="shared" si="75"/>
        <v>3.8647</v>
      </c>
      <c r="J387" s="2">
        <f t="shared" si="76"/>
        <v>2.4642599999999999</v>
      </c>
      <c r="K387" s="2">
        <v>3.24085</v>
      </c>
      <c r="L387" s="2">
        <f t="shared" si="77"/>
        <v>2.4642599999999999</v>
      </c>
      <c r="M387" s="49">
        <f t="shared" si="78"/>
        <v>1.859572447712498</v>
      </c>
      <c r="N387" s="38">
        <f t="shared" si="79"/>
        <v>1.85</v>
      </c>
      <c r="O387" s="50">
        <v>38.68</v>
      </c>
      <c r="P387" s="51">
        <f t="shared" si="70"/>
        <v>38.68</v>
      </c>
      <c r="S387" s="50">
        <v>38.68</v>
      </c>
      <c r="T387" s="50">
        <v>38.68</v>
      </c>
      <c r="U387" s="49">
        <f t="shared" si="81"/>
        <v>0</v>
      </c>
      <c r="V387" s="2" t="str">
        <f t="shared" si="82"/>
        <v>N</v>
      </c>
      <c r="W387" s="49">
        <f t="shared" si="71"/>
        <v>0</v>
      </c>
      <c r="X387" s="2" t="str">
        <f t="shared" si="83"/>
        <v>N</v>
      </c>
      <c r="Y387" s="2" t="str">
        <f t="shared" si="80"/>
        <v>N</v>
      </c>
      <c r="Z387" s="51">
        <f t="shared" si="72"/>
        <v>36.75</v>
      </c>
      <c r="AC387" s="25"/>
      <c r="AE387" s="25"/>
    </row>
    <row r="388" spans="1:31">
      <c r="A388" s="34" t="s">
        <v>422</v>
      </c>
      <c r="B388" s="41">
        <v>6009013</v>
      </c>
      <c r="C388" s="41">
        <v>146191</v>
      </c>
      <c r="D388" s="41">
        <v>0</v>
      </c>
      <c r="E388" s="2">
        <v>2.52433</v>
      </c>
      <c r="F388" s="2">
        <f t="shared" si="73"/>
        <v>0.71220000000000006</v>
      </c>
      <c r="G388" s="2">
        <v>4.9896799999999999</v>
      </c>
      <c r="H388" s="2">
        <f t="shared" si="74"/>
        <v>3.79</v>
      </c>
      <c r="I388" s="2">
        <f t="shared" si="75"/>
        <v>3.8647</v>
      </c>
      <c r="J388" s="2">
        <f t="shared" si="76"/>
        <v>3.4849600000000001</v>
      </c>
      <c r="K388" s="2">
        <v>3.56264</v>
      </c>
      <c r="L388" s="2">
        <f t="shared" si="77"/>
        <v>3.4849600000000001</v>
      </c>
      <c r="M388" s="49">
        <f t="shared" si="78"/>
        <v>0.72434977732886463</v>
      </c>
      <c r="N388" s="38">
        <f t="shared" si="79"/>
        <v>0.72</v>
      </c>
      <c r="O388" s="50">
        <v>10.5</v>
      </c>
      <c r="P388" s="51">
        <f t="shared" si="70"/>
        <v>10.5</v>
      </c>
      <c r="S388" s="50">
        <v>0</v>
      </c>
      <c r="T388" s="50">
        <v>0</v>
      </c>
      <c r="U388" s="49">
        <f t="shared" si="81"/>
        <v>0</v>
      </c>
      <c r="V388" s="2" t="str">
        <f t="shared" si="82"/>
        <v>N</v>
      </c>
      <c r="W388" s="49">
        <f t="shared" si="71"/>
        <v>0</v>
      </c>
      <c r="X388" s="2" t="str">
        <f t="shared" si="83"/>
        <v>N</v>
      </c>
      <c r="Y388" s="2" t="str">
        <f t="shared" si="80"/>
        <v>N</v>
      </c>
      <c r="Z388" s="51">
        <f t="shared" si="72"/>
        <v>0</v>
      </c>
      <c r="AC388" s="25"/>
      <c r="AE388" s="25"/>
    </row>
    <row r="389" spans="1:31">
      <c r="A389" s="34" t="s">
        <v>423</v>
      </c>
      <c r="B389" s="41">
        <v>6016885</v>
      </c>
      <c r="C389" s="41">
        <v>146171</v>
      </c>
      <c r="D389" s="41">
        <v>0</v>
      </c>
      <c r="E389" s="2">
        <v>4.34171</v>
      </c>
      <c r="F389" s="2">
        <f t="shared" si="73"/>
        <v>0.71220000000000006</v>
      </c>
      <c r="G389" s="2">
        <v>4.5879899999999996</v>
      </c>
      <c r="H389" s="2">
        <f t="shared" si="74"/>
        <v>3.79</v>
      </c>
      <c r="I389" s="2">
        <f t="shared" si="75"/>
        <v>3.8647</v>
      </c>
      <c r="J389" s="2">
        <f t="shared" si="76"/>
        <v>3.2044100000000002</v>
      </c>
      <c r="K389" s="2">
        <v>3.1249899999999999</v>
      </c>
      <c r="L389" s="2">
        <f t="shared" si="77"/>
        <v>3.1885300000000001</v>
      </c>
      <c r="M389" s="49">
        <f t="shared" si="78"/>
        <v>1.3616650933188648</v>
      </c>
      <c r="N389" s="38">
        <f t="shared" si="79"/>
        <v>1.36</v>
      </c>
      <c r="O389" s="50">
        <v>38.68</v>
      </c>
      <c r="P389" s="51">
        <f t="shared" si="70"/>
        <v>38.68</v>
      </c>
      <c r="S389" s="50">
        <v>37.630000000000003</v>
      </c>
      <c r="T389" s="50">
        <v>38.68</v>
      </c>
      <c r="U389" s="49">
        <f t="shared" si="81"/>
        <v>2.7903268668615391E-2</v>
      </c>
      <c r="V389" s="2" t="str">
        <f t="shared" si="82"/>
        <v>N</v>
      </c>
      <c r="W389" s="49">
        <f t="shared" si="71"/>
        <v>0</v>
      </c>
      <c r="X389" s="2" t="str">
        <f t="shared" si="83"/>
        <v>N</v>
      </c>
      <c r="Y389" s="2" t="str">
        <f t="shared" si="80"/>
        <v>N</v>
      </c>
      <c r="Z389" s="51">
        <f t="shared" si="72"/>
        <v>36.75</v>
      </c>
      <c r="AC389" s="25"/>
      <c r="AE389" s="25"/>
    </row>
    <row r="390" spans="1:31">
      <c r="A390" s="52" t="s">
        <v>424</v>
      </c>
      <c r="B390" s="53">
        <v>6015879</v>
      </c>
      <c r="C390" s="53">
        <v>146076</v>
      </c>
      <c r="D390" s="53">
        <v>0</v>
      </c>
      <c r="E390" s="54">
        <v>4.0058199999999999</v>
      </c>
      <c r="F390" s="54">
        <f t="shared" si="73"/>
        <v>0.71220000000000006</v>
      </c>
      <c r="G390" s="54">
        <v>3.5754199999999998</v>
      </c>
      <c r="H390" s="54">
        <f t="shared" si="74"/>
        <v>3.79</v>
      </c>
      <c r="I390" s="54">
        <f t="shared" si="75"/>
        <v>3.8647</v>
      </c>
      <c r="J390" s="54">
        <f t="shared" si="76"/>
        <v>2.4971999999999999</v>
      </c>
      <c r="K390" s="54">
        <v>2.9460099999999998</v>
      </c>
      <c r="L390" s="54">
        <f t="shared" si="77"/>
        <v>2.4971999999999999</v>
      </c>
      <c r="M390" s="55">
        <f t="shared" si="78"/>
        <v>1.6041246195739229</v>
      </c>
      <c r="N390" s="56">
        <f t="shared" si="79"/>
        <v>1.6</v>
      </c>
      <c r="O390" s="57">
        <v>38.68</v>
      </c>
      <c r="P390" s="58">
        <f t="shared" si="70"/>
        <v>38.68</v>
      </c>
      <c r="S390" s="57">
        <v>38.68</v>
      </c>
      <c r="T390" s="57">
        <v>38.68</v>
      </c>
      <c r="U390" s="55">
        <f t="shared" si="81"/>
        <v>0</v>
      </c>
      <c r="V390" s="54" t="str">
        <f t="shared" si="82"/>
        <v>N</v>
      </c>
      <c r="W390" s="55">
        <f t="shared" si="71"/>
        <v>0</v>
      </c>
      <c r="X390" s="54" t="str">
        <f t="shared" si="83"/>
        <v>N</v>
      </c>
      <c r="Y390" s="54" t="str">
        <f t="shared" si="80"/>
        <v>N</v>
      </c>
      <c r="Z390" s="58">
        <f t="shared" si="72"/>
        <v>36.75</v>
      </c>
      <c r="AC390" s="25"/>
      <c r="AE390" s="25"/>
    </row>
    <row r="391" spans="1:31">
      <c r="A391" s="42" t="s">
        <v>425</v>
      </c>
      <c r="B391" s="43">
        <v>6016133</v>
      </c>
      <c r="C391" s="43">
        <v>146102</v>
      </c>
      <c r="D391" s="43">
        <v>0</v>
      </c>
      <c r="E391" s="44">
        <v>4.0440899999999997</v>
      </c>
      <c r="F391" s="44">
        <f t="shared" si="73"/>
        <v>0.71220000000000006</v>
      </c>
      <c r="G391" s="44">
        <v>3.7469700000000001</v>
      </c>
      <c r="H391" s="44">
        <f t="shared" si="74"/>
        <v>3.79</v>
      </c>
      <c r="I391" s="44">
        <f t="shared" si="75"/>
        <v>3.8647</v>
      </c>
      <c r="J391" s="44">
        <f t="shared" si="76"/>
        <v>2.6170100000000001</v>
      </c>
      <c r="K391" s="44">
        <v>3.0413199999999998</v>
      </c>
      <c r="L391" s="44">
        <f t="shared" si="77"/>
        <v>2.6170100000000001</v>
      </c>
      <c r="M391" s="45">
        <f t="shared" si="78"/>
        <v>1.5453093415768375</v>
      </c>
      <c r="N391" s="46">
        <f t="shared" si="79"/>
        <v>1.54</v>
      </c>
      <c r="O391" s="47">
        <v>38.68</v>
      </c>
      <c r="P391" s="48">
        <f t="shared" si="70"/>
        <v>38.68</v>
      </c>
      <c r="S391" s="47">
        <v>38.68</v>
      </c>
      <c r="T391" s="47">
        <v>38.68</v>
      </c>
      <c r="U391" s="45">
        <f t="shared" si="81"/>
        <v>0</v>
      </c>
      <c r="V391" s="44" t="str">
        <f t="shared" si="82"/>
        <v>N</v>
      </c>
      <c r="W391" s="45">
        <f t="shared" si="71"/>
        <v>0</v>
      </c>
      <c r="X391" s="44" t="str">
        <f t="shared" si="83"/>
        <v>N</v>
      </c>
      <c r="Y391" s="44" t="str">
        <f t="shared" si="80"/>
        <v>N</v>
      </c>
      <c r="Z391" s="48">
        <f t="shared" si="72"/>
        <v>36.75</v>
      </c>
      <c r="AC391" s="25"/>
      <c r="AE391" s="25"/>
    </row>
    <row r="392" spans="1:31">
      <c r="A392" s="34" t="s">
        <v>426</v>
      </c>
      <c r="B392" s="41">
        <v>6013189</v>
      </c>
      <c r="C392" s="41">
        <v>145728</v>
      </c>
      <c r="D392" s="41">
        <v>0</v>
      </c>
      <c r="E392" s="2">
        <v>4.3085000000000004</v>
      </c>
      <c r="F392" s="2">
        <f t="shared" si="73"/>
        <v>0.71220000000000006</v>
      </c>
      <c r="G392" s="2">
        <v>3.9575800000000001</v>
      </c>
      <c r="H392" s="2">
        <f t="shared" si="74"/>
        <v>3.79</v>
      </c>
      <c r="I392" s="2">
        <f t="shared" si="75"/>
        <v>3.8647</v>
      </c>
      <c r="J392" s="2">
        <f t="shared" si="76"/>
        <v>2.7641100000000001</v>
      </c>
      <c r="K392" s="2">
        <v>3.1251500000000001</v>
      </c>
      <c r="L392" s="2">
        <f t="shared" si="77"/>
        <v>2.7641100000000001</v>
      </c>
      <c r="M392" s="49">
        <f t="shared" si="78"/>
        <v>1.5587295729909447</v>
      </c>
      <c r="N392" s="38">
        <f t="shared" si="79"/>
        <v>1.55</v>
      </c>
      <c r="O392" s="50">
        <v>38.68</v>
      </c>
      <c r="P392" s="51">
        <f t="shared" ref="P392:P455" si="84">IF(Y392="Y",Z392,O392)</f>
        <v>38.68</v>
      </c>
      <c r="S392" s="50">
        <v>38.68</v>
      </c>
      <c r="T392" s="50">
        <v>38.68</v>
      </c>
      <c r="U392" s="49">
        <f t="shared" si="81"/>
        <v>0</v>
      </c>
      <c r="V392" s="2" t="str">
        <f t="shared" si="82"/>
        <v>N</v>
      </c>
      <c r="W392" s="49">
        <f t="shared" ref="W392:W455" si="85">IF(T392=0,0,(O392-T392)/T392)</f>
        <v>0</v>
      </c>
      <c r="X392" s="2" t="str">
        <f t="shared" si="83"/>
        <v>N</v>
      </c>
      <c r="Y392" s="2" t="str">
        <f t="shared" si="80"/>
        <v>N</v>
      </c>
      <c r="Z392" s="51">
        <f t="shared" ref="Z392:Z455" si="86">ROUNDUP(T392*0.95,2)</f>
        <v>36.75</v>
      </c>
      <c r="AC392" s="25"/>
      <c r="AE392" s="25"/>
    </row>
    <row r="393" spans="1:31">
      <c r="A393" s="34" t="s">
        <v>427</v>
      </c>
      <c r="B393" s="41">
        <v>6016190</v>
      </c>
      <c r="C393" s="41">
        <v>146108</v>
      </c>
      <c r="D393" s="41">
        <v>0</v>
      </c>
      <c r="E393" s="2">
        <v>4.5676199999999998</v>
      </c>
      <c r="F393" s="2">
        <f t="shared" ref="F393:F456" si="87">$F$5</f>
        <v>0.71220000000000006</v>
      </c>
      <c r="G393" s="2">
        <v>3.6172499999999999</v>
      </c>
      <c r="H393" s="2">
        <f t="shared" ref="H393:H456" si="88">$H$5</f>
        <v>3.79</v>
      </c>
      <c r="I393" s="2">
        <f t="shared" ref="I393:I456" si="89">$I$5</f>
        <v>3.8647</v>
      </c>
      <c r="J393" s="2">
        <f t="shared" ref="J393:J456" si="90">ROUND(F393*G393*(H393/I393),5)</f>
        <v>2.5264099999999998</v>
      </c>
      <c r="K393" s="2">
        <v>3.31399</v>
      </c>
      <c r="L393" s="2">
        <f t="shared" ref="L393:L456" si="91">IF($J393=0,$K393,IF($K393=0,$J393,IF($J393&lt;$K393,$J393,ROUND(($J393*$L$5)+($K393*$L$4),5))))</f>
        <v>2.5264099999999998</v>
      </c>
      <c r="M393" s="49">
        <f t="shared" ref="M393:M456" si="92">IFERROR(E393/L393,0)</f>
        <v>1.8079488285749343</v>
      </c>
      <c r="N393" s="38">
        <f t="shared" ref="N393:N456" si="93">ROUNDDOWN(M393,2)</f>
        <v>1.8</v>
      </c>
      <c r="O393" s="50">
        <v>38.68</v>
      </c>
      <c r="P393" s="51">
        <f t="shared" si="84"/>
        <v>38.68</v>
      </c>
      <c r="S393" s="50">
        <v>38.68</v>
      </c>
      <c r="T393" s="50">
        <v>38.68</v>
      </c>
      <c r="U393" s="49">
        <f t="shared" si="81"/>
        <v>0</v>
      </c>
      <c r="V393" s="2" t="str">
        <f t="shared" si="82"/>
        <v>N</v>
      </c>
      <c r="W393" s="49">
        <f t="shared" si="85"/>
        <v>0</v>
      </c>
      <c r="X393" s="2" t="str">
        <f t="shared" si="83"/>
        <v>N</v>
      </c>
      <c r="Y393" s="2" t="str">
        <f t="shared" ref="Y393:Y456" si="94">IF(AND(V393="Y",X393="Y"),"Y","N")</f>
        <v>N</v>
      </c>
      <c r="Z393" s="51">
        <f t="shared" si="86"/>
        <v>36.75</v>
      </c>
      <c r="AC393" s="25"/>
      <c r="AE393" s="25"/>
    </row>
    <row r="394" spans="1:31">
      <c r="A394" s="34" t="s">
        <v>428</v>
      </c>
      <c r="B394" s="41">
        <v>6015887</v>
      </c>
      <c r="C394" s="41">
        <v>146091</v>
      </c>
      <c r="D394" s="41">
        <v>0</v>
      </c>
      <c r="E394" s="2">
        <v>3.395</v>
      </c>
      <c r="F394" s="2">
        <f t="shared" si="87"/>
        <v>0.71220000000000006</v>
      </c>
      <c r="G394" s="2">
        <v>4.6695599999999997</v>
      </c>
      <c r="H394" s="2">
        <f t="shared" si="88"/>
        <v>3.79</v>
      </c>
      <c r="I394" s="2">
        <f t="shared" si="89"/>
        <v>3.8647</v>
      </c>
      <c r="J394" s="2">
        <f t="shared" si="90"/>
        <v>3.2613799999999999</v>
      </c>
      <c r="K394" s="2">
        <v>3.2893699999999999</v>
      </c>
      <c r="L394" s="2">
        <f t="shared" si="91"/>
        <v>3.2613799999999999</v>
      </c>
      <c r="M394" s="49">
        <f t="shared" si="92"/>
        <v>1.0409703867687912</v>
      </c>
      <c r="N394" s="38">
        <f t="shared" si="93"/>
        <v>1.04</v>
      </c>
      <c r="O394" s="50">
        <v>33.159999999999997</v>
      </c>
      <c r="P394" s="51">
        <f t="shared" si="84"/>
        <v>33.159999999999997</v>
      </c>
      <c r="S394" s="50">
        <v>38.229999999999997</v>
      </c>
      <c r="T394" s="50">
        <v>36.89</v>
      </c>
      <c r="U394" s="49">
        <f t="shared" ref="U394:U457" si="95">IFERROR((T394-S394)/S394,0)</f>
        <v>-3.5051007062516251E-2</v>
      </c>
      <c r="V394" s="2" t="str">
        <f t="shared" ref="V394:V457" si="96">IF(U394&lt;-0.05,"Y","N")</f>
        <v>N</v>
      </c>
      <c r="W394" s="49">
        <f t="shared" si="85"/>
        <v>-0.10111141230685833</v>
      </c>
      <c r="X394" s="2" t="str">
        <f t="shared" ref="X394:X457" si="97">IF(W394&lt;-0.05,"Y","N")</f>
        <v>Y</v>
      </c>
      <c r="Y394" s="2" t="str">
        <f t="shared" si="94"/>
        <v>N</v>
      </c>
      <c r="Z394" s="51">
        <f t="shared" si="86"/>
        <v>35.049999999999997</v>
      </c>
      <c r="AC394" s="25"/>
      <c r="AE394" s="25"/>
    </row>
    <row r="395" spans="1:31">
      <c r="A395" s="52" t="s">
        <v>429</v>
      </c>
      <c r="B395" s="53">
        <v>6015861</v>
      </c>
      <c r="C395" s="53">
        <v>146083</v>
      </c>
      <c r="D395" s="53">
        <v>0</v>
      </c>
      <c r="E395" s="54">
        <v>4.0721499999999997</v>
      </c>
      <c r="F395" s="54">
        <f t="shared" si="87"/>
        <v>0.71220000000000006</v>
      </c>
      <c r="G395" s="54">
        <v>4.58765</v>
      </c>
      <c r="H395" s="54">
        <f t="shared" si="88"/>
        <v>3.79</v>
      </c>
      <c r="I395" s="54">
        <f t="shared" si="89"/>
        <v>3.8647</v>
      </c>
      <c r="J395" s="54">
        <f t="shared" si="90"/>
        <v>3.20417</v>
      </c>
      <c r="K395" s="54">
        <v>3.31948</v>
      </c>
      <c r="L395" s="54">
        <f t="shared" si="91"/>
        <v>3.20417</v>
      </c>
      <c r="M395" s="55">
        <f t="shared" si="92"/>
        <v>1.2708907454972738</v>
      </c>
      <c r="N395" s="56">
        <f t="shared" si="93"/>
        <v>1.27</v>
      </c>
      <c r="O395" s="57">
        <v>38.68</v>
      </c>
      <c r="P395" s="58">
        <f t="shared" si="84"/>
        <v>38.68</v>
      </c>
      <c r="S395" s="57">
        <v>36.89</v>
      </c>
      <c r="T395" s="57">
        <v>38.380000000000003</v>
      </c>
      <c r="U395" s="55">
        <f t="shared" si="95"/>
        <v>4.0390349688262453E-2</v>
      </c>
      <c r="V395" s="54" t="str">
        <f t="shared" si="96"/>
        <v>N</v>
      </c>
      <c r="W395" s="55">
        <f t="shared" si="85"/>
        <v>7.8165711307972164E-3</v>
      </c>
      <c r="X395" s="54" t="str">
        <f t="shared" si="97"/>
        <v>N</v>
      </c>
      <c r="Y395" s="54" t="str">
        <f t="shared" si="94"/>
        <v>N</v>
      </c>
      <c r="Z395" s="58">
        <f t="shared" si="86"/>
        <v>36.47</v>
      </c>
      <c r="AC395" s="25"/>
      <c r="AE395" s="25"/>
    </row>
    <row r="396" spans="1:31">
      <c r="A396" s="42" t="s">
        <v>430</v>
      </c>
      <c r="B396" s="43">
        <v>6016976</v>
      </c>
      <c r="C396" s="43">
        <v>146193</v>
      </c>
      <c r="D396" s="43">
        <v>0</v>
      </c>
      <c r="E396" s="44">
        <v>3.7936399999999999</v>
      </c>
      <c r="F396" s="44">
        <f t="shared" si="87"/>
        <v>0.71220000000000006</v>
      </c>
      <c r="G396" s="44">
        <v>4.0747799999999996</v>
      </c>
      <c r="H396" s="44">
        <f t="shared" si="88"/>
        <v>3.79</v>
      </c>
      <c r="I396" s="44">
        <f t="shared" si="89"/>
        <v>3.8647</v>
      </c>
      <c r="J396" s="44">
        <f t="shared" si="90"/>
        <v>2.8459699999999999</v>
      </c>
      <c r="K396" s="44">
        <v>2.9874200000000002</v>
      </c>
      <c r="L396" s="44">
        <f t="shared" si="91"/>
        <v>2.8459699999999999</v>
      </c>
      <c r="M396" s="45">
        <f t="shared" si="92"/>
        <v>1.3329866442724274</v>
      </c>
      <c r="N396" s="46">
        <f t="shared" si="93"/>
        <v>1.33</v>
      </c>
      <c r="O396" s="47">
        <v>38.68</v>
      </c>
      <c r="P396" s="48">
        <f t="shared" si="84"/>
        <v>38.68</v>
      </c>
      <c r="S396" s="47">
        <v>38.68</v>
      </c>
      <c r="T396" s="47">
        <v>38.68</v>
      </c>
      <c r="U396" s="45">
        <f t="shared" si="95"/>
        <v>0</v>
      </c>
      <c r="V396" s="44" t="str">
        <f t="shared" si="96"/>
        <v>N</v>
      </c>
      <c r="W396" s="45">
        <f t="shared" si="85"/>
        <v>0</v>
      </c>
      <c r="X396" s="44" t="str">
        <f t="shared" si="97"/>
        <v>N</v>
      </c>
      <c r="Y396" s="44" t="str">
        <f t="shared" si="94"/>
        <v>N</v>
      </c>
      <c r="Z396" s="48">
        <f t="shared" si="86"/>
        <v>36.75</v>
      </c>
      <c r="AC396" s="25"/>
      <c r="AE396" s="25"/>
    </row>
    <row r="397" spans="1:31">
      <c r="A397" s="34" t="s">
        <v>431</v>
      </c>
      <c r="B397" s="41">
        <v>6012686</v>
      </c>
      <c r="C397" s="41">
        <v>145689</v>
      </c>
      <c r="D397" s="41">
        <v>0</v>
      </c>
      <c r="E397" s="2">
        <v>3.3970099999999999</v>
      </c>
      <c r="F397" s="2">
        <f t="shared" si="87"/>
        <v>0.71220000000000006</v>
      </c>
      <c r="G397" s="2">
        <v>4.7574899999999998</v>
      </c>
      <c r="H397" s="2">
        <f t="shared" si="88"/>
        <v>3.79</v>
      </c>
      <c r="I397" s="2">
        <f t="shared" si="89"/>
        <v>3.8647</v>
      </c>
      <c r="J397" s="2">
        <f t="shared" si="90"/>
        <v>3.3227899999999999</v>
      </c>
      <c r="K397" s="2">
        <v>3.2110099999999999</v>
      </c>
      <c r="L397" s="2">
        <f t="shared" si="91"/>
        <v>3.30043</v>
      </c>
      <c r="M397" s="49">
        <f t="shared" si="92"/>
        <v>1.0292628536281636</v>
      </c>
      <c r="N397" s="38">
        <f t="shared" si="93"/>
        <v>1.02</v>
      </c>
      <c r="O397" s="50">
        <v>32.07</v>
      </c>
      <c r="P397" s="51">
        <f t="shared" si="84"/>
        <v>32.07</v>
      </c>
      <c r="S397" s="50">
        <v>27.07</v>
      </c>
      <c r="T397" s="50">
        <v>31.53</v>
      </c>
      <c r="U397" s="49">
        <f t="shared" si="95"/>
        <v>0.16475803472478762</v>
      </c>
      <c r="V397" s="2" t="str">
        <f t="shared" si="96"/>
        <v>N</v>
      </c>
      <c r="W397" s="49">
        <f t="shared" si="85"/>
        <v>1.7126546146527089E-2</v>
      </c>
      <c r="X397" s="2" t="str">
        <f t="shared" si="97"/>
        <v>N</v>
      </c>
      <c r="Y397" s="2" t="str">
        <f t="shared" si="94"/>
        <v>N</v>
      </c>
      <c r="Z397" s="51">
        <f t="shared" si="86"/>
        <v>29.96</v>
      </c>
      <c r="AC397" s="25"/>
      <c r="AE397" s="25"/>
    </row>
    <row r="398" spans="1:31">
      <c r="A398" s="34" t="s">
        <v>432</v>
      </c>
      <c r="B398" s="41">
        <v>6006332</v>
      </c>
      <c r="C398" s="41">
        <v>145246</v>
      </c>
      <c r="D398" s="41">
        <v>0</v>
      </c>
      <c r="E398" s="2">
        <v>3.40991</v>
      </c>
      <c r="F398" s="2">
        <f t="shared" si="87"/>
        <v>0.71220000000000006</v>
      </c>
      <c r="G398" s="2">
        <v>4.59199</v>
      </c>
      <c r="H398" s="2">
        <f t="shared" si="88"/>
        <v>3.79</v>
      </c>
      <c r="I398" s="2">
        <f t="shared" si="89"/>
        <v>3.8647</v>
      </c>
      <c r="J398" s="2">
        <f t="shared" si="90"/>
        <v>3.2071999999999998</v>
      </c>
      <c r="K398" s="2">
        <v>3.28173</v>
      </c>
      <c r="L398" s="2">
        <f t="shared" si="91"/>
        <v>3.2071999999999998</v>
      </c>
      <c r="M398" s="49">
        <f t="shared" si="92"/>
        <v>1.0632046645048641</v>
      </c>
      <c r="N398" s="38">
        <f t="shared" si="93"/>
        <v>1.06</v>
      </c>
      <c r="O398" s="50">
        <v>34.26</v>
      </c>
      <c r="P398" s="51">
        <f t="shared" si="84"/>
        <v>34.26</v>
      </c>
      <c r="S398" s="50">
        <v>30.33</v>
      </c>
      <c r="T398" s="50">
        <v>34.26</v>
      </c>
      <c r="U398" s="49">
        <f t="shared" si="95"/>
        <v>0.12957467853610286</v>
      </c>
      <c r="V398" s="2" t="str">
        <f t="shared" si="96"/>
        <v>N</v>
      </c>
      <c r="W398" s="49">
        <f t="shared" si="85"/>
        <v>0</v>
      </c>
      <c r="X398" s="2" t="str">
        <f t="shared" si="97"/>
        <v>N</v>
      </c>
      <c r="Y398" s="2" t="str">
        <f t="shared" si="94"/>
        <v>N</v>
      </c>
      <c r="Z398" s="51">
        <f t="shared" si="86"/>
        <v>32.549999999999997</v>
      </c>
      <c r="AC398" s="25"/>
      <c r="AE398" s="25"/>
    </row>
    <row r="399" spans="1:31">
      <c r="A399" s="52" t="s">
        <v>433</v>
      </c>
      <c r="B399" s="53">
        <v>6012611</v>
      </c>
      <c r="C399" s="53">
        <v>145684</v>
      </c>
      <c r="D399" s="53">
        <v>0</v>
      </c>
      <c r="E399" s="54">
        <v>3.6266400000000001</v>
      </c>
      <c r="F399" s="54">
        <f t="shared" si="87"/>
        <v>0.71220000000000006</v>
      </c>
      <c r="G399" s="54">
        <v>5.8945299999999996</v>
      </c>
      <c r="H399" s="54">
        <f t="shared" si="88"/>
        <v>3.79</v>
      </c>
      <c r="I399" s="54">
        <f t="shared" si="89"/>
        <v>3.8647</v>
      </c>
      <c r="J399" s="54">
        <f t="shared" si="90"/>
        <v>4.1169399999999996</v>
      </c>
      <c r="K399" s="54">
        <v>3.5627300000000002</v>
      </c>
      <c r="L399" s="54">
        <f t="shared" si="91"/>
        <v>4.0061</v>
      </c>
      <c r="M399" s="55">
        <f t="shared" si="92"/>
        <v>0.90527944884051825</v>
      </c>
      <c r="N399" s="56">
        <f t="shared" si="93"/>
        <v>0.9</v>
      </c>
      <c r="O399" s="57">
        <v>24.23</v>
      </c>
      <c r="P399" s="58">
        <f t="shared" si="84"/>
        <v>24.23</v>
      </c>
      <c r="S399" s="57">
        <v>28.38</v>
      </c>
      <c r="T399" s="57">
        <v>23.46</v>
      </c>
      <c r="U399" s="55">
        <f t="shared" si="95"/>
        <v>-0.17336152219873144</v>
      </c>
      <c r="V399" s="54" t="str">
        <f t="shared" si="96"/>
        <v>Y</v>
      </c>
      <c r="W399" s="55">
        <f t="shared" si="85"/>
        <v>3.2821824381926663E-2</v>
      </c>
      <c r="X399" s="54" t="str">
        <f t="shared" si="97"/>
        <v>N</v>
      </c>
      <c r="Y399" s="54" t="str">
        <f t="shared" si="94"/>
        <v>N</v>
      </c>
      <c r="Z399" s="58">
        <f t="shared" si="86"/>
        <v>22.290000000000003</v>
      </c>
      <c r="AC399" s="25"/>
      <c r="AE399" s="25"/>
    </row>
    <row r="400" spans="1:31">
      <c r="A400" s="42" t="s">
        <v>434</v>
      </c>
      <c r="B400" s="43">
        <v>6010482</v>
      </c>
      <c r="C400" s="43">
        <v>145593</v>
      </c>
      <c r="D400" s="43">
        <v>0</v>
      </c>
      <c r="E400" s="44">
        <v>3.8853900000000001</v>
      </c>
      <c r="F400" s="44">
        <f t="shared" si="87"/>
        <v>0.71220000000000006</v>
      </c>
      <c r="G400" s="44">
        <v>5.39588</v>
      </c>
      <c r="H400" s="44">
        <f t="shared" si="88"/>
        <v>3.79</v>
      </c>
      <c r="I400" s="44">
        <f t="shared" si="89"/>
        <v>3.8647</v>
      </c>
      <c r="J400" s="44">
        <f t="shared" si="90"/>
        <v>3.7686700000000002</v>
      </c>
      <c r="K400" s="44">
        <v>3.4343900000000001</v>
      </c>
      <c r="L400" s="44">
        <f t="shared" si="91"/>
        <v>3.70181</v>
      </c>
      <c r="M400" s="45">
        <f t="shared" si="92"/>
        <v>1.0495919563672906</v>
      </c>
      <c r="N400" s="46">
        <f t="shared" si="93"/>
        <v>1.04</v>
      </c>
      <c r="O400" s="47">
        <v>33.159999999999997</v>
      </c>
      <c r="P400" s="48">
        <f t="shared" si="84"/>
        <v>33.159999999999997</v>
      </c>
      <c r="S400" s="47">
        <v>35.35</v>
      </c>
      <c r="T400" s="47">
        <v>32.619999999999997</v>
      </c>
      <c r="U400" s="45">
        <f t="shared" si="95"/>
        <v>-7.7227722772277338E-2</v>
      </c>
      <c r="V400" s="44" t="str">
        <f t="shared" si="96"/>
        <v>Y</v>
      </c>
      <c r="W400" s="45">
        <f t="shared" si="85"/>
        <v>1.6554261189454297E-2</v>
      </c>
      <c r="X400" s="44" t="str">
        <f t="shared" si="97"/>
        <v>N</v>
      </c>
      <c r="Y400" s="44" t="str">
        <f t="shared" si="94"/>
        <v>N</v>
      </c>
      <c r="Z400" s="48">
        <f t="shared" si="86"/>
        <v>30.990000000000002</v>
      </c>
      <c r="AC400" s="25"/>
      <c r="AE400" s="25"/>
    </row>
    <row r="401" spans="1:31">
      <c r="A401" s="34" t="s">
        <v>435</v>
      </c>
      <c r="B401" s="41">
        <v>6000236</v>
      </c>
      <c r="C401" s="41">
        <v>145363</v>
      </c>
      <c r="D401" s="41">
        <v>0</v>
      </c>
      <c r="E401" s="2">
        <v>3.6717399999999998</v>
      </c>
      <c r="F401" s="2">
        <f t="shared" si="87"/>
        <v>0.71220000000000006</v>
      </c>
      <c r="G401" s="2">
        <v>5.03939</v>
      </c>
      <c r="H401" s="2">
        <f t="shared" si="88"/>
        <v>3.79</v>
      </c>
      <c r="I401" s="2">
        <f t="shared" si="89"/>
        <v>3.8647</v>
      </c>
      <c r="J401" s="2">
        <f t="shared" si="90"/>
        <v>3.5196800000000001</v>
      </c>
      <c r="K401" s="2">
        <v>3.3893300000000002</v>
      </c>
      <c r="L401" s="2">
        <f t="shared" si="91"/>
        <v>3.4936099999999999</v>
      </c>
      <c r="M401" s="49">
        <f t="shared" si="92"/>
        <v>1.0509873740915556</v>
      </c>
      <c r="N401" s="38">
        <f t="shared" si="93"/>
        <v>1.05</v>
      </c>
      <c r="O401" s="50">
        <v>33.71</v>
      </c>
      <c r="P401" s="51">
        <f t="shared" si="84"/>
        <v>33.71</v>
      </c>
      <c r="S401" s="50">
        <v>30.33</v>
      </c>
      <c r="T401" s="50">
        <v>35.35</v>
      </c>
      <c r="U401" s="49">
        <f t="shared" si="95"/>
        <v>0.1655126937026048</v>
      </c>
      <c r="V401" s="2" t="str">
        <f t="shared" si="96"/>
        <v>N</v>
      </c>
      <c r="W401" s="49">
        <f t="shared" si="85"/>
        <v>-4.6393210749646405E-2</v>
      </c>
      <c r="X401" s="2" t="str">
        <f t="shared" si="97"/>
        <v>N</v>
      </c>
      <c r="Y401" s="2" t="str">
        <f t="shared" si="94"/>
        <v>N</v>
      </c>
      <c r="Z401" s="51">
        <f t="shared" si="86"/>
        <v>33.589999999999996</v>
      </c>
      <c r="AC401" s="25"/>
      <c r="AE401" s="25"/>
    </row>
    <row r="402" spans="1:31">
      <c r="A402" s="34" t="s">
        <v>436</v>
      </c>
      <c r="B402" s="41">
        <v>6000343</v>
      </c>
      <c r="C402" s="41">
        <v>145087</v>
      </c>
      <c r="D402" s="41">
        <v>0</v>
      </c>
      <c r="E402" s="2">
        <v>3.6277400000000002</v>
      </c>
      <c r="F402" s="2">
        <f t="shared" si="87"/>
        <v>0.71220000000000006</v>
      </c>
      <c r="G402" s="2">
        <v>5.8969399999999998</v>
      </c>
      <c r="H402" s="2">
        <f t="shared" si="88"/>
        <v>3.79</v>
      </c>
      <c r="I402" s="2">
        <f t="shared" si="89"/>
        <v>3.8647</v>
      </c>
      <c r="J402" s="2">
        <f t="shared" si="90"/>
        <v>4.1186199999999999</v>
      </c>
      <c r="K402" s="2">
        <v>3.6714699999999998</v>
      </c>
      <c r="L402" s="2">
        <f t="shared" si="91"/>
        <v>4.0291899999999998</v>
      </c>
      <c r="M402" s="49">
        <f t="shared" si="92"/>
        <v>0.9003645894087895</v>
      </c>
      <c r="N402" s="38">
        <f t="shared" si="93"/>
        <v>0.9</v>
      </c>
      <c r="O402" s="50">
        <v>24.23</v>
      </c>
      <c r="P402" s="51">
        <f t="shared" si="84"/>
        <v>24.23</v>
      </c>
      <c r="S402" s="50">
        <v>32.07</v>
      </c>
      <c r="T402" s="50">
        <v>31.53</v>
      </c>
      <c r="U402" s="49">
        <f t="shared" si="95"/>
        <v>-1.6838166510757691E-2</v>
      </c>
      <c r="V402" s="2" t="str">
        <f t="shared" si="96"/>
        <v>N</v>
      </c>
      <c r="W402" s="49">
        <f t="shared" si="85"/>
        <v>-0.23152553124008882</v>
      </c>
      <c r="X402" s="2" t="str">
        <f t="shared" si="97"/>
        <v>Y</v>
      </c>
      <c r="Y402" s="2" t="str">
        <f t="shared" si="94"/>
        <v>N</v>
      </c>
      <c r="Z402" s="51">
        <f t="shared" si="86"/>
        <v>29.96</v>
      </c>
      <c r="AC402" s="25"/>
      <c r="AE402" s="25"/>
    </row>
    <row r="403" spans="1:31">
      <c r="A403" s="34" t="s">
        <v>437</v>
      </c>
      <c r="B403" s="41">
        <v>6010912</v>
      </c>
      <c r="C403" s="41">
        <v>145607</v>
      </c>
      <c r="D403" s="41">
        <v>0</v>
      </c>
      <c r="E403" s="2">
        <v>3.8536800000000002</v>
      </c>
      <c r="F403" s="2">
        <f t="shared" si="87"/>
        <v>0.71220000000000006</v>
      </c>
      <c r="G403" s="2">
        <v>4.2941399999999996</v>
      </c>
      <c r="H403" s="2">
        <f t="shared" si="88"/>
        <v>3.79</v>
      </c>
      <c r="I403" s="2">
        <f t="shared" si="89"/>
        <v>3.8647</v>
      </c>
      <c r="J403" s="2">
        <f t="shared" si="90"/>
        <v>2.9991699999999999</v>
      </c>
      <c r="K403" s="2">
        <v>3.2631899999999998</v>
      </c>
      <c r="L403" s="2">
        <f t="shared" si="91"/>
        <v>2.9991699999999999</v>
      </c>
      <c r="M403" s="49">
        <f t="shared" si="92"/>
        <v>1.2849154932864761</v>
      </c>
      <c r="N403" s="38">
        <f t="shared" si="93"/>
        <v>1.28</v>
      </c>
      <c r="O403" s="50">
        <v>38.68</v>
      </c>
      <c r="P403" s="51">
        <f t="shared" si="84"/>
        <v>38.68</v>
      </c>
      <c r="S403" s="50">
        <v>37.340000000000003</v>
      </c>
      <c r="T403" s="50">
        <v>38.68</v>
      </c>
      <c r="U403" s="49">
        <f t="shared" si="95"/>
        <v>3.5886448848419822E-2</v>
      </c>
      <c r="V403" s="2" t="str">
        <f t="shared" si="96"/>
        <v>N</v>
      </c>
      <c r="W403" s="49">
        <f t="shared" si="85"/>
        <v>0</v>
      </c>
      <c r="X403" s="2" t="str">
        <f t="shared" si="97"/>
        <v>N</v>
      </c>
      <c r="Y403" s="2" t="str">
        <f t="shared" si="94"/>
        <v>N</v>
      </c>
      <c r="Z403" s="51">
        <f t="shared" si="86"/>
        <v>36.75</v>
      </c>
      <c r="AC403" s="25"/>
      <c r="AE403" s="25"/>
    </row>
    <row r="404" spans="1:31">
      <c r="A404" s="52" t="s">
        <v>438</v>
      </c>
      <c r="B404" s="53">
        <v>6014534</v>
      </c>
      <c r="C404" s="53">
        <v>145893</v>
      </c>
      <c r="D404" s="53">
        <v>0</v>
      </c>
      <c r="E404" s="54">
        <v>3.3067700000000002</v>
      </c>
      <c r="F404" s="54">
        <f t="shared" si="87"/>
        <v>0.71220000000000006</v>
      </c>
      <c r="G404" s="54">
        <v>4.8562700000000003</v>
      </c>
      <c r="H404" s="54">
        <f t="shared" si="88"/>
        <v>3.79</v>
      </c>
      <c r="I404" s="54">
        <f t="shared" si="89"/>
        <v>3.8647</v>
      </c>
      <c r="J404" s="54">
        <f t="shared" si="90"/>
        <v>3.3917799999999998</v>
      </c>
      <c r="K404" s="54">
        <v>3.28444</v>
      </c>
      <c r="L404" s="54">
        <f t="shared" si="91"/>
        <v>3.3703099999999999</v>
      </c>
      <c r="M404" s="55">
        <f t="shared" si="92"/>
        <v>0.9811471348332943</v>
      </c>
      <c r="N404" s="56">
        <f t="shared" si="93"/>
        <v>0.98</v>
      </c>
      <c r="O404" s="57">
        <v>29.68</v>
      </c>
      <c r="P404" s="58">
        <f t="shared" si="84"/>
        <v>29.68</v>
      </c>
      <c r="S404" s="57">
        <v>26.42</v>
      </c>
      <c r="T404" s="57">
        <v>29.68</v>
      </c>
      <c r="U404" s="55">
        <f t="shared" si="95"/>
        <v>0.12339137017411043</v>
      </c>
      <c r="V404" s="54" t="str">
        <f t="shared" si="96"/>
        <v>N</v>
      </c>
      <c r="W404" s="55">
        <f t="shared" si="85"/>
        <v>0</v>
      </c>
      <c r="X404" s="54" t="str">
        <f t="shared" si="97"/>
        <v>N</v>
      </c>
      <c r="Y404" s="54" t="str">
        <f t="shared" si="94"/>
        <v>N</v>
      </c>
      <c r="Z404" s="58">
        <f t="shared" si="86"/>
        <v>28.200000000000003</v>
      </c>
      <c r="AC404" s="25"/>
      <c r="AE404" s="25"/>
    </row>
    <row r="405" spans="1:31">
      <c r="A405" s="42" t="s">
        <v>439</v>
      </c>
      <c r="B405" s="43">
        <v>6005706</v>
      </c>
      <c r="C405" s="43">
        <v>145990</v>
      </c>
      <c r="D405" s="43">
        <v>0</v>
      </c>
      <c r="E405" s="44">
        <v>3.2050100000000001</v>
      </c>
      <c r="F405" s="44">
        <f t="shared" si="87"/>
        <v>0.71220000000000006</v>
      </c>
      <c r="G405" s="44">
        <v>4.1759500000000003</v>
      </c>
      <c r="H405" s="44">
        <f t="shared" si="88"/>
        <v>3.79</v>
      </c>
      <c r="I405" s="44">
        <f t="shared" si="89"/>
        <v>3.8647</v>
      </c>
      <c r="J405" s="44">
        <f t="shared" si="90"/>
        <v>2.9166300000000001</v>
      </c>
      <c r="K405" s="44">
        <v>3.3412700000000002</v>
      </c>
      <c r="L405" s="44">
        <f t="shared" si="91"/>
        <v>2.9166300000000001</v>
      </c>
      <c r="M405" s="45">
        <f t="shared" si="92"/>
        <v>1.0988743858494221</v>
      </c>
      <c r="N405" s="46">
        <f t="shared" si="93"/>
        <v>1.0900000000000001</v>
      </c>
      <c r="O405" s="47">
        <v>35.89</v>
      </c>
      <c r="P405" s="48">
        <f t="shared" si="84"/>
        <v>35.89</v>
      </c>
      <c r="S405" s="47">
        <v>25</v>
      </c>
      <c r="T405" s="47">
        <v>27.72</v>
      </c>
      <c r="U405" s="45">
        <f t="shared" si="95"/>
        <v>0.10879999999999995</v>
      </c>
      <c r="V405" s="44" t="str">
        <f t="shared" si="96"/>
        <v>N</v>
      </c>
      <c r="W405" s="45">
        <f t="shared" si="85"/>
        <v>0.29473304473304479</v>
      </c>
      <c r="X405" s="44" t="str">
        <f t="shared" si="97"/>
        <v>N</v>
      </c>
      <c r="Y405" s="44" t="str">
        <f t="shared" si="94"/>
        <v>N</v>
      </c>
      <c r="Z405" s="48">
        <f t="shared" si="86"/>
        <v>26.34</v>
      </c>
      <c r="AC405" s="25"/>
      <c r="AE405" s="25"/>
    </row>
    <row r="406" spans="1:31">
      <c r="A406" s="34" t="s">
        <v>440</v>
      </c>
      <c r="B406" s="41">
        <v>6005748</v>
      </c>
      <c r="C406" s="41">
        <v>145518</v>
      </c>
      <c r="D406" s="41">
        <v>0</v>
      </c>
      <c r="E406" s="2">
        <v>4.6716600000000001</v>
      </c>
      <c r="F406" s="2">
        <f t="shared" si="87"/>
        <v>0.71220000000000006</v>
      </c>
      <c r="G406" s="2">
        <v>3.4220000000000002</v>
      </c>
      <c r="H406" s="2">
        <f t="shared" si="88"/>
        <v>3.79</v>
      </c>
      <c r="I406" s="2">
        <f t="shared" si="89"/>
        <v>3.8647</v>
      </c>
      <c r="J406" s="2">
        <f t="shared" si="90"/>
        <v>2.3900399999999999</v>
      </c>
      <c r="K406" s="2">
        <v>3.0446800000000001</v>
      </c>
      <c r="L406" s="2">
        <f t="shared" si="91"/>
        <v>2.3900399999999999</v>
      </c>
      <c r="M406" s="49">
        <f t="shared" si="92"/>
        <v>1.9546367424812976</v>
      </c>
      <c r="N406" s="38">
        <f t="shared" si="93"/>
        <v>1.95</v>
      </c>
      <c r="O406" s="50">
        <v>38.68</v>
      </c>
      <c r="P406" s="51">
        <f t="shared" si="84"/>
        <v>38.68</v>
      </c>
      <c r="S406" s="50">
        <v>36.44</v>
      </c>
      <c r="T406" s="50">
        <v>38.68</v>
      </c>
      <c r="U406" s="49">
        <f t="shared" si="95"/>
        <v>6.1470911086717948E-2</v>
      </c>
      <c r="V406" s="2" t="str">
        <f t="shared" si="96"/>
        <v>N</v>
      </c>
      <c r="W406" s="49">
        <f t="shared" si="85"/>
        <v>0</v>
      </c>
      <c r="X406" s="2" t="str">
        <f t="shared" si="97"/>
        <v>N</v>
      </c>
      <c r="Y406" s="2" t="str">
        <f t="shared" si="94"/>
        <v>N</v>
      </c>
      <c r="Z406" s="51">
        <f t="shared" si="86"/>
        <v>36.75</v>
      </c>
      <c r="AC406" s="25"/>
      <c r="AE406" s="25"/>
    </row>
    <row r="407" spans="1:31">
      <c r="A407" s="34" t="s">
        <v>441</v>
      </c>
      <c r="B407" s="41">
        <v>6005797</v>
      </c>
      <c r="C407" s="41">
        <v>145446</v>
      </c>
      <c r="D407" s="41">
        <v>0</v>
      </c>
      <c r="E407" s="2">
        <v>3.1509499999999999</v>
      </c>
      <c r="F407" s="2">
        <f t="shared" si="87"/>
        <v>0.71220000000000006</v>
      </c>
      <c r="G407" s="2">
        <v>3.8553799999999998</v>
      </c>
      <c r="H407" s="2">
        <f t="shared" si="88"/>
        <v>3.79</v>
      </c>
      <c r="I407" s="2">
        <f t="shared" si="89"/>
        <v>3.8647</v>
      </c>
      <c r="J407" s="2">
        <f t="shared" si="90"/>
        <v>2.6927300000000001</v>
      </c>
      <c r="K407" s="2">
        <v>3.1322299999999998</v>
      </c>
      <c r="L407" s="2">
        <f t="shared" si="91"/>
        <v>2.6927300000000001</v>
      </c>
      <c r="M407" s="49">
        <f t="shared" si="92"/>
        <v>1.1701693077285877</v>
      </c>
      <c r="N407" s="38">
        <f t="shared" si="93"/>
        <v>1.17</v>
      </c>
      <c r="O407" s="50">
        <v>37.49</v>
      </c>
      <c r="P407" s="51">
        <f t="shared" si="84"/>
        <v>37.49</v>
      </c>
      <c r="S407" s="50">
        <v>18.059999999999999</v>
      </c>
      <c r="T407" s="50">
        <v>33.71</v>
      </c>
      <c r="U407" s="49">
        <f t="shared" si="95"/>
        <v>0.86655592469545972</v>
      </c>
      <c r="V407" s="2" t="str">
        <f t="shared" si="96"/>
        <v>N</v>
      </c>
      <c r="W407" s="49">
        <f t="shared" si="85"/>
        <v>0.11213289824977754</v>
      </c>
      <c r="X407" s="2" t="str">
        <f t="shared" si="97"/>
        <v>N</v>
      </c>
      <c r="Y407" s="2" t="str">
        <f t="shared" si="94"/>
        <v>N</v>
      </c>
      <c r="Z407" s="51">
        <f t="shared" si="86"/>
        <v>32.03</v>
      </c>
      <c r="AC407" s="25"/>
      <c r="AE407" s="25"/>
    </row>
    <row r="408" spans="1:31">
      <c r="A408" s="34" t="s">
        <v>442</v>
      </c>
      <c r="B408" s="41">
        <v>6001291</v>
      </c>
      <c r="C408" s="41">
        <v>146046</v>
      </c>
      <c r="D408" s="41">
        <v>0</v>
      </c>
      <c r="E408" s="2">
        <v>4.2082899999999999</v>
      </c>
      <c r="F408" s="2">
        <f t="shared" si="87"/>
        <v>0.71220000000000006</v>
      </c>
      <c r="G408" s="2">
        <v>4.6939500000000001</v>
      </c>
      <c r="H408" s="2">
        <f t="shared" si="88"/>
        <v>3.79</v>
      </c>
      <c r="I408" s="2">
        <f t="shared" si="89"/>
        <v>3.8647</v>
      </c>
      <c r="J408" s="2">
        <f t="shared" si="90"/>
        <v>3.27841</v>
      </c>
      <c r="K408" s="2">
        <v>3.4710700000000001</v>
      </c>
      <c r="L408" s="2">
        <f t="shared" si="91"/>
        <v>3.27841</v>
      </c>
      <c r="M408" s="49">
        <f t="shared" si="92"/>
        <v>1.2836374950052005</v>
      </c>
      <c r="N408" s="38">
        <f t="shared" si="93"/>
        <v>1.28</v>
      </c>
      <c r="O408" s="50">
        <v>38.68</v>
      </c>
      <c r="P408" s="51">
        <f t="shared" si="84"/>
        <v>38.68</v>
      </c>
      <c r="S408" s="50">
        <v>35.89</v>
      </c>
      <c r="T408" s="50">
        <v>37.630000000000003</v>
      </c>
      <c r="U408" s="49">
        <f t="shared" si="95"/>
        <v>4.8481471161883588E-2</v>
      </c>
      <c r="V408" s="2" t="str">
        <f t="shared" si="96"/>
        <v>N</v>
      </c>
      <c r="W408" s="49">
        <f t="shared" si="85"/>
        <v>2.7903268668615391E-2</v>
      </c>
      <c r="X408" s="2" t="str">
        <f t="shared" si="97"/>
        <v>N</v>
      </c>
      <c r="Y408" s="2" t="str">
        <f t="shared" si="94"/>
        <v>N</v>
      </c>
      <c r="Z408" s="51">
        <f t="shared" si="86"/>
        <v>35.75</v>
      </c>
      <c r="AC408" s="25"/>
      <c r="AE408" s="25"/>
    </row>
    <row r="409" spans="1:31">
      <c r="A409" s="52" t="s">
        <v>443</v>
      </c>
      <c r="B409" s="53">
        <v>6011688</v>
      </c>
      <c r="C409" s="53">
        <v>145616</v>
      </c>
      <c r="D409" s="53">
        <v>0</v>
      </c>
      <c r="E409" s="54">
        <v>3.5009000000000001</v>
      </c>
      <c r="F409" s="54">
        <f t="shared" si="87"/>
        <v>0.71220000000000006</v>
      </c>
      <c r="G409" s="54">
        <v>4.0002500000000003</v>
      </c>
      <c r="H409" s="54">
        <f t="shared" si="88"/>
        <v>3.79</v>
      </c>
      <c r="I409" s="54">
        <f t="shared" si="89"/>
        <v>3.8647</v>
      </c>
      <c r="J409" s="54">
        <f t="shared" si="90"/>
        <v>2.7939099999999999</v>
      </c>
      <c r="K409" s="54">
        <v>3.13592</v>
      </c>
      <c r="L409" s="54">
        <f t="shared" si="91"/>
        <v>2.7939099999999999</v>
      </c>
      <c r="M409" s="55">
        <f t="shared" si="92"/>
        <v>1.2530468053731152</v>
      </c>
      <c r="N409" s="56">
        <f t="shared" si="93"/>
        <v>1.25</v>
      </c>
      <c r="O409" s="57">
        <v>38.68</v>
      </c>
      <c r="P409" s="58">
        <f t="shared" si="84"/>
        <v>38.68</v>
      </c>
      <c r="S409" s="57">
        <v>26.42</v>
      </c>
      <c r="T409" s="57">
        <v>36.89</v>
      </c>
      <c r="U409" s="55">
        <f t="shared" si="95"/>
        <v>0.39629068887206653</v>
      </c>
      <c r="V409" s="54" t="str">
        <f t="shared" si="96"/>
        <v>N</v>
      </c>
      <c r="W409" s="55">
        <f t="shared" si="85"/>
        <v>4.852263486039575E-2</v>
      </c>
      <c r="X409" s="54" t="str">
        <f t="shared" si="97"/>
        <v>N</v>
      </c>
      <c r="Y409" s="54" t="str">
        <f t="shared" si="94"/>
        <v>N</v>
      </c>
      <c r="Z409" s="58">
        <f t="shared" si="86"/>
        <v>35.049999999999997</v>
      </c>
      <c r="AC409" s="25"/>
      <c r="AE409" s="25"/>
    </row>
    <row r="410" spans="1:31">
      <c r="A410" s="42" t="s">
        <v>444</v>
      </c>
      <c r="B410" s="43">
        <v>6005888</v>
      </c>
      <c r="C410" s="43">
        <v>145480</v>
      </c>
      <c r="D410" s="43">
        <v>0</v>
      </c>
      <c r="E410" s="44">
        <v>2.9312399999999998</v>
      </c>
      <c r="F410" s="44">
        <f t="shared" si="87"/>
        <v>0.71220000000000006</v>
      </c>
      <c r="G410" s="44">
        <v>3.96136</v>
      </c>
      <c r="H410" s="44">
        <f t="shared" si="88"/>
        <v>3.79</v>
      </c>
      <c r="I410" s="44">
        <f t="shared" si="89"/>
        <v>3.8647</v>
      </c>
      <c r="J410" s="44">
        <f t="shared" si="90"/>
        <v>2.76675</v>
      </c>
      <c r="K410" s="44">
        <v>3.04053</v>
      </c>
      <c r="L410" s="44">
        <f t="shared" si="91"/>
        <v>2.76675</v>
      </c>
      <c r="M410" s="45">
        <f t="shared" si="92"/>
        <v>1.0594524261317428</v>
      </c>
      <c r="N410" s="46">
        <f t="shared" si="93"/>
        <v>1.05</v>
      </c>
      <c r="O410" s="47">
        <v>33.71</v>
      </c>
      <c r="P410" s="48">
        <f t="shared" si="84"/>
        <v>33.71</v>
      </c>
      <c r="S410" s="47">
        <v>25.77</v>
      </c>
      <c r="T410" s="47">
        <v>36.74</v>
      </c>
      <c r="U410" s="45">
        <f t="shared" si="95"/>
        <v>0.42568878540939087</v>
      </c>
      <c r="V410" s="44" t="str">
        <f t="shared" si="96"/>
        <v>N</v>
      </c>
      <c r="W410" s="45">
        <f t="shared" si="85"/>
        <v>-8.2471420794774111E-2</v>
      </c>
      <c r="X410" s="44" t="str">
        <f t="shared" si="97"/>
        <v>Y</v>
      </c>
      <c r="Y410" s="44" t="str">
        <f t="shared" si="94"/>
        <v>N</v>
      </c>
      <c r="Z410" s="48">
        <f t="shared" si="86"/>
        <v>34.909999999999997</v>
      </c>
      <c r="AC410" s="25"/>
      <c r="AE410" s="25"/>
    </row>
    <row r="411" spans="1:31">
      <c r="A411" s="34" t="s">
        <v>445</v>
      </c>
      <c r="B411" s="41">
        <v>6005896</v>
      </c>
      <c r="C411" s="41">
        <v>145885</v>
      </c>
      <c r="D411" s="41">
        <v>0</v>
      </c>
      <c r="E411" s="2">
        <v>3.4596499999999999</v>
      </c>
      <c r="F411" s="2">
        <f t="shared" si="87"/>
        <v>0.71220000000000006</v>
      </c>
      <c r="G411" s="2">
        <v>4.94198</v>
      </c>
      <c r="H411" s="2">
        <f t="shared" si="88"/>
        <v>3.79</v>
      </c>
      <c r="I411" s="2">
        <f t="shared" si="89"/>
        <v>3.8647</v>
      </c>
      <c r="J411" s="2">
        <f t="shared" si="90"/>
        <v>3.4516499999999999</v>
      </c>
      <c r="K411" s="2">
        <v>3.5648499999999999</v>
      </c>
      <c r="L411" s="2">
        <f t="shared" si="91"/>
        <v>3.4516499999999999</v>
      </c>
      <c r="M411" s="49">
        <f t="shared" si="92"/>
        <v>1.002317732099141</v>
      </c>
      <c r="N411" s="38">
        <f t="shared" si="93"/>
        <v>1</v>
      </c>
      <c r="O411" s="50">
        <v>30.98</v>
      </c>
      <c r="P411" s="51">
        <f t="shared" si="84"/>
        <v>30.98</v>
      </c>
      <c r="S411" s="50">
        <v>16.52</v>
      </c>
      <c r="T411" s="50">
        <v>22.69</v>
      </c>
      <c r="U411" s="49">
        <f t="shared" si="95"/>
        <v>0.37348668280871683</v>
      </c>
      <c r="V411" s="2" t="str">
        <f t="shared" si="96"/>
        <v>N</v>
      </c>
      <c r="W411" s="49">
        <f t="shared" si="85"/>
        <v>0.36535918907007486</v>
      </c>
      <c r="X411" s="2" t="str">
        <f t="shared" si="97"/>
        <v>N</v>
      </c>
      <c r="Y411" s="2" t="str">
        <f t="shared" si="94"/>
        <v>N</v>
      </c>
      <c r="Z411" s="51">
        <f t="shared" si="86"/>
        <v>21.560000000000002</v>
      </c>
      <c r="AC411" s="25"/>
      <c r="AE411" s="25"/>
    </row>
    <row r="412" spans="1:31">
      <c r="A412" s="34" t="s">
        <v>446</v>
      </c>
      <c r="B412" s="41">
        <v>6005417</v>
      </c>
      <c r="C412" s="41">
        <v>145964</v>
      </c>
      <c r="D412" s="41">
        <v>0</v>
      </c>
      <c r="E412" s="2">
        <v>3.9470399999999999</v>
      </c>
      <c r="F412" s="2">
        <f t="shared" si="87"/>
        <v>0.71220000000000006</v>
      </c>
      <c r="G412" s="2">
        <v>3.8718300000000001</v>
      </c>
      <c r="H412" s="2">
        <f t="shared" si="88"/>
        <v>3.79</v>
      </c>
      <c r="I412" s="2">
        <f t="shared" si="89"/>
        <v>3.8647</v>
      </c>
      <c r="J412" s="2">
        <f t="shared" si="90"/>
        <v>2.7042199999999998</v>
      </c>
      <c r="K412" s="2">
        <v>2.9487800000000002</v>
      </c>
      <c r="L412" s="2">
        <f t="shared" si="91"/>
        <v>2.7042199999999998</v>
      </c>
      <c r="M412" s="49">
        <f t="shared" si="92"/>
        <v>1.4595853887627486</v>
      </c>
      <c r="N412" s="38">
        <f t="shared" si="93"/>
        <v>1.45</v>
      </c>
      <c r="O412" s="50">
        <v>38.68</v>
      </c>
      <c r="P412" s="51">
        <f t="shared" si="84"/>
        <v>38.68</v>
      </c>
      <c r="S412" s="50">
        <v>38.68</v>
      </c>
      <c r="T412" s="50">
        <v>38.68</v>
      </c>
      <c r="U412" s="49">
        <f t="shared" si="95"/>
        <v>0</v>
      </c>
      <c r="V412" s="2" t="str">
        <f t="shared" si="96"/>
        <v>N</v>
      </c>
      <c r="W412" s="49">
        <f t="shared" si="85"/>
        <v>0</v>
      </c>
      <c r="X412" s="2" t="str">
        <f t="shared" si="97"/>
        <v>N</v>
      </c>
      <c r="Y412" s="2" t="str">
        <f t="shared" si="94"/>
        <v>N</v>
      </c>
      <c r="Z412" s="51">
        <f t="shared" si="86"/>
        <v>36.75</v>
      </c>
      <c r="AC412" s="25"/>
      <c r="AE412" s="25"/>
    </row>
    <row r="413" spans="1:31">
      <c r="A413" s="34" t="s">
        <v>447</v>
      </c>
      <c r="B413" s="41">
        <v>6013120</v>
      </c>
      <c r="C413" s="41">
        <v>145710</v>
      </c>
      <c r="D413" s="41">
        <v>0</v>
      </c>
      <c r="E413" s="2">
        <v>3.5176400000000001</v>
      </c>
      <c r="F413" s="2">
        <f t="shared" si="87"/>
        <v>0.71220000000000006</v>
      </c>
      <c r="G413" s="2">
        <v>4.81501</v>
      </c>
      <c r="H413" s="2">
        <f t="shared" si="88"/>
        <v>3.79</v>
      </c>
      <c r="I413" s="2">
        <f t="shared" si="89"/>
        <v>3.8647</v>
      </c>
      <c r="J413" s="2">
        <f t="shared" si="90"/>
        <v>3.3629699999999998</v>
      </c>
      <c r="K413" s="2">
        <v>3.41954</v>
      </c>
      <c r="L413" s="2">
        <f t="shared" si="91"/>
        <v>3.3629699999999998</v>
      </c>
      <c r="M413" s="49">
        <f t="shared" si="92"/>
        <v>1.045992084377797</v>
      </c>
      <c r="N413" s="38">
        <f t="shared" si="93"/>
        <v>1.04</v>
      </c>
      <c r="O413" s="50">
        <v>33.159999999999997</v>
      </c>
      <c r="P413" s="51">
        <f t="shared" si="84"/>
        <v>33.159999999999997</v>
      </c>
      <c r="S413" s="50">
        <v>27.07</v>
      </c>
      <c r="T413" s="50">
        <v>35.89</v>
      </c>
      <c r="U413" s="49">
        <f t="shared" si="95"/>
        <v>0.32582194311045437</v>
      </c>
      <c r="V413" s="2" t="str">
        <f t="shared" si="96"/>
        <v>N</v>
      </c>
      <c r="W413" s="49">
        <f t="shared" si="85"/>
        <v>-7.6065756478127716E-2</v>
      </c>
      <c r="X413" s="2" t="str">
        <f t="shared" si="97"/>
        <v>Y</v>
      </c>
      <c r="Y413" s="2" t="str">
        <f t="shared" si="94"/>
        <v>N</v>
      </c>
      <c r="Z413" s="51">
        <f t="shared" si="86"/>
        <v>34.1</v>
      </c>
      <c r="AC413" s="25"/>
      <c r="AE413" s="25"/>
    </row>
    <row r="414" spans="1:31">
      <c r="A414" s="52" t="s">
        <v>448</v>
      </c>
      <c r="B414" s="53">
        <v>6014518</v>
      </c>
      <c r="C414" s="53">
        <v>145874</v>
      </c>
      <c r="D414" s="53">
        <v>0</v>
      </c>
      <c r="E414" s="54">
        <v>3.0119199999999999</v>
      </c>
      <c r="F414" s="54">
        <f t="shared" si="87"/>
        <v>0.71220000000000006</v>
      </c>
      <c r="G414" s="54">
        <v>4.6861100000000002</v>
      </c>
      <c r="H414" s="54">
        <f t="shared" si="88"/>
        <v>3.79</v>
      </c>
      <c r="I414" s="54">
        <f t="shared" si="89"/>
        <v>3.8647</v>
      </c>
      <c r="J414" s="54">
        <f t="shared" si="90"/>
        <v>3.2729400000000002</v>
      </c>
      <c r="K414" s="54">
        <v>3.4165199999999998</v>
      </c>
      <c r="L414" s="54">
        <f t="shared" si="91"/>
        <v>3.2729400000000002</v>
      </c>
      <c r="M414" s="55">
        <f t="shared" si="92"/>
        <v>0.92024907269916334</v>
      </c>
      <c r="N414" s="56">
        <f t="shared" si="93"/>
        <v>0.92</v>
      </c>
      <c r="O414" s="57">
        <v>25.77</v>
      </c>
      <c r="P414" s="58">
        <f t="shared" si="84"/>
        <v>25.77</v>
      </c>
      <c r="S414" s="57">
        <v>20.37</v>
      </c>
      <c r="T414" s="57">
        <v>27.72</v>
      </c>
      <c r="U414" s="55">
        <f t="shared" si="95"/>
        <v>0.36082474226804112</v>
      </c>
      <c r="V414" s="54" t="str">
        <f t="shared" si="96"/>
        <v>N</v>
      </c>
      <c r="W414" s="55">
        <f t="shared" si="85"/>
        <v>-7.0346320346320323E-2</v>
      </c>
      <c r="X414" s="54" t="str">
        <f t="shared" si="97"/>
        <v>Y</v>
      </c>
      <c r="Y414" s="54" t="str">
        <f t="shared" si="94"/>
        <v>N</v>
      </c>
      <c r="Z414" s="58">
        <f t="shared" si="86"/>
        <v>26.34</v>
      </c>
      <c r="AC414" s="25"/>
      <c r="AE414" s="25"/>
    </row>
    <row r="415" spans="1:31">
      <c r="A415" s="42" t="s">
        <v>449</v>
      </c>
      <c r="B415" s="43">
        <v>6016281</v>
      </c>
      <c r="C415" s="43">
        <v>146093</v>
      </c>
      <c r="D415" s="43">
        <v>0</v>
      </c>
      <c r="E415" s="44">
        <v>3.6787700000000001</v>
      </c>
      <c r="F415" s="44">
        <f t="shared" si="87"/>
        <v>0.71220000000000006</v>
      </c>
      <c r="G415" s="44">
        <v>5.2145099999999998</v>
      </c>
      <c r="H415" s="44">
        <f t="shared" si="88"/>
        <v>3.79</v>
      </c>
      <c r="I415" s="44">
        <f t="shared" si="89"/>
        <v>3.8647</v>
      </c>
      <c r="J415" s="44">
        <f t="shared" si="90"/>
        <v>3.6419899999999998</v>
      </c>
      <c r="K415" s="44">
        <v>3.7445599999999999</v>
      </c>
      <c r="L415" s="44">
        <f t="shared" si="91"/>
        <v>3.6419899999999998</v>
      </c>
      <c r="M415" s="45">
        <f t="shared" si="92"/>
        <v>1.0100988745164046</v>
      </c>
      <c r="N415" s="46">
        <f t="shared" si="93"/>
        <v>1.01</v>
      </c>
      <c r="O415" s="47">
        <v>31.53</v>
      </c>
      <c r="P415" s="48">
        <f t="shared" si="84"/>
        <v>31.53</v>
      </c>
      <c r="S415" s="47">
        <v>27.72</v>
      </c>
      <c r="T415" s="47">
        <v>33.159999999999997</v>
      </c>
      <c r="U415" s="45">
        <f t="shared" si="95"/>
        <v>0.19624819624819617</v>
      </c>
      <c r="V415" s="44" t="str">
        <f t="shared" si="96"/>
        <v>N</v>
      </c>
      <c r="W415" s="45">
        <f t="shared" si="85"/>
        <v>-4.9155609167671761E-2</v>
      </c>
      <c r="X415" s="44" t="str">
        <f t="shared" si="97"/>
        <v>N</v>
      </c>
      <c r="Y415" s="44" t="str">
        <f t="shared" si="94"/>
        <v>N</v>
      </c>
      <c r="Z415" s="48">
        <f t="shared" si="86"/>
        <v>31.51</v>
      </c>
      <c r="AC415" s="25"/>
      <c r="AE415" s="25"/>
    </row>
    <row r="416" spans="1:31">
      <c r="A416" s="34" t="s">
        <v>450</v>
      </c>
      <c r="B416" s="41">
        <v>6005987</v>
      </c>
      <c r="C416" s="41">
        <v>146119</v>
      </c>
      <c r="D416" s="41">
        <v>0</v>
      </c>
      <c r="E416" s="2">
        <v>3.0443199999999999</v>
      </c>
      <c r="F416" s="2">
        <f t="shared" si="87"/>
        <v>0.71220000000000006</v>
      </c>
      <c r="G416" s="2">
        <v>4.4428900000000002</v>
      </c>
      <c r="H416" s="2">
        <f t="shared" si="88"/>
        <v>3.79</v>
      </c>
      <c r="I416" s="2">
        <f t="shared" si="89"/>
        <v>3.8647</v>
      </c>
      <c r="J416" s="2">
        <f t="shared" si="90"/>
        <v>3.1030700000000002</v>
      </c>
      <c r="K416" s="2">
        <v>3.3816199999999998</v>
      </c>
      <c r="L416" s="2">
        <f t="shared" si="91"/>
        <v>3.1030700000000002</v>
      </c>
      <c r="M416" s="49">
        <f t="shared" si="92"/>
        <v>0.98106713673877799</v>
      </c>
      <c r="N416" s="38">
        <f t="shared" si="93"/>
        <v>0.98</v>
      </c>
      <c r="O416" s="50">
        <v>29.68</v>
      </c>
      <c r="P416" s="51">
        <f t="shared" si="84"/>
        <v>29.68</v>
      </c>
      <c r="S416" s="50">
        <v>18.829999999999998</v>
      </c>
      <c r="T416" s="50">
        <v>31.53</v>
      </c>
      <c r="U416" s="49">
        <f t="shared" si="95"/>
        <v>0.67445565586829548</v>
      </c>
      <c r="V416" s="2" t="str">
        <f t="shared" si="96"/>
        <v>N</v>
      </c>
      <c r="W416" s="49">
        <f t="shared" si="85"/>
        <v>-5.8674278464954058E-2</v>
      </c>
      <c r="X416" s="2" t="str">
        <f t="shared" si="97"/>
        <v>Y</v>
      </c>
      <c r="Y416" s="2" t="str">
        <f t="shared" si="94"/>
        <v>N</v>
      </c>
      <c r="Z416" s="51">
        <f t="shared" si="86"/>
        <v>29.96</v>
      </c>
      <c r="AC416" s="25"/>
      <c r="AE416" s="25"/>
    </row>
    <row r="417" spans="1:31">
      <c r="A417" s="34" t="s">
        <v>451</v>
      </c>
      <c r="B417" s="41">
        <v>6006019</v>
      </c>
      <c r="C417" s="41">
        <v>145495</v>
      </c>
      <c r="D417" s="41">
        <v>0</v>
      </c>
      <c r="E417" s="2">
        <v>4.1274699999999998</v>
      </c>
      <c r="F417" s="2">
        <f t="shared" si="87"/>
        <v>0.71220000000000006</v>
      </c>
      <c r="G417" s="2">
        <v>3.8406899999999999</v>
      </c>
      <c r="H417" s="2">
        <f t="shared" si="88"/>
        <v>3.79</v>
      </c>
      <c r="I417" s="2">
        <f t="shared" si="89"/>
        <v>3.8647</v>
      </c>
      <c r="J417" s="2">
        <f t="shared" si="90"/>
        <v>2.6824699999999999</v>
      </c>
      <c r="K417" s="2">
        <v>3.1013299999999999</v>
      </c>
      <c r="L417" s="2">
        <f t="shared" si="91"/>
        <v>2.6824699999999999</v>
      </c>
      <c r="M417" s="49">
        <f t="shared" si="92"/>
        <v>1.538682632051803</v>
      </c>
      <c r="N417" s="38">
        <f t="shared" si="93"/>
        <v>1.53</v>
      </c>
      <c r="O417" s="50">
        <v>38.68</v>
      </c>
      <c r="P417" s="51">
        <f t="shared" si="84"/>
        <v>38.68</v>
      </c>
      <c r="S417" s="50">
        <v>38.229999999999997</v>
      </c>
      <c r="T417" s="50">
        <v>38.68</v>
      </c>
      <c r="U417" s="49">
        <f t="shared" si="95"/>
        <v>1.1770860580695864E-2</v>
      </c>
      <c r="V417" s="2" t="str">
        <f t="shared" si="96"/>
        <v>N</v>
      </c>
      <c r="W417" s="49">
        <f t="shared" si="85"/>
        <v>0</v>
      </c>
      <c r="X417" s="2" t="str">
        <f t="shared" si="97"/>
        <v>N</v>
      </c>
      <c r="Y417" s="2" t="str">
        <f t="shared" si="94"/>
        <v>N</v>
      </c>
      <c r="Z417" s="51">
        <f t="shared" si="86"/>
        <v>36.75</v>
      </c>
      <c r="AC417" s="25"/>
      <c r="AE417" s="25"/>
    </row>
    <row r="418" spans="1:31">
      <c r="A418" s="34" t="s">
        <v>452</v>
      </c>
      <c r="B418" s="41">
        <v>6006035</v>
      </c>
      <c r="C418" s="41">
        <v>145102</v>
      </c>
      <c r="D418" s="41">
        <v>0</v>
      </c>
      <c r="E418" s="2">
        <v>5.3866199999999997</v>
      </c>
      <c r="F418" s="2">
        <f t="shared" si="87"/>
        <v>0.71220000000000006</v>
      </c>
      <c r="G418" s="2">
        <v>4.6453699999999998</v>
      </c>
      <c r="H418" s="2">
        <f t="shared" si="88"/>
        <v>3.79</v>
      </c>
      <c r="I418" s="2">
        <f t="shared" si="89"/>
        <v>3.8647</v>
      </c>
      <c r="J418" s="2">
        <f t="shared" si="90"/>
        <v>3.2444799999999998</v>
      </c>
      <c r="K418" s="2">
        <v>3.4948199999999998</v>
      </c>
      <c r="L418" s="2">
        <f t="shared" si="91"/>
        <v>3.2444799999999998</v>
      </c>
      <c r="M418" s="49">
        <f t="shared" si="92"/>
        <v>1.6602413946148535</v>
      </c>
      <c r="N418" s="38">
        <f t="shared" si="93"/>
        <v>1.66</v>
      </c>
      <c r="O418" s="50">
        <v>38.68</v>
      </c>
      <c r="P418" s="51">
        <f t="shared" si="84"/>
        <v>38.68</v>
      </c>
      <c r="S418" s="50">
        <v>38.68</v>
      </c>
      <c r="T418" s="50">
        <v>38.68</v>
      </c>
      <c r="U418" s="49">
        <f t="shared" si="95"/>
        <v>0</v>
      </c>
      <c r="V418" s="2" t="str">
        <f t="shared" si="96"/>
        <v>N</v>
      </c>
      <c r="W418" s="49">
        <f t="shared" si="85"/>
        <v>0</v>
      </c>
      <c r="X418" s="2" t="str">
        <f t="shared" si="97"/>
        <v>N</v>
      </c>
      <c r="Y418" s="2" t="str">
        <f t="shared" si="94"/>
        <v>N</v>
      </c>
      <c r="Z418" s="51">
        <f t="shared" si="86"/>
        <v>36.75</v>
      </c>
      <c r="AC418" s="25"/>
      <c r="AE418" s="25"/>
    </row>
    <row r="419" spans="1:31">
      <c r="A419" s="52" t="s">
        <v>453</v>
      </c>
      <c r="B419" s="53">
        <v>6006076</v>
      </c>
      <c r="C419" s="53">
        <v>146138</v>
      </c>
      <c r="D419" s="53">
        <v>0</v>
      </c>
      <c r="E419" s="54">
        <v>3.12385</v>
      </c>
      <c r="F419" s="54">
        <f t="shared" si="87"/>
        <v>0.71220000000000006</v>
      </c>
      <c r="G419" s="54">
        <v>4.5567200000000003</v>
      </c>
      <c r="H419" s="54">
        <f t="shared" si="88"/>
        <v>3.79</v>
      </c>
      <c r="I419" s="54">
        <f t="shared" si="89"/>
        <v>3.8647</v>
      </c>
      <c r="J419" s="54">
        <f t="shared" si="90"/>
        <v>3.1825700000000001</v>
      </c>
      <c r="K419" s="54">
        <v>3.1281099999999999</v>
      </c>
      <c r="L419" s="54">
        <f t="shared" si="91"/>
        <v>3.1716799999999998</v>
      </c>
      <c r="M419" s="55">
        <f t="shared" si="92"/>
        <v>0.98491966402663578</v>
      </c>
      <c r="N419" s="56">
        <f t="shared" si="93"/>
        <v>0.98</v>
      </c>
      <c r="O419" s="57">
        <v>29.68</v>
      </c>
      <c r="P419" s="58">
        <f t="shared" si="84"/>
        <v>29.68</v>
      </c>
      <c r="S419" s="57">
        <v>0</v>
      </c>
      <c r="T419" s="57">
        <v>33.159999999999997</v>
      </c>
      <c r="U419" s="55">
        <f t="shared" si="95"/>
        <v>0</v>
      </c>
      <c r="V419" s="54" t="str">
        <f t="shared" si="96"/>
        <v>N</v>
      </c>
      <c r="W419" s="55">
        <f t="shared" si="85"/>
        <v>-0.1049457177322074</v>
      </c>
      <c r="X419" s="54" t="str">
        <f t="shared" si="97"/>
        <v>Y</v>
      </c>
      <c r="Y419" s="54" t="str">
        <f t="shared" si="94"/>
        <v>N</v>
      </c>
      <c r="Z419" s="58">
        <f t="shared" si="86"/>
        <v>31.51</v>
      </c>
      <c r="AC419" s="25"/>
      <c r="AE419" s="25"/>
    </row>
    <row r="420" spans="1:31">
      <c r="A420" s="42" t="s">
        <v>454</v>
      </c>
      <c r="B420" s="43">
        <v>6016737</v>
      </c>
      <c r="C420" s="43">
        <v>146174</v>
      </c>
      <c r="D420" s="43">
        <v>0</v>
      </c>
      <c r="E420" s="44">
        <v>4.7594500000000002</v>
      </c>
      <c r="F420" s="44">
        <f t="shared" si="87"/>
        <v>0.71220000000000006</v>
      </c>
      <c r="G420" s="44">
        <v>5.1524200000000002</v>
      </c>
      <c r="H420" s="44">
        <f t="shared" si="88"/>
        <v>3.79</v>
      </c>
      <c r="I420" s="44">
        <f t="shared" si="89"/>
        <v>3.8647</v>
      </c>
      <c r="J420" s="44">
        <f t="shared" si="90"/>
        <v>3.59863</v>
      </c>
      <c r="K420" s="44">
        <v>3.3883299999999998</v>
      </c>
      <c r="L420" s="44">
        <f t="shared" si="91"/>
        <v>3.5565699999999998</v>
      </c>
      <c r="M420" s="45">
        <f t="shared" si="92"/>
        <v>1.3382135034597942</v>
      </c>
      <c r="N420" s="46">
        <f t="shared" si="93"/>
        <v>1.33</v>
      </c>
      <c r="O420" s="47">
        <v>38.68</v>
      </c>
      <c r="P420" s="48">
        <f t="shared" si="84"/>
        <v>38.68</v>
      </c>
      <c r="S420" s="47">
        <v>38.68</v>
      </c>
      <c r="T420" s="47">
        <v>38.68</v>
      </c>
      <c r="U420" s="45">
        <f t="shared" si="95"/>
        <v>0</v>
      </c>
      <c r="V420" s="44" t="str">
        <f t="shared" si="96"/>
        <v>N</v>
      </c>
      <c r="W420" s="45">
        <f t="shared" si="85"/>
        <v>0</v>
      </c>
      <c r="X420" s="44" t="str">
        <f t="shared" si="97"/>
        <v>N</v>
      </c>
      <c r="Y420" s="44" t="str">
        <f t="shared" si="94"/>
        <v>N</v>
      </c>
      <c r="Z420" s="48">
        <f t="shared" si="86"/>
        <v>36.75</v>
      </c>
      <c r="AC420" s="25"/>
      <c r="AE420" s="25"/>
    </row>
    <row r="421" spans="1:31">
      <c r="A421" s="34" t="s">
        <v>455</v>
      </c>
      <c r="B421" s="41">
        <v>6015697</v>
      </c>
      <c r="C421" s="41">
        <v>146014</v>
      </c>
      <c r="D421" s="41">
        <v>0</v>
      </c>
      <c r="E421" s="2">
        <v>5.3953499999999996</v>
      </c>
      <c r="F421" s="2">
        <f t="shared" si="87"/>
        <v>0.71220000000000006</v>
      </c>
      <c r="G421" s="2">
        <v>3.3617900000000001</v>
      </c>
      <c r="H421" s="2">
        <f t="shared" si="88"/>
        <v>3.79</v>
      </c>
      <c r="I421" s="2">
        <f t="shared" si="89"/>
        <v>3.8647</v>
      </c>
      <c r="J421" s="2">
        <f t="shared" si="90"/>
        <v>2.3479899999999998</v>
      </c>
      <c r="K421" s="2">
        <v>3.07836</v>
      </c>
      <c r="L421" s="2">
        <f t="shared" si="91"/>
        <v>2.3479899999999998</v>
      </c>
      <c r="M421" s="49">
        <f t="shared" si="92"/>
        <v>2.2978590198425035</v>
      </c>
      <c r="N421" s="38">
        <f t="shared" si="93"/>
        <v>2.29</v>
      </c>
      <c r="O421" s="50">
        <v>38.68</v>
      </c>
      <c r="P421" s="51">
        <f t="shared" si="84"/>
        <v>38.68</v>
      </c>
      <c r="S421" s="50">
        <v>38.68</v>
      </c>
      <c r="T421" s="50">
        <v>38.68</v>
      </c>
      <c r="U421" s="49">
        <f t="shared" si="95"/>
        <v>0</v>
      </c>
      <c r="V421" s="2" t="str">
        <f t="shared" si="96"/>
        <v>N</v>
      </c>
      <c r="W421" s="49">
        <f t="shared" si="85"/>
        <v>0</v>
      </c>
      <c r="X421" s="2" t="str">
        <f t="shared" si="97"/>
        <v>N</v>
      </c>
      <c r="Y421" s="2" t="str">
        <f t="shared" si="94"/>
        <v>N</v>
      </c>
      <c r="Z421" s="51">
        <f t="shared" si="86"/>
        <v>36.75</v>
      </c>
      <c r="AC421" s="25"/>
      <c r="AE421" s="25"/>
    </row>
    <row r="422" spans="1:31">
      <c r="A422" s="34" t="s">
        <v>456</v>
      </c>
      <c r="B422" s="41">
        <v>6010391</v>
      </c>
      <c r="C422" s="41">
        <v>145620</v>
      </c>
      <c r="D422" s="41">
        <v>0</v>
      </c>
      <c r="E422" s="2">
        <v>4.30307</v>
      </c>
      <c r="F422" s="2">
        <f t="shared" si="87"/>
        <v>0.71220000000000006</v>
      </c>
      <c r="G422" s="2">
        <v>3.6783999999999999</v>
      </c>
      <c r="H422" s="2">
        <f t="shared" si="88"/>
        <v>3.79</v>
      </c>
      <c r="I422" s="2">
        <f t="shared" si="89"/>
        <v>3.8647</v>
      </c>
      <c r="J422" s="2">
        <f t="shared" si="90"/>
        <v>2.5691199999999998</v>
      </c>
      <c r="K422" s="2">
        <v>2.96319</v>
      </c>
      <c r="L422" s="2">
        <f t="shared" si="91"/>
        <v>2.5691199999999998</v>
      </c>
      <c r="M422" s="49">
        <f t="shared" si="92"/>
        <v>1.6749198169022856</v>
      </c>
      <c r="N422" s="38">
        <f t="shared" si="93"/>
        <v>1.67</v>
      </c>
      <c r="O422" s="50">
        <v>38.68</v>
      </c>
      <c r="P422" s="51">
        <f t="shared" si="84"/>
        <v>38.68</v>
      </c>
      <c r="S422" s="50">
        <v>38.68</v>
      </c>
      <c r="T422" s="50">
        <v>38.68</v>
      </c>
      <c r="U422" s="49">
        <f t="shared" si="95"/>
        <v>0</v>
      </c>
      <c r="V422" s="2" t="str">
        <f t="shared" si="96"/>
        <v>N</v>
      </c>
      <c r="W422" s="49">
        <f t="shared" si="85"/>
        <v>0</v>
      </c>
      <c r="X422" s="2" t="str">
        <f t="shared" si="97"/>
        <v>N</v>
      </c>
      <c r="Y422" s="2" t="str">
        <f t="shared" si="94"/>
        <v>N</v>
      </c>
      <c r="Z422" s="51">
        <f t="shared" si="86"/>
        <v>36.75</v>
      </c>
      <c r="AC422" s="25"/>
      <c r="AE422" s="25"/>
    </row>
    <row r="423" spans="1:31">
      <c r="A423" s="34" t="s">
        <v>457</v>
      </c>
      <c r="B423" s="41">
        <v>6015812</v>
      </c>
      <c r="C423" s="41">
        <v>146142</v>
      </c>
      <c r="D423" s="41">
        <v>0</v>
      </c>
      <c r="E423" s="2">
        <v>4.6755899999999997</v>
      </c>
      <c r="F423" s="2">
        <f t="shared" si="87"/>
        <v>0.71220000000000006</v>
      </c>
      <c r="G423" s="2">
        <v>3.4749099999999999</v>
      </c>
      <c r="H423" s="2">
        <f t="shared" si="88"/>
        <v>3.79</v>
      </c>
      <c r="I423" s="2">
        <f t="shared" si="89"/>
        <v>3.8647</v>
      </c>
      <c r="J423" s="2">
        <f t="shared" si="90"/>
        <v>2.427</v>
      </c>
      <c r="K423" s="2">
        <v>3.2534000000000001</v>
      </c>
      <c r="L423" s="2">
        <f t="shared" si="91"/>
        <v>2.427</v>
      </c>
      <c r="M423" s="49">
        <f t="shared" si="92"/>
        <v>1.9264894932014831</v>
      </c>
      <c r="N423" s="38">
        <f t="shared" si="93"/>
        <v>1.92</v>
      </c>
      <c r="O423" s="50">
        <v>38.68</v>
      </c>
      <c r="P423" s="51">
        <f t="shared" si="84"/>
        <v>38.68</v>
      </c>
      <c r="S423" s="50">
        <v>38.68</v>
      </c>
      <c r="T423" s="50">
        <v>38.68</v>
      </c>
      <c r="U423" s="49">
        <f t="shared" si="95"/>
        <v>0</v>
      </c>
      <c r="V423" s="2" t="str">
        <f t="shared" si="96"/>
        <v>N</v>
      </c>
      <c r="W423" s="49">
        <f t="shared" si="85"/>
        <v>0</v>
      </c>
      <c r="X423" s="2" t="str">
        <f t="shared" si="97"/>
        <v>N</v>
      </c>
      <c r="Y423" s="2" t="str">
        <f t="shared" si="94"/>
        <v>N</v>
      </c>
      <c r="Z423" s="51">
        <f t="shared" si="86"/>
        <v>36.75</v>
      </c>
      <c r="AC423" s="25"/>
      <c r="AE423" s="25"/>
    </row>
    <row r="424" spans="1:31">
      <c r="A424" s="52" t="s">
        <v>458</v>
      </c>
      <c r="B424" s="53">
        <v>6006118</v>
      </c>
      <c r="C424" s="53">
        <v>145813</v>
      </c>
      <c r="D424" s="53">
        <v>0</v>
      </c>
      <c r="E424" s="54">
        <v>3.0158299999999998</v>
      </c>
      <c r="F424" s="54">
        <f t="shared" si="87"/>
        <v>0.71220000000000006</v>
      </c>
      <c r="G424" s="54">
        <v>3.8480400000000001</v>
      </c>
      <c r="H424" s="54">
        <f t="shared" si="88"/>
        <v>3.79</v>
      </c>
      <c r="I424" s="54">
        <f t="shared" si="89"/>
        <v>3.8647</v>
      </c>
      <c r="J424" s="54">
        <f t="shared" si="90"/>
        <v>2.6876000000000002</v>
      </c>
      <c r="K424" s="54">
        <v>2.9797400000000001</v>
      </c>
      <c r="L424" s="54">
        <f t="shared" si="91"/>
        <v>2.6876000000000002</v>
      </c>
      <c r="M424" s="55">
        <f t="shared" si="92"/>
        <v>1.1221275487423723</v>
      </c>
      <c r="N424" s="56">
        <f t="shared" si="93"/>
        <v>1.1200000000000001</v>
      </c>
      <c r="O424" s="57">
        <v>36.74</v>
      </c>
      <c r="P424" s="58">
        <f t="shared" si="84"/>
        <v>36.74</v>
      </c>
      <c r="S424" s="57">
        <v>27.72</v>
      </c>
      <c r="T424" s="57">
        <v>37.340000000000003</v>
      </c>
      <c r="U424" s="55">
        <f t="shared" si="95"/>
        <v>0.34704184704184721</v>
      </c>
      <c r="V424" s="54" t="str">
        <f t="shared" si="96"/>
        <v>N</v>
      </c>
      <c r="W424" s="55">
        <f t="shared" si="85"/>
        <v>-1.6068559185859706E-2</v>
      </c>
      <c r="X424" s="54" t="str">
        <f t="shared" si="97"/>
        <v>N</v>
      </c>
      <c r="Y424" s="54" t="str">
        <f t="shared" si="94"/>
        <v>N</v>
      </c>
      <c r="Z424" s="58">
        <f t="shared" si="86"/>
        <v>35.479999999999997</v>
      </c>
      <c r="AC424" s="25"/>
      <c r="AE424" s="25"/>
    </row>
    <row r="425" spans="1:31">
      <c r="A425" s="42" t="s">
        <v>459</v>
      </c>
      <c r="B425" s="43">
        <v>6002208</v>
      </c>
      <c r="C425" s="43">
        <v>145409</v>
      </c>
      <c r="D425" s="43">
        <v>0</v>
      </c>
      <c r="E425" s="44">
        <v>4.08284</v>
      </c>
      <c r="F425" s="44">
        <f t="shared" si="87"/>
        <v>0.71220000000000006</v>
      </c>
      <c r="G425" s="44">
        <v>3.7267800000000002</v>
      </c>
      <c r="H425" s="44">
        <f t="shared" si="88"/>
        <v>3.79</v>
      </c>
      <c r="I425" s="44">
        <f t="shared" si="89"/>
        <v>3.8647</v>
      </c>
      <c r="J425" s="44">
        <f t="shared" si="90"/>
        <v>2.6029100000000001</v>
      </c>
      <c r="K425" s="44">
        <v>3.1255099999999998</v>
      </c>
      <c r="L425" s="44">
        <f t="shared" si="91"/>
        <v>2.6029100000000001</v>
      </c>
      <c r="M425" s="45">
        <f t="shared" si="92"/>
        <v>1.568567487926974</v>
      </c>
      <c r="N425" s="46">
        <f t="shared" si="93"/>
        <v>1.56</v>
      </c>
      <c r="O425" s="47">
        <v>38.68</v>
      </c>
      <c r="P425" s="48">
        <f t="shared" si="84"/>
        <v>38.68</v>
      </c>
      <c r="S425" s="47">
        <v>38.68</v>
      </c>
      <c r="T425" s="47">
        <v>38.68</v>
      </c>
      <c r="U425" s="45">
        <f t="shared" si="95"/>
        <v>0</v>
      </c>
      <c r="V425" s="44" t="str">
        <f t="shared" si="96"/>
        <v>N</v>
      </c>
      <c r="W425" s="45">
        <f t="shared" si="85"/>
        <v>0</v>
      </c>
      <c r="X425" s="44" t="str">
        <f t="shared" si="97"/>
        <v>N</v>
      </c>
      <c r="Y425" s="44" t="str">
        <f t="shared" si="94"/>
        <v>N</v>
      </c>
      <c r="Z425" s="48">
        <f t="shared" si="86"/>
        <v>36.75</v>
      </c>
      <c r="AC425" s="25"/>
      <c r="AE425" s="25"/>
    </row>
    <row r="426" spans="1:31">
      <c r="A426" s="34" t="s">
        <v>460</v>
      </c>
      <c r="B426" s="41">
        <v>6003826</v>
      </c>
      <c r="C426" s="41">
        <v>145778</v>
      </c>
      <c r="D426" s="41">
        <v>0</v>
      </c>
      <c r="E426" s="2">
        <v>1.3894200000000001</v>
      </c>
      <c r="F426" s="2">
        <f t="shared" si="87"/>
        <v>0.71220000000000006</v>
      </c>
      <c r="G426" s="2">
        <v>4.4478299999999997</v>
      </c>
      <c r="H426" s="2">
        <f t="shared" si="88"/>
        <v>3.79</v>
      </c>
      <c r="I426" s="2">
        <f t="shared" si="89"/>
        <v>3.8647</v>
      </c>
      <c r="J426" s="2">
        <f t="shared" si="90"/>
        <v>3.1065200000000002</v>
      </c>
      <c r="K426" s="2">
        <v>3.3805900000000002</v>
      </c>
      <c r="L426" s="2">
        <f t="shared" si="91"/>
        <v>3.1065200000000002</v>
      </c>
      <c r="M426" s="49">
        <f t="shared" si="92"/>
        <v>0.44725931267141367</v>
      </c>
      <c r="N426" s="38">
        <f t="shared" si="93"/>
        <v>0.44</v>
      </c>
      <c r="O426" s="50">
        <v>0</v>
      </c>
      <c r="P426" s="51">
        <f t="shared" si="84"/>
        <v>0</v>
      </c>
      <c r="S426" s="50">
        <v>0</v>
      </c>
      <c r="T426" s="50">
        <v>0</v>
      </c>
      <c r="U426" s="49">
        <f t="shared" si="95"/>
        <v>0</v>
      </c>
      <c r="V426" s="2" t="str">
        <f t="shared" si="96"/>
        <v>N</v>
      </c>
      <c r="W426" s="49">
        <f t="shared" si="85"/>
        <v>0</v>
      </c>
      <c r="X426" s="2" t="str">
        <f t="shared" si="97"/>
        <v>N</v>
      </c>
      <c r="Y426" s="2" t="str">
        <f t="shared" si="94"/>
        <v>N</v>
      </c>
      <c r="Z426" s="51">
        <f t="shared" si="86"/>
        <v>0</v>
      </c>
      <c r="AC426" s="25"/>
      <c r="AE426" s="25"/>
    </row>
    <row r="427" spans="1:31">
      <c r="A427" s="34" t="s">
        <v>461</v>
      </c>
      <c r="B427" s="41">
        <v>6014294</v>
      </c>
      <c r="C427" s="41">
        <v>145843</v>
      </c>
      <c r="D427" s="41">
        <v>0</v>
      </c>
      <c r="E427" s="2">
        <v>3.51342</v>
      </c>
      <c r="F427" s="2">
        <f t="shared" si="87"/>
        <v>0.71220000000000006</v>
      </c>
      <c r="G427" s="2">
        <v>4.0066300000000004</v>
      </c>
      <c r="H427" s="2">
        <f t="shared" si="88"/>
        <v>3.79</v>
      </c>
      <c r="I427" s="2">
        <f t="shared" si="89"/>
        <v>3.8647</v>
      </c>
      <c r="J427" s="2">
        <f t="shared" si="90"/>
        <v>2.7983699999999998</v>
      </c>
      <c r="K427" s="2">
        <v>3.2053400000000001</v>
      </c>
      <c r="L427" s="2">
        <f t="shared" si="91"/>
        <v>2.7983699999999998</v>
      </c>
      <c r="M427" s="49">
        <f t="shared" si="92"/>
        <v>1.2555237513266653</v>
      </c>
      <c r="N427" s="38">
        <f t="shared" si="93"/>
        <v>1.25</v>
      </c>
      <c r="O427" s="50">
        <v>38.68</v>
      </c>
      <c r="P427" s="51">
        <f t="shared" si="84"/>
        <v>38.68</v>
      </c>
      <c r="S427" s="50">
        <v>37.630000000000003</v>
      </c>
      <c r="T427" s="50">
        <v>38.53</v>
      </c>
      <c r="U427" s="49">
        <f t="shared" si="95"/>
        <v>2.391708743024179E-2</v>
      </c>
      <c r="V427" s="2" t="str">
        <f t="shared" si="96"/>
        <v>N</v>
      </c>
      <c r="W427" s="49">
        <f t="shared" si="85"/>
        <v>3.893070334804012E-3</v>
      </c>
      <c r="X427" s="2" t="str">
        <f t="shared" si="97"/>
        <v>N</v>
      </c>
      <c r="Y427" s="2" t="str">
        <f t="shared" si="94"/>
        <v>N</v>
      </c>
      <c r="Z427" s="51">
        <f t="shared" si="86"/>
        <v>36.61</v>
      </c>
      <c r="AC427" s="25"/>
      <c r="AE427" s="25"/>
    </row>
    <row r="428" spans="1:31">
      <c r="A428" s="34" t="s">
        <v>462</v>
      </c>
      <c r="B428" s="41">
        <v>6006258</v>
      </c>
      <c r="C428" s="41">
        <v>145713</v>
      </c>
      <c r="D428" s="41">
        <v>0</v>
      </c>
      <c r="E428" s="2">
        <v>2.9073600000000002</v>
      </c>
      <c r="F428" s="2">
        <f t="shared" si="87"/>
        <v>0.71220000000000006</v>
      </c>
      <c r="G428" s="2">
        <v>5.0889800000000003</v>
      </c>
      <c r="H428" s="2">
        <f t="shared" si="88"/>
        <v>3.79</v>
      </c>
      <c r="I428" s="2">
        <f t="shared" si="89"/>
        <v>3.8647</v>
      </c>
      <c r="J428" s="2">
        <f t="shared" si="90"/>
        <v>3.5543200000000001</v>
      </c>
      <c r="K428" s="2">
        <v>3.6778400000000002</v>
      </c>
      <c r="L428" s="2">
        <f t="shared" si="91"/>
        <v>3.5543200000000001</v>
      </c>
      <c r="M428" s="49">
        <f t="shared" si="92"/>
        <v>0.81797924778860653</v>
      </c>
      <c r="N428" s="38">
        <f t="shared" si="93"/>
        <v>0.81</v>
      </c>
      <c r="O428" s="50">
        <v>17.29</v>
      </c>
      <c r="P428" s="51">
        <f t="shared" si="84"/>
        <v>17.29</v>
      </c>
      <c r="S428" s="50">
        <v>16.52</v>
      </c>
      <c r="T428" s="50">
        <v>18.059999999999999</v>
      </c>
      <c r="U428" s="49">
        <f t="shared" si="95"/>
        <v>9.3220338983050793E-2</v>
      </c>
      <c r="V428" s="2" t="str">
        <f t="shared" si="96"/>
        <v>N</v>
      </c>
      <c r="W428" s="49">
        <f t="shared" si="85"/>
        <v>-4.2635658914728661E-2</v>
      </c>
      <c r="X428" s="2" t="str">
        <f t="shared" si="97"/>
        <v>N</v>
      </c>
      <c r="Y428" s="2" t="str">
        <f t="shared" si="94"/>
        <v>N</v>
      </c>
      <c r="Z428" s="51">
        <f t="shared" si="86"/>
        <v>17.16</v>
      </c>
      <c r="AC428" s="25"/>
      <c r="AE428" s="25"/>
    </row>
    <row r="429" spans="1:31">
      <c r="A429" s="52" t="s">
        <v>463</v>
      </c>
      <c r="B429" s="53">
        <v>6006266</v>
      </c>
      <c r="C429" s="53">
        <v>146057</v>
      </c>
      <c r="D429" s="53">
        <v>0</v>
      </c>
      <c r="E429" s="54">
        <v>3.2149899999999998</v>
      </c>
      <c r="F429" s="54">
        <f t="shared" si="87"/>
        <v>0.71220000000000006</v>
      </c>
      <c r="G429" s="54">
        <v>3.36937</v>
      </c>
      <c r="H429" s="54">
        <f t="shared" si="88"/>
        <v>3.79</v>
      </c>
      <c r="I429" s="54">
        <f t="shared" si="89"/>
        <v>3.8647</v>
      </c>
      <c r="J429" s="54">
        <f t="shared" si="90"/>
        <v>2.3532799999999998</v>
      </c>
      <c r="K429" s="54">
        <v>2.9380000000000002</v>
      </c>
      <c r="L429" s="54">
        <f t="shared" si="91"/>
        <v>2.3532799999999998</v>
      </c>
      <c r="M429" s="55">
        <f t="shared" si="92"/>
        <v>1.3661740209409845</v>
      </c>
      <c r="N429" s="56">
        <f t="shared" si="93"/>
        <v>1.36</v>
      </c>
      <c r="O429" s="57">
        <v>38.68</v>
      </c>
      <c r="P429" s="58">
        <f t="shared" si="84"/>
        <v>38.68</v>
      </c>
      <c r="S429" s="57">
        <v>37.93</v>
      </c>
      <c r="T429" s="57">
        <v>37.04</v>
      </c>
      <c r="U429" s="55">
        <f t="shared" si="95"/>
        <v>-2.3464276298444518E-2</v>
      </c>
      <c r="V429" s="54" t="str">
        <f t="shared" si="96"/>
        <v>N</v>
      </c>
      <c r="W429" s="55">
        <f t="shared" si="85"/>
        <v>4.4276457883369348E-2</v>
      </c>
      <c r="X429" s="54" t="str">
        <f t="shared" si="97"/>
        <v>N</v>
      </c>
      <c r="Y429" s="54" t="str">
        <f t="shared" si="94"/>
        <v>N</v>
      </c>
      <c r="Z429" s="58">
        <f t="shared" si="86"/>
        <v>35.19</v>
      </c>
      <c r="AC429" s="25"/>
      <c r="AE429" s="25"/>
    </row>
    <row r="430" spans="1:31">
      <c r="A430" s="42" t="s">
        <v>464</v>
      </c>
      <c r="B430" s="43">
        <v>6004444</v>
      </c>
      <c r="C430" s="43">
        <v>145483</v>
      </c>
      <c r="D430" s="43">
        <v>0</v>
      </c>
      <c r="E430" s="44">
        <v>2.77922</v>
      </c>
      <c r="F430" s="44">
        <f t="shared" si="87"/>
        <v>0.71220000000000006</v>
      </c>
      <c r="G430" s="44">
        <v>4.1093400000000004</v>
      </c>
      <c r="H430" s="44">
        <f t="shared" si="88"/>
        <v>3.79</v>
      </c>
      <c r="I430" s="44">
        <f t="shared" si="89"/>
        <v>3.8647</v>
      </c>
      <c r="J430" s="44">
        <f t="shared" si="90"/>
        <v>2.8700999999999999</v>
      </c>
      <c r="K430" s="44">
        <v>3.5188799999999998</v>
      </c>
      <c r="L430" s="44">
        <f t="shared" si="91"/>
        <v>2.8700999999999999</v>
      </c>
      <c r="M430" s="45">
        <f t="shared" si="92"/>
        <v>0.96833559806278535</v>
      </c>
      <c r="N430" s="46">
        <f t="shared" si="93"/>
        <v>0.96</v>
      </c>
      <c r="O430" s="47">
        <v>28.38</v>
      </c>
      <c r="P430" s="48">
        <f t="shared" si="84"/>
        <v>28.38</v>
      </c>
      <c r="S430" s="47">
        <v>27.07</v>
      </c>
      <c r="T430" s="47">
        <v>29.68</v>
      </c>
      <c r="U430" s="45">
        <f t="shared" si="95"/>
        <v>9.6416697451052802E-2</v>
      </c>
      <c r="V430" s="44" t="str">
        <f t="shared" si="96"/>
        <v>N</v>
      </c>
      <c r="W430" s="45">
        <f t="shared" si="85"/>
        <v>-4.3800539083557972E-2</v>
      </c>
      <c r="X430" s="44" t="str">
        <f t="shared" si="97"/>
        <v>N</v>
      </c>
      <c r="Y430" s="44" t="str">
        <f t="shared" si="94"/>
        <v>N</v>
      </c>
      <c r="Z430" s="48">
        <f t="shared" si="86"/>
        <v>28.200000000000003</v>
      </c>
      <c r="AC430" s="25"/>
      <c r="AE430" s="25"/>
    </row>
    <row r="431" spans="1:31">
      <c r="A431" s="34" t="s">
        <v>465</v>
      </c>
      <c r="B431" s="41">
        <v>6013171</v>
      </c>
      <c r="C431" s="41">
        <v>145748</v>
      </c>
      <c r="D431" s="41">
        <v>0</v>
      </c>
      <c r="E431" s="2">
        <v>4.00793</v>
      </c>
      <c r="F431" s="2">
        <f t="shared" si="87"/>
        <v>0.71220000000000006</v>
      </c>
      <c r="G431" s="2">
        <v>3.4947699999999999</v>
      </c>
      <c r="H431" s="2">
        <f t="shared" si="88"/>
        <v>3.79</v>
      </c>
      <c r="I431" s="2">
        <f t="shared" si="89"/>
        <v>3.8647</v>
      </c>
      <c r="J431" s="2">
        <f t="shared" si="90"/>
        <v>2.4408699999999999</v>
      </c>
      <c r="K431" s="2">
        <v>0</v>
      </c>
      <c r="L431" s="2">
        <f t="shared" si="91"/>
        <v>2.4408699999999999</v>
      </c>
      <c r="M431" s="49">
        <f t="shared" si="92"/>
        <v>1.6420087919471338</v>
      </c>
      <c r="N431" s="38">
        <f t="shared" si="93"/>
        <v>1.64</v>
      </c>
      <c r="O431" s="50">
        <v>38.68</v>
      </c>
      <c r="P431" s="51">
        <f t="shared" si="84"/>
        <v>38.68</v>
      </c>
      <c r="S431" s="50">
        <v>38.68</v>
      </c>
      <c r="T431" s="50">
        <v>38.68</v>
      </c>
      <c r="U431" s="49">
        <f t="shared" si="95"/>
        <v>0</v>
      </c>
      <c r="V431" s="2" t="str">
        <f t="shared" si="96"/>
        <v>N</v>
      </c>
      <c r="W431" s="49">
        <f t="shared" si="85"/>
        <v>0</v>
      </c>
      <c r="X431" s="2" t="str">
        <f t="shared" si="97"/>
        <v>N</v>
      </c>
      <c r="Y431" s="2" t="str">
        <f t="shared" si="94"/>
        <v>N</v>
      </c>
      <c r="Z431" s="51">
        <f t="shared" si="86"/>
        <v>36.75</v>
      </c>
      <c r="AC431" s="25"/>
      <c r="AE431" s="25"/>
    </row>
    <row r="432" spans="1:31">
      <c r="A432" s="34" t="s">
        <v>466</v>
      </c>
      <c r="B432" s="41">
        <v>6005698</v>
      </c>
      <c r="C432" s="41">
        <v>146007</v>
      </c>
      <c r="D432" s="41">
        <v>0</v>
      </c>
      <c r="E432" s="2">
        <v>4.9775900000000002</v>
      </c>
      <c r="F432" s="2">
        <f t="shared" si="87"/>
        <v>0.71220000000000006</v>
      </c>
      <c r="G432" s="2">
        <v>4.27393</v>
      </c>
      <c r="H432" s="2">
        <f t="shared" si="88"/>
        <v>3.79</v>
      </c>
      <c r="I432" s="2">
        <f t="shared" si="89"/>
        <v>3.8647</v>
      </c>
      <c r="J432" s="2">
        <f t="shared" si="90"/>
        <v>2.9850599999999998</v>
      </c>
      <c r="K432" s="2">
        <v>0</v>
      </c>
      <c r="L432" s="2">
        <f t="shared" si="91"/>
        <v>2.9850599999999998</v>
      </c>
      <c r="M432" s="49">
        <f t="shared" si="92"/>
        <v>1.6675008207540218</v>
      </c>
      <c r="N432" s="38">
        <f t="shared" si="93"/>
        <v>1.66</v>
      </c>
      <c r="O432" s="50">
        <v>38.68</v>
      </c>
      <c r="P432" s="51">
        <f t="shared" si="84"/>
        <v>38.68</v>
      </c>
      <c r="S432" s="50">
        <v>0</v>
      </c>
      <c r="T432" s="50">
        <v>38.68</v>
      </c>
      <c r="U432" s="49">
        <f t="shared" si="95"/>
        <v>0</v>
      </c>
      <c r="V432" s="2" t="str">
        <f t="shared" si="96"/>
        <v>N</v>
      </c>
      <c r="W432" s="49">
        <f t="shared" si="85"/>
        <v>0</v>
      </c>
      <c r="X432" s="2" t="str">
        <f t="shared" si="97"/>
        <v>N</v>
      </c>
      <c r="Y432" s="2" t="str">
        <f t="shared" si="94"/>
        <v>N</v>
      </c>
      <c r="Z432" s="51">
        <f t="shared" si="86"/>
        <v>36.75</v>
      </c>
      <c r="AC432" s="25"/>
      <c r="AE432" s="25"/>
    </row>
    <row r="433" spans="1:31">
      <c r="A433" s="34" t="s">
        <v>467</v>
      </c>
      <c r="B433" s="41">
        <v>6005177</v>
      </c>
      <c r="C433" s="41">
        <v>145244</v>
      </c>
      <c r="D433" s="41">
        <v>0</v>
      </c>
      <c r="E433" s="2">
        <v>2.43492</v>
      </c>
      <c r="F433" s="2">
        <f t="shared" si="87"/>
        <v>0.71220000000000006</v>
      </c>
      <c r="G433" s="2">
        <v>5.3118800000000004</v>
      </c>
      <c r="H433" s="2">
        <f t="shared" si="88"/>
        <v>3.79</v>
      </c>
      <c r="I433" s="2">
        <f t="shared" si="89"/>
        <v>3.8647</v>
      </c>
      <c r="J433" s="2">
        <f t="shared" si="90"/>
        <v>3.71</v>
      </c>
      <c r="K433" s="2">
        <v>3.6229</v>
      </c>
      <c r="L433" s="2">
        <f t="shared" si="91"/>
        <v>3.69258</v>
      </c>
      <c r="M433" s="49">
        <f t="shared" si="92"/>
        <v>0.65940886859594106</v>
      </c>
      <c r="N433" s="38">
        <f t="shared" si="93"/>
        <v>0.65</v>
      </c>
      <c r="O433" s="50">
        <v>0</v>
      </c>
      <c r="P433" s="51">
        <f t="shared" si="84"/>
        <v>0</v>
      </c>
      <c r="S433" s="50">
        <v>0</v>
      </c>
      <c r="T433" s="50">
        <v>0</v>
      </c>
      <c r="U433" s="49">
        <f t="shared" si="95"/>
        <v>0</v>
      </c>
      <c r="V433" s="2" t="str">
        <f t="shared" si="96"/>
        <v>N</v>
      </c>
      <c r="W433" s="49">
        <f t="shared" si="85"/>
        <v>0</v>
      </c>
      <c r="X433" s="2" t="str">
        <f t="shared" si="97"/>
        <v>N</v>
      </c>
      <c r="Y433" s="2" t="str">
        <f t="shared" si="94"/>
        <v>N</v>
      </c>
      <c r="Z433" s="51">
        <f t="shared" si="86"/>
        <v>0</v>
      </c>
      <c r="AC433" s="25"/>
      <c r="AE433" s="25"/>
    </row>
    <row r="434" spans="1:31">
      <c r="A434" s="52" t="s">
        <v>468</v>
      </c>
      <c r="B434" s="53">
        <v>6012322</v>
      </c>
      <c r="C434" s="53">
        <v>146162</v>
      </c>
      <c r="D434" s="53">
        <v>0</v>
      </c>
      <c r="E434" s="54">
        <v>3.4908100000000002</v>
      </c>
      <c r="F434" s="54">
        <f t="shared" si="87"/>
        <v>0.71220000000000006</v>
      </c>
      <c r="G434" s="54">
        <v>4.1974600000000004</v>
      </c>
      <c r="H434" s="54">
        <f t="shared" si="88"/>
        <v>3.79</v>
      </c>
      <c r="I434" s="54">
        <f t="shared" si="89"/>
        <v>3.8647</v>
      </c>
      <c r="J434" s="59">
        <f t="shared" si="90"/>
        <v>2.9316499999999999</v>
      </c>
      <c r="K434" s="54">
        <v>3.1557200000000001</v>
      </c>
      <c r="L434" s="59">
        <f t="shared" si="91"/>
        <v>2.9316499999999999</v>
      </c>
      <c r="M434" s="55">
        <f t="shared" si="92"/>
        <v>1.1907321815359952</v>
      </c>
      <c r="N434" s="56">
        <f t="shared" si="93"/>
        <v>1.19</v>
      </c>
      <c r="O434" s="57">
        <v>37.78</v>
      </c>
      <c r="P434" s="58">
        <f t="shared" si="84"/>
        <v>37.78</v>
      </c>
      <c r="S434" s="57">
        <v>36.590000000000003</v>
      </c>
      <c r="T434" s="57">
        <v>37.630000000000003</v>
      </c>
      <c r="U434" s="55">
        <f t="shared" si="95"/>
        <v>2.8423066411587841E-2</v>
      </c>
      <c r="V434" s="54" t="str">
        <f t="shared" si="96"/>
        <v>N</v>
      </c>
      <c r="W434" s="55">
        <f t="shared" si="85"/>
        <v>3.9861812383735996E-3</v>
      </c>
      <c r="X434" s="54" t="str">
        <f t="shared" si="97"/>
        <v>N</v>
      </c>
      <c r="Y434" s="54" t="str">
        <f t="shared" si="94"/>
        <v>N</v>
      </c>
      <c r="Z434" s="58">
        <f t="shared" si="86"/>
        <v>35.75</v>
      </c>
      <c r="AC434" s="25"/>
      <c r="AE434" s="25"/>
    </row>
    <row r="435" spans="1:31">
      <c r="A435" s="42" t="s">
        <v>469</v>
      </c>
      <c r="B435" s="43">
        <v>6012512</v>
      </c>
      <c r="C435" s="43">
        <v>145685</v>
      </c>
      <c r="D435" s="43">
        <v>0</v>
      </c>
      <c r="E435" s="44">
        <v>2.85724</v>
      </c>
      <c r="F435" s="44">
        <f t="shared" si="87"/>
        <v>0.71220000000000006</v>
      </c>
      <c r="G435" s="44">
        <v>4.1182699999999999</v>
      </c>
      <c r="H435" s="44">
        <f t="shared" si="88"/>
        <v>3.79</v>
      </c>
      <c r="I435" s="44">
        <f t="shared" si="89"/>
        <v>3.8647</v>
      </c>
      <c r="J435" s="44">
        <f t="shared" si="90"/>
        <v>2.8763399999999999</v>
      </c>
      <c r="K435" s="44">
        <v>3.2971300000000001</v>
      </c>
      <c r="L435" s="44">
        <f t="shared" si="91"/>
        <v>2.8763399999999999</v>
      </c>
      <c r="M435" s="45">
        <f t="shared" si="92"/>
        <v>0.99335961673515649</v>
      </c>
      <c r="N435" s="46">
        <f t="shared" si="93"/>
        <v>0.99</v>
      </c>
      <c r="O435" s="47">
        <v>30.33</v>
      </c>
      <c r="P435" s="48">
        <f t="shared" si="84"/>
        <v>30.33</v>
      </c>
      <c r="S435" s="47">
        <v>21.92</v>
      </c>
      <c r="T435" s="47">
        <v>30.33</v>
      </c>
      <c r="U435" s="45">
        <f t="shared" si="95"/>
        <v>0.38366788321167866</v>
      </c>
      <c r="V435" s="44" t="str">
        <f t="shared" si="96"/>
        <v>N</v>
      </c>
      <c r="W435" s="45">
        <f t="shared" si="85"/>
        <v>0</v>
      </c>
      <c r="X435" s="44" t="str">
        <f t="shared" si="97"/>
        <v>N</v>
      </c>
      <c r="Y435" s="44" t="str">
        <f t="shared" si="94"/>
        <v>N</v>
      </c>
      <c r="Z435" s="48">
        <f t="shared" si="86"/>
        <v>28.82</v>
      </c>
      <c r="AC435" s="25"/>
      <c r="AE435" s="25"/>
    </row>
    <row r="436" spans="1:31">
      <c r="A436" s="34" t="s">
        <v>470</v>
      </c>
      <c r="B436" s="41">
        <v>6001531</v>
      </c>
      <c r="C436" s="41" t="s">
        <v>471</v>
      </c>
      <c r="D436" s="41">
        <v>0</v>
      </c>
      <c r="E436" s="2">
        <v>3.2948400000000002</v>
      </c>
      <c r="F436" s="2">
        <f t="shared" si="87"/>
        <v>0.71220000000000006</v>
      </c>
      <c r="G436" s="2">
        <v>3.37704</v>
      </c>
      <c r="H436" s="2">
        <f t="shared" si="88"/>
        <v>3.79</v>
      </c>
      <c r="I436" s="2">
        <f t="shared" si="89"/>
        <v>3.8647</v>
      </c>
      <c r="J436" s="2">
        <f t="shared" si="90"/>
        <v>2.3586399999999998</v>
      </c>
      <c r="K436" s="2">
        <v>2.9910299999999999</v>
      </c>
      <c r="L436" s="2">
        <f t="shared" si="91"/>
        <v>2.3586399999999998</v>
      </c>
      <c r="M436" s="49">
        <f t="shared" si="92"/>
        <v>1.3969236509174781</v>
      </c>
      <c r="N436" s="38">
        <f t="shared" si="93"/>
        <v>1.39</v>
      </c>
      <c r="O436" s="50">
        <v>38.68</v>
      </c>
      <c r="P436" s="51">
        <f t="shared" si="84"/>
        <v>38.68</v>
      </c>
      <c r="S436" s="50">
        <v>37.78</v>
      </c>
      <c r="T436" s="50">
        <v>38.68</v>
      </c>
      <c r="U436" s="49">
        <f t="shared" si="95"/>
        <v>2.382212811011113E-2</v>
      </c>
      <c r="V436" s="2" t="str">
        <f t="shared" si="96"/>
        <v>N</v>
      </c>
      <c r="W436" s="49">
        <f t="shared" si="85"/>
        <v>0</v>
      </c>
      <c r="X436" s="2" t="str">
        <f t="shared" si="97"/>
        <v>N</v>
      </c>
      <c r="Y436" s="2" t="str">
        <f t="shared" si="94"/>
        <v>N</v>
      </c>
      <c r="Z436" s="51">
        <f t="shared" si="86"/>
        <v>36.75</v>
      </c>
      <c r="AC436" s="25"/>
      <c r="AE436" s="25"/>
    </row>
    <row r="437" spans="1:31">
      <c r="A437" s="34" t="s">
        <v>472</v>
      </c>
      <c r="B437" s="41">
        <v>6006498</v>
      </c>
      <c r="C437" s="41">
        <v>146021</v>
      </c>
      <c r="D437" s="41">
        <v>0</v>
      </c>
      <c r="E437" s="2">
        <v>2.96374</v>
      </c>
      <c r="F437" s="2">
        <f t="shared" si="87"/>
        <v>0.71220000000000006</v>
      </c>
      <c r="G437" s="2">
        <v>4.2355299999999998</v>
      </c>
      <c r="H437" s="2">
        <f t="shared" si="88"/>
        <v>3.79</v>
      </c>
      <c r="I437" s="2">
        <f t="shared" si="89"/>
        <v>3.8647</v>
      </c>
      <c r="J437" s="2">
        <f t="shared" si="90"/>
        <v>2.95824</v>
      </c>
      <c r="K437" s="2">
        <v>3.2204999999999999</v>
      </c>
      <c r="L437" s="2">
        <f t="shared" si="91"/>
        <v>2.95824</v>
      </c>
      <c r="M437" s="49">
        <f t="shared" si="92"/>
        <v>1.0018592135864568</v>
      </c>
      <c r="N437" s="38">
        <f t="shared" si="93"/>
        <v>1</v>
      </c>
      <c r="O437" s="50">
        <v>30.98</v>
      </c>
      <c r="P437" s="51">
        <f t="shared" si="84"/>
        <v>30.98</v>
      </c>
      <c r="S437" s="50">
        <v>30.33</v>
      </c>
      <c r="T437" s="50">
        <v>29.68</v>
      </c>
      <c r="U437" s="49">
        <f t="shared" si="95"/>
        <v>-2.1430926475436814E-2</v>
      </c>
      <c r="V437" s="2" t="str">
        <f t="shared" si="96"/>
        <v>N</v>
      </c>
      <c r="W437" s="49">
        <f t="shared" si="85"/>
        <v>4.3800539083557972E-2</v>
      </c>
      <c r="X437" s="2" t="str">
        <f t="shared" si="97"/>
        <v>N</v>
      </c>
      <c r="Y437" s="2" t="str">
        <f t="shared" si="94"/>
        <v>N</v>
      </c>
      <c r="Z437" s="51">
        <f t="shared" si="86"/>
        <v>28.200000000000003</v>
      </c>
      <c r="AC437" s="25"/>
      <c r="AE437" s="25"/>
    </row>
    <row r="438" spans="1:31">
      <c r="A438" s="34" t="s">
        <v>473</v>
      </c>
      <c r="B438" s="41">
        <v>6006506</v>
      </c>
      <c r="C438" s="41">
        <v>146180</v>
      </c>
      <c r="D438" s="41">
        <v>0</v>
      </c>
      <c r="E438" s="2">
        <v>3.6352600000000002</v>
      </c>
      <c r="F438" s="2">
        <f t="shared" si="87"/>
        <v>0.71220000000000006</v>
      </c>
      <c r="G438" s="2">
        <v>3.8395299999999999</v>
      </c>
      <c r="H438" s="2">
        <f t="shared" si="88"/>
        <v>3.79</v>
      </c>
      <c r="I438" s="2">
        <f t="shared" si="89"/>
        <v>3.8647</v>
      </c>
      <c r="J438" s="2">
        <f t="shared" si="90"/>
        <v>2.6816599999999999</v>
      </c>
      <c r="K438" s="2">
        <v>3.0382099999999999</v>
      </c>
      <c r="L438" s="2">
        <f t="shared" si="91"/>
        <v>2.6816599999999999</v>
      </c>
      <c r="M438" s="49">
        <f t="shared" si="92"/>
        <v>1.35560063542731</v>
      </c>
      <c r="N438" s="38">
        <f t="shared" si="93"/>
        <v>1.35</v>
      </c>
      <c r="O438" s="50">
        <v>38.68</v>
      </c>
      <c r="P438" s="51">
        <f t="shared" si="84"/>
        <v>38.68</v>
      </c>
      <c r="S438" s="50">
        <v>36.590000000000003</v>
      </c>
      <c r="T438" s="50">
        <v>38.68</v>
      </c>
      <c r="U438" s="49">
        <f t="shared" si="95"/>
        <v>5.7119431538671661E-2</v>
      </c>
      <c r="V438" s="2" t="str">
        <f t="shared" si="96"/>
        <v>N</v>
      </c>
      <c r="W438" s="49">
        <f t="shared" si="85"/>
        <v>0</v>
      </c>
      <c r="X438" s="2" t="str">
        <f t="shared" si="97"/>
        <v>N</v>
      </c>
      <c r="Y438" s="2" t="str">
        <f t="shared" si="94"/>
        <v>N</v>
      </c>
      <c r="Z438" s="51">
        <f t="shared" si="86"/>
        <v>36.75</v>
      </c>
      <c r="AC438" s="25"/>
      <c r="AE438" s="25"/>
    </row>
    <row r="439" spans="1:31">
      <c r="A439" s="52" t="s">
        <v>474</v>
      </c>
      <c r="B439" s="53">
        <v>6002091</v>
      </c>
      <c r="C439" s="53">
        <v>145631</v>
      </c>
      <c r="D439" s="53">
        <v>0</v>
      </c>
      <c r="E439" s="54">
        <v>3.3597600000000001</v>
      </c>
      <c r="F439" s="54">
        <f t="shared" si="87"/>
        <v>0.71220000000000006</v>
      </c>
      <c r="G439" s="54">
        <v>4.1323499999999997</v>
      </c>
      <c r="H439" s="54">
        <f t="shared" si="88"/>
        <v>3.79</v>
      </c>
      <c r="I439" s="54">
        <f t="shared" si="89"/>
        <v>3.8647</v>
      </c>
      <c r="J439" s="54">
        <f t="shared" si="90"/>
        <v>2.8861699999999999</v>
      </c>
      <c r="K439" s="54">
        <v>3.1091700000000002</v>
      </c>
      <c r="L439" s="54">
        <f t="shared" si="91"/>
        <v>2.8861699999999999</v>
      </c>
      <c r="M439" s="55">
        <f t="shared" si="92"/>
        <v>1.164089433401359</v>
      </c>
      <c r="N439" s="56">
        <f t="shared" si="93"/>
        <v>1.1599999999999999</v>
      </c>
      <c r="O439" s="57">
        <v>37.340000000000003</v>
      </c>
      <c r="P439" s="58">
        <f t="shared" si="84"/>
        <v>37.340000000000003</v>
      </c>
      <c r="S439" s="57">
        <v>37.78</v>
      </c>
      <c r="T439" s="57">
        <v>37.04</v>
      </c>
      <c r="U439" s="55">
        <f t="shared" si="95"/>
        <v>-1.9587083112758124E-2</v>
      </c>
      <c r="V439" s="54" t="str">
        <f t="shared" si="96"/>
        <v>N</v>
      </c>
      <c r="W439" s="55">
        <f t="shared" si="85"/>
        <v>8.0993520518359684E-3</v>
      </c>
      <c r="X439" s="54" t="str">
        <f t="shared" si="97"/>
        <v>N</v>
      </c>
      <c r="Y439" s="54" t="str">
        <f t="shared" si="94"/>
        <v>N</v>
      </c>
      <c r="Z439" s="58">
        <f t="shared" si="86"/>
        <v>35.19</v>
      </c>
      <c r="AC439" s="25"/>
      <c r="AE439" s="25"/>
    </row>
    <row r="440" spans="1:31">
      <c r="A440" s="42" t="s">
        <v>475</v>
      </c>
      <c r="B440" s="43">
        <v>6006548</v>
      </c>
      <c r="C440" s="43">
        <v>145807</v>
      </c>
      <c r="D440" s="43">
        <v>0</v>
      </c>
      <c r="E440" s="44">
        <v>2.4553099999999999</v>
      </c>
      <c r="F440" s="44">
        <f t="shared" si="87"/>
        <v>0.71220000000000006</v>
      </c>
      <c r="G440" s="44">
        <v>3.5141</v>
      </c>
      <c r="H440" s="44">
        <f t="shared" si="88"/>
        <v>3.79</v>
      </c>
      <c r="I440" s="44">
        <f t="shared" si="89"/>
        <v>3.8647</v>
      </c>
      <c r="J440" s="44">
        <f t="shared" si="90"/>
        <v>2.4543699999999999</v>
      </c>
      <c r="K440" s="44">
        <v>3.2774399999999999</v>
      </c>
      <c r="L440" s="44">
        <f t="shared" si="91"/>
        <v>2.4543699999999999</v>
      </c>
      <c r="M440" s="45">
        <f t="shared" si="92"/>
        <v>1.0003829903396799</v>
      </c>
      <c r="N440" s="46">
        <f t="shared" si="93"/>
        <v>1</v>
      </c>
      <c r="O440" s="47">
        <v>30.98</v>
      </c>
      <c r="P440" s="48">
        <f t="shared" si="84"/>
        <v>30.98</v>
      </c>
      <c r="S440" s="47">
        <v>21.92</v>
      </c>
      <c r="T440" s="47">
        <v>29.68</v>
      </c>
      <c r="U440" s="45">
        <f t="shared" si="95"/>
        <v>0.35401459854014589</v>
      </c>
      <c r="V440" s="44" t="str">
        <f t="shared" si="96"/>
        <v>N</v>
      </c>
      <c r="W440" s="45">
        <f t="shared" si="85"/>
        <v>4.3800539083557972E-2</v>
      </c>
      <c r="X440" s="44" t="str">
        <f t="shared" si="97"/>
        <v>N</v>
      </c>
      <c r="Y440" s="44" t="str">
        <f t="shared" si="94"/>
        <v>N</v>
      </c>
      <c r="Z440" s="48">
        <f t="shared" si="86"/>
        <v>28.200000000000003</v>
      </c>
      <c r="AC440" s="25"/>
      <c r="AE440" s="25"/>
    </row>
    <row r="441" spans="1:31">
      <c r="A441" s="34" t="s">
        <v>476</v>
      </c>
      <c r="B441" s="41">
        <v>6003644</v>
      </c>
      <c r="C441" s="41">
        <v>145696</v>
      </c>
      <c r="D441" s="41">
        <v>0</v>
      </c>
      <c r="E441" s="2">
        <v>2.6006300000000002</v>
      </c>
      <c r="F441" s="2">
        <f t="shared" si="87"/>
        <v>0.71220000000000006</v>
      </c>
      <c r="G441" s="2">
        <v>4.3962399999999997</v>
      </c>
      <c r="H441" s="2">
        <f t="shared" si="88"/>
        <v>3.79</v>
      </c>
      <c r="I441" s="2">
        <f t="shared" si="89"/>
        <v>3.8647</v>
      </c>
      <c r="J441" s="2">
        <f t="shared" si="90"/>
        <v>3.0704799999999999</v>
      </c>
      <c r="K441" s="2">
        <v>3.4163100000000002</v>
      </c>
      <c r="L441" s="2">
        <f t="shared" si="91"/>
        <v>3.0704799999999999</v>
      </c>
      <c r="M441" s="49">
        <f t="shared" si="92"/>
        <v>0.84697832260754025</v>
      </c>
      <c r="N441" s="38">
        <f t="shared" si="93"/>
        <v>0.84</v>
      </c>
      <c r="O441" s="50">
        <v>19.600000000000001</v>
      </c>
      <c r="P441" s="51">
        <f t="shared" si="84"/>
        <v>19.600000000000001</v>
      </c>
      <c r="S441" s="50">
        <v>9.75</v>
      </c>
      <c r="T441" s="50">
        <v>17.29</v>
      </c>
      <c r="U441" s="49">
        <f t="shared" si="95"/>
        <v>0.77333333333333321</v>
      </c>
      <c r="V441" s="2" t="str">
        <f t="shared" si="96"/>
        <v>N</v>
      </c>
      <c r="W441" s="49">
        <f t="shared" si="85"/>
        <v>0.13360323886639691</v>
      </c>
      <c r="X441" s="2" t="str">
        <f t="shared" si="97"/>
        <v>N</v>
      </c>
      <c r="Y441" s="2" t="str">
        <f t="shared" si="94"/>
        <v>N</v>
      </c>
      <c r="Z441" s="51">
        <f t="shared" si="86"/>
        <v>16.430000000000003</v>
      </c>
      <c r="AC441" s="25"/>
      <c r="AE441" s="25"/>
    </row>
    <row r="442" spans="1:31">
      <c r="A442" s="34" t="s">
        <v>477</v>
      </c>
      <c r="B442" s="41">
        <v>6006555</v>
      </c>
      <c r="C442" s="41">
        <v>145478</v>
      </c>
      <c r="D442" s="41">
        <v>0</v>
      </c>
      <c r="E442" s="2">
        <v>3.3370600000000001</v>
      </c>
      <c r="F442" s="2">
        <f t="shared" si="87"/>
        <v>0.71220000000000006</v>
      </c>
      <c r="G442" s="2">
        <v>3.6086499999999999</v>
      </c>
      <c r="H442" s="2">
        <f t="shared" si="88"/>
        <v>3.79</v>
      </c>
      <c r="I442" s="2">
        <f t="shared" si="89"/>
        <v>3.8647</v>
      </c>
      <c r="J442" s="2">
        <f t="shared" si="90"/>
        <v>2.5204</v>
      </c>
      <c r="K442" s="2">
        <v>3.0172099999999999</v>
      </c>
      <c r="L442" s="2">
        <f t="shared" si="91"/>
        <v>2.5204</v>
      </c>
      <c r="M442" s="49">
        <f t="shared" si="92"/>
        <v>1.3240199968259008</v>
      </c>
      <c r="N442" s="38">
        <f t="shared" si="93"/>
        <v>1.32</v>
      </c>
      <c r="O442" s="50">
        <v>38.68</v>
      </c>
      <c r="P442" s="51">
        <f t="shared" si="84"/>
        <v>38.68</v>
      </c>
      <c r="S442" s="50">
        <v>30.33</v>
      </c>
      <c r="T442" s="50">
        <v>38.08</v>
      </c>
      <c r="U442" s="49">
        <f t="shared" si="95"/>
        <v>0.25552258489943952</v>
      </c>
      <c r="V442" s="2" t="str">
        <f t="shared" si="96"/>
        <v>N</v>
      </c>
      <c r="W442" s="49">
        <f t="shared" si="85"/>
        <v>1.5756302521008441E-2</v>
      </c>
      <c r="X442" s="2" t="str">
        <f t="shared" si="97"/>
        <v>N</v>
      </c>
      <c r="Y442" s="2" t="str">
        <f t="shared" si="94"/>
        <v>N</v>
      </c>
      <c r="Z442" s="51">
        <f t="shared" si="86"/>
        <v>36.18</v>
      </c>
      <c r="AC442" s="25"/>
      <c r="AE442" s="25"/>
    </row>
    <row r="443" spans="1:31">
      <c r="A443" s="34" t="s">
        <v>478</v>
      </c>
      <c r="B443" s="41">
        <v>6006571</v>
      </c>
      <c r="C443" s="41">
        <v>145329</v>
      </c>
      <c r="D443" s="41">
        <v>0</v>
      </c>
      <c r="E443" s="2">
        <v>2.80227</v>
      </c>
      <c r="F443" s="2">
        <f t="shared" si="87"/>
        <v>0.71220000000000006</v>
      </c>
      <c r="G443" s="2">
        <v>5.2553599999999996</v>
      </c>
      <c r="H443" s="2">
        <f t="shared" si="88"/>
        <v>3.79</v>
      </c>
      <c r="I443" s="2">
        <f t="shared" si="89"/>
        <v>3.8647</v>
      </c>
      <c r="J443" s="2">
        <f t="shared" si="90"/>
        <v>3.6705199999999998</v>
      </c>
      <c r="K443" s="2">
        <v>3.6216900000000001</v>
      </c>
      <c r="L443" s="2">
        <f t="shared" si="91"/>
        <v>3.6607500000000002</v>
      </c>
      <c r="M443" s="49">
        <f t="shared" si="92"/>
        <v>0.76549067813972549</v>
      </c>
      <c r="N443" s="38">
        <f t="shared" si="93"/>
        <v>0.76</v>
      </c>
      <c r="O443" s="50">
        <v>13.51</v>
      </c>
      <c r="P443" s="51">
        <f t="shared" si="84"/>
        <v>13.51</v>
      </c>
      <c r="S443" s="50">
        <v>15.02</v>
      </c>
      <c r="T443" s="50">
        <v>13.549999999999999</v>
      </c>
      <c r="U443" s="49">
        <f t="shared" si="95"/>
        <v>-9.7869507323568625E-2</v>
      </c>
      <c r="V443" s="2" t="str">
        <f t="shared" si="96"/>
        <v>Y</v>
      </c>
      <c r="W443" s="49">
        <f t="shared" si="85"/>
        <v>-2.9520295202951404E-3</v>
      </c>
      <c r="X443" s="2" t="str">
        <f t="shared" si="97"/>
        <v>N</v>
      </c>
      <c r="Y443" s="2" t="str">
        <f t="shared" si="94"/>
        <v>N</v>
      </c>
      <c r="Z443" s="51">
        <f t="shared" si="86"/>
        <v>12.879999999999999</v>
      </c>
      <c r="AC443" s="25"/>
      <c r="AE443" s="25"/>
    </row>
    <row r="444" spans="1:31">
      <c r="A444" s="52" t="s">
        <v>479</v>
      </c>
      <c r="B444" s="53">
        <v>6006605</v>
      </c>
      <c r="C444" s="53" t="s">
        <v>480</v>
      </c>
      <c r="D444" s="53">
        <v>0</v>
      </c>
      <c r="E444" s="54">
        <v>1.96187</v>
      </c>
      <c r="F444" s="54">
        <f t="shared" si="87"/>
        <v>0.71220000000000006</v>
      </c>
      <c r="G444" s="54">
        <v>3.0351400000000002</v>
      </c>
      <c r="H444" s="54">
        <f t="shared" si="88"/>
        <v>3.79</v>
      </c>
      <c r="I444" s="54">
        <f t="shared" si="89"/>
        <v>3.8647</v>
      </c>
      <c r="J444" s="54">
        <f t="shared" si="90"/>
        <v>2.11985</v>
      </c>
      <c r="K444" s="54">
        <v>2.5972900000000001</v>
      </c>
      <c r="L444" s="54">
        <f t="shared" si="91"/>
        <v>2.11985</v>
      </c>
      <c r="M444" s="55">
        <f t="shared" si="92"/>
        <v>0.92547585914097696</v>
      </c>
      <c r="N444" s="56">
        <f t="shared" si="93"/>
        <v>0.92</v>
      </c>
      <c r="O444" s="57">
        <v>25.77</v>
      </c>
      <c r="P444" s="58">
        <f t="shared" si="84"/>
        <v>25.77</v>
      </c>
      <c r="S444" s="57">
        <v>11.26</v>
      </c>
      <c r="T444" s="57">
        <v>28.38</v>
      </c>
      <c r="U444" s="55">
        <f t="shared" si="95"/>
        <v>1.5204262877442272</v>
      </c>
      <c r="V444" s="54" t="str">
        <f t="shared" si="96"/>
        <v>N</v>
      </c>
      <c r="W444" s="55">
        <f t="shared" si="85"/>
        <v>-9.1966173361522185E-2</v>
      </c>
      <c r="X444" s="54" t="str">
        <f t="shared" si="97"/>
        <v>Y</v>
      </c>
      <c r="Y444" s="54" t="str">
        <f t="shared" si="94"/>
        <v>N</v>
      </c>
      <c r="Z444" s="58">
        <f t="shared" si="86"/>
        <v>26.970000000000002</v>
      </c>
      <c r="AC444" s="25"/>
      <c r="AE444" s="25"/>
    </row>
    <row r="445" spans="1:31">
      <c r="A445" s="42" t="s">
        <v>481</v>
      </c>
      <c r="B445" s="43">
        <v>6000210</v>
      </c>
      <c r="C445" s="43">
        <v>145243</v>
      </c>
      <c r="D445" s="43">
        <v>0</v>
      </c>
      <c r="E445" s="44">
        <v>3.5839599999999998</v>
      </c>
      <c r="F445" s="44">
        <f t="shared" si="87"/>
        <v>0.71220000000000006</v>
      </c>
      <c r="G445" s="44">
        <v>4.4840400000000002</v>
      </c>
      <c r="H445" s="44">
        <f t="shared" si="88"/>
        <v>3.79</v>
      </c>
      <c r="I445" s="44">
        <f t="shared" si="89"/>
        <v>3.8647</v>
      </c>
      <c r="J445" s="44">
        <f t="shared" si="90"/>
        <v>3.1318100000000002</v>
      </c>
      <c r="K445" s="44">
        <v>3.3640599999999998</v>
      </c>
      <c r="L445" s="44">
        <f t="shared" si="91"/>
        <v>3.1318100000000002</v>
      </c>
      <c r="M445" s="45">
        <f t="shared" si="92"/>
        <v>1.1443733815269763</v>
      </c>
      <c r="N445" s="46">
        <f t="shared" si="93"/>
        <v>1.1399999999999999</v>
      </c>
      <c r="O445" s="47">
        <v>37.04</v>
      </c>
      <c r="P445" s="48">
        <f t="shared" si="84"/>
        <v>37.04</v>
      </c>
      <c r="S445" s="47">
        <v>27.07</v>
      </c>
      <c r="T445" s="47">
        <v>36.590000000000003</v>
      </c>
      <c r="U445" s="45">
        <f t="shared" si="95"/>
        <v>0.35168082748430007</v>
      </c>
      <c r="V445" s="44" t="str">
        <f t="shared" si="96"/>
        <v>N</v>
      </c>
      <c r="W445" s="45">
        <f t="shared" si="85"/>
        <v>1.2298442197321555E-2</v>
      </c>
      <c r="X445" s="44" t="str">
        <f t="shared" si="97"/>
        <v>N</v>
      </c>
      <c r="Y445" s="44" t="str">
        <f t="shared" si="94"/>
        <v>N</v>
      </c>
      <c r="Z445" s="48">
        <f t="shared" si="86"/>
        <v>34.769999999999996</v>
      </c>
      <c r="AC445" s="25"/>
      <c r="AE445" s="25"/>
    </row>
    <row r="446" spans="1:31">
      <c r="A446" s="34" t="s">
        <v>482</v>
      </c>
      <c r="B446" s="41">
        <v>6006670</v>
      </c>
      <c r="C446" s="41">
        <v>145312</v>
      </c>
      <c r="D446" s="41">
        <v>0</v>
      </c>
      <c r="E446" s="2">
        <v>2.7273999999999998</v>
      </c>
      <c r="F446" s="2">
        <f t="shared" si="87"/>
        <v>0.71220000000000006</v>
      </c>
      <c r="G446" s="2">
        <v>4.16317</v>
      </c>
      <c r="H446" s="2">
        <f t="shared" si="88"/>
        <v>3.79</v>
      </c>
      <c r="I446" s="2">
        <f t="shared" si="89"/>
        <v>3.8647</v>
      </c>
      <c r="J446" s="2">
        <f t="shared" si="90"/>
        <v>2.9077000000000002</v>
      </c>
      <c r="K446" s="2">
        <v>3.2452999999999999</v>
      </c>
      <c r="L446" s="2">
        <f t="shared" si="91"/>
        <v>2.9077000000000002</v>
      </c>
      <c r="M446" s="49">
        <f t="shared" si="92"/>
        <v>0.93799222753378952</v>
      </c>
      <c r="N446" s="38">
        <f t="shared" si="93"/>
        <v>0.93</v>
      </c>
      <c r="O446" s="50">
        <v>26.42</v>
      </c>
      <c r="P446" s="51">
        <f t="shared" si="84"/>
        <v>26.42</v>
      </c>
      <c r="S446" s="50">
        <v>19.600000000000001</v>
      </c>
      <c r="T446" s="50">
        <v>22.69</v>
      </c>
      <c r="U446" s="49">
        <f t="shared" si="95"/>
        <v>0.15765306122448977</v>
      </c>
      <c r="V446" s="2" t="str">
        <f t="shared" si="96"/>
        <v>N</v>
      </c>
      <c r="W446" s="49">
        <f t="shared" si="85"/>
        <v>0.16438959894226532</v>
      </c>
      <c r="X446" s="2" t="str">
        <f t="shared" si="97"/>
        <v>N</v>
      </c>
      <c r="Y446" s="2" t="str">
        <f t="shared" si="94"/>
        <v>N</v>
      </c>
      <c r="Z446" s="51">
        <f t="shared" si="86"/>
        <v>21.560000000000002</v>
      </c>
      <c r="AC446" s="25"/>
      <c r="AE446" s="25"/>
    </row>
    <row r="447" spans="1:31">
      <c r="A447" s="34" t="s">
        <v>483</v>
      </c>
      <c r="B447" s="41">
        <v>6006696</v>
      </c>
      <c r="C447" s="41">
        <v>145974</v>
      </c>
      <c r="D447" s="41">
        <v>0</v>
      </c>
      <c r="E447" s="2">
        <v>4.0543199999999997</v>
      </c>
      <c r="F447" s="2">
        <f t="shared" si="87"/>
        <v>0.71220000000000006</v>
      </c>
      <c r="G447" s="2">
        <v>4.0208000000000004</v>
      </c>
      <c r="H447" s="2">
        <f t="shared" si="88"/>
        <v>3.79</v>
      </c>
      <c r="I447" s="2">
        <f t="shared" si="89"/>
        <v>3.8647</v>
      </c>
      <c r="J447" s="2">
        <f t="shared" si="90"/>
        <v>2.8082600000000002</v>
      </c>
      <c r="K447" s="2">
        <v>3.11232</v>
      </c>
      <c r="L447" s="2">
        <f t="shared" si="91"/>
        <v>2.8082600000000002</v>
      </c>
      <c r="M447" s="49">
        <f t="shared" si="92"/>
        <v>1.4437124767649716</v>
      </c>
      <c r="N447" s="38">
        <f t="shared" si="93"/>
        <v>1.44</v>
      </c>
      <c r="O447" s="50">
        <v>38.68</v>
      </c>
      <c r="P447" s="51">
        <f t="shared" si="84"/>
        <v>38.68</v>
      </c>
      <c r="S447" s="50">
        <v>38.68</v>
      </c>
      <c r="T447" s="50">
        <v>38.68</v>
      </c>
      <c r="U447" s="49">
        <f t="shared" si="95"/>
        <v>0</v>
      </c>
      <c r="V447" s="2" t="str">
        <f t="shared" si="96"/>
        <v>N</v>
      </c>
      <c r="W447" s="49">
        <f t="shared" si="85"/>
        <v>0</v>
      </c>
      <c r="X447" s="2" t="str">
        <f t="shared" si="97"/>
        <v>N</v>
      </c>
      <c r="Y447" s="2" t="str">
        <f t="shared" si="94"/>
        <v>N</v>
      </c>
      <c r="Z447" s="51">
        <f t="shared" si="86"/>
        <v>36.75</v>
      </c>
      <c r="AC447" s="25"/>
      <c r="AE447" s="25"/>
    </row>
    <row r="448" spans="1:31">
      <c r="A448" s="34" t="s">
        <v>484</v>
      </c>
      <c r="B448" s="41">
        <v>6006720</v>
      </c>
      <c r="C448" s="41">
        <v>145458</v>
      </c>
      <c r="D448" s="41">
        <v>0</v>
      </c>
      <c r="E448" s="2">
        <v>4.0743299999999998</v>
      </c>
      <c r="F448" s="2">
        <f t="shared" si="87"/>
        <v>0.71220000000000006</v>
      </c>
      <c r="G448" s="2">
        <v>4.8154000000000003</v>
      </c>
      <c r="H448" s="2">
        <f t="shared" si="88"/>
        <v>3.79</v>
      </c>
      <c r="I448" s="2">
        <f t="shared" si="89"/>
        <v>3.8647</v>
      </c>
      <c r="J448" s="2">
        <f t="shared" si="90"/>
        <v>3.3632399999999998</v>
      </c>
      <c r="K448" s="2">
        <v>3.31365</v>
      </c>
      <c r="L448" s="2">
        <f t="shared" si="91"/>
        <v>3.3533200000000001</v>
      </c>
      <c r="M448" s="49">
        <f t="shared" si="92"/>
        <v>1.2150137773907648</v>
      </c>
      <c r="N448" s="38">
        <f t="shared" si="93"/>
        <v>1.21</v>
      </c>
      <c r="O448" s="50">
        <v>38.08</v>
      </c>
      <c r="P448" s="51">
        <f t="shared" si="84"/>
        <v>38.08</v>
      </c>
      <c r="S448" s="50">
        <v>38.68</v>
      </c>
      <c r="T448" s="50">
        <v>37.93</v>
      </c>
      <c r="U448" s="49">
        <f t="shared" si="95"/>
        <v>-1.9389865563598761E-2</v>
      </c>
      <c r="V448" s="2" t="str">
        <f t="shared" si="96"/>
        <v>N</v>
      </c>
      <c r="W448" s="49">
        <f t="shared" si="85"/>
        <v>3.9546533087265641E-3</v>
      </c>
      <c r="X448" s="2" t="str">
        <f t="shared" si="97"/>
        <v>N</v>
      </c>
      <c r="Y448" s="2" t="str">
        <f t="shared" si="94"/>
        <v>N</v>
      </c>
      <c r="Z448" s="51">
        <f t="shared" si="86"/>
        <v>36.04</v>
      </c>
      <c r="AC448" s="25"/>
      <c r="AE448" s="25"/>
    </row>
    <row r="449" spans="1:31">
      <c r="A449" s="52" t="s">
        <v>485</v>
      </c>
      <c r="B449" s="53">
        <v>6006779</v>
      </c>
      <c r="C449" s="53">
        <v>145942</v>
      </c>
      <c r="D449" s="53">
        <v>0</v>
      </c>
      <c r="E449" s="54">
        <v>3.8205100000000001</v>
      </c>
      <c r="F449" s="54">
        <f t="shared" si="87"/>
        <v>0.71220000000000006</v>
      </c>
      <c r="G449" s="54">
        <v>5.4359500000000001</v>
      </c>
      <c r="H449" s="54">
        <f t="shared" si="88"/>
        <v>3.79</v>
      </c>
      <c r="I449" s="54">
        <f t="shared" si="89"/>
        <v>3.8647</v>
      </c>
      <c r="J449" s="54">
        <f t="shared" si="90"/>
        <v>3.7966500000000001</v>
      </c>
      <c r="K449" s="54">
        <v>3.8345799999999999</v>
      </c>
      <c r="L449" s="54">
        <f t="shared" si="91"/>
        <v>3.7966500000000001</v>
      </c>
      <c r="M449" s="55">
        <f t="shared" si="92"/>
        <v>1.0062844876404198</v>
      </c>
      <c r="N449" s="56">
        <f t="shared" si="93"/>
        <v>1</v>
      </c>
      <c r="O449" s="57">
        <v>30.98</v>
      </c>
      <c r="P449" s="58">
        <f t="shared" si="84"/>
        <v>30.98</v>
      </c>
      <c r="S449" s="57">
        <v>18.059999999999999</v>
      </c>
      <c r="T449" s="57">
        <v>23.46</v>
      </c>
      <c r="U449" s="55">
        <f t="shared" si="95"/>
        <v>0.29900332225913634</v>
      </c>
      <c r="V449" s="54" t="str">
        <f t="shared" si="96"/>
        <v>N</v>
      </c>
      <c r="W449" s="55">
        <f t="shared" si="85"/>
        <v>0.32054560954816708</v>
      </c>
      <c r="X449" s="54" t="str">
        <f t="shared" si="97"/>
        <v>N</v>
      </c>
      <c r="Y449" s="54" t="str">
        <f t="shared" si="94"/>
        <v>N</v>
      </c>
      <c r="Z449" s="58">
        <f t="shared" si="86"/>
        <v>22.290000000000003</v>
      </c>
      <c r="AC449" s="25"/>
      <c r="AE449" s="25"/>
    </row>
    <row r="450" spans="1:31">
      <c r="A450" s="42" t="s">
        <v>486</v>
      </c>
      <c r="B450" s="43">
        <v>6006795</v>
      </c>
      <c r="C450" s="43">
        <v>145714</v>
      </c>
      <c r="D450" s="43">
        <v>0</v>
      </c>
      <c r="E450" s="44">
        <v>2.63015</v>
      </c>
      <c r="F450" s="44">
        <f t="shared" si="87"/>
        <v>0.71220000000000006</v>
      </c>
      <c r="G450" s="44">
        <v>4.2752699999999999</v>
      </c>
      <c r="H450" s="44">
        <f t="shared" si="88"/>
        <v>3.79</v>
      </c>
      <c r="I450" s="44">
        <f t="shared" si="89"/>
        <v>3.8647</v>
      </c>
      <c r="J450" s="44">
        <f t="shared" si="90"/>
        <v>2.9859900000000001</v>
      </c>
      <c r="K450" s="44">
        <v>2.8604799999999999</v>
      </c>
      <c r="L450" s="44">
        <f t="shared" si="91"/>
        <v>2.96089</v>
      </c>
      <c r="M450" s="45">
        <f t="shared" si="92"/>
        <v>0.88829709985848848</v>
      </c>
      <c r="N450" s="46">
        <f t="shared" si="93"/>
        <v>0.88</v>
      </c>
      <c r="O450" s="47">
        <v>22.69</v>
      </c>
      <c r="P450" s="48">
        <f t="shared" si="84"/>
        <v>22.69</v>
      </c>
      <c r="S450" s="47">
        <v>12.76</v>
      </c>
      <c r="T450" s="47">
        <v>20.37</v>
      </c>
      <c r="U450" s="45">
        <f t="shared" si="95"/>
        <v>0.5963949843260189</v>
      </c>
      <c r="V450" s="44" t="str">
        <f t="shared" si="96"/>
        <v>N</v>
      </c>
      <c r="W450" s="45">
        <f t="shared" si="85"/>
        <v>0.11389297987236133</v>
      </c>
      <c r="X450" s="44" t="str">
        <f t="shared" si="97"/>
        <v>N</v>
      </c>
      <c r="Y450" s="44" t="str">
        <f t="shared" si="94"/>
        <v>N</v>
      </c>
      <c r="Z450" s="48">
        <f t="shared" si="86"/>
        <v>19.360000000000003</v>
      </c>
      <c r="AC450" s="25"/>
      <c r="AE450" s="25"/>
    </row>
    <row r="451" spans="1:31">
      <c r="A451" s="34" t="s">
        <v>487</v>
      </c>
      <c r="B451" s="41">
        <v>6003487</v>
      </c>
      <c r="C451" s="41">
        <v>145376</v>
      </c>
      <c r="D451" s="41">
        <v>0</v>
      </c>
      <c r="E451" s="2">
        <v>3.1920799999999998</v>
      </c>
      <c r="F451" s="2">
        <f t="shared" si="87"/>
        <v>0.71220000000000006</v>
      </c>
      <c r="G451" s="2">
        <v>4.1921299999999997</v>
      </c>
      <c r="H451" s="2">
        <f t="shared" si="88"/>
        <v>3.79</v>
      </c>
      <c r="I451" s="2">
        <f t="shared" si="89"/>
        <v>3.8647</v>
      </c>
      <c r="J451" s="2">
        <f t="shared" si="90"/>
        <v>2.9279299999999999</v>
      </c>
      <c r="K451" s="2">
        <v>2.88618</v>
      </c>
      <c r="L451" s="2">
        <f t="shared" si="91"/>
        <v>2.9195799999999998</v>
      </c>
      <c r="M451" s="49">
        <f t="shared" si="92"/>
        <v>1.0933353427547798</v>
      </c>
      <c r="N451" s="38">
        <f t="shared" si="93"/>
        <v>1.0900000000000001</v>
      </c>
      <c r="O451" s="50">
        <v>35.89</v>
      </c>
      <c r="P451" s="51">
        <f t="shared" si="84"/>
        <v>35.89</v>
      </c>
      <c r="S451" s="50">
        <v>36.44</v>
      </c>
      <c r="T451" s="50">
        <v>33.159999999999997</v>
      </c>
      <c r="U451" s="49">
        <f t="shared" si="95"/>
        <v>-9.0010976948408386E-2</v>
      </c>
      <c r="V451" s="2" t="str">
        <f t="shared" si="96"/>
        <v>Y</v>
      </c>
      <c r="W451" s="49">
        <f t="shared" si="85"/>
        <v>8.2328106151990474E-2</v>
      </c>
      <c r="X451" s="2" t="str">
        <f t="shared" si="97"/>
        <v>N</v>
      </c>
      <c r="Y451" s="2" t="str">
        <f t="shared" si="94"/>
        <v>N</v>
      </c>
      <c r="Z451" s="51">
        <f t="shared" si="86"/>
        <v>31.51</v>
      </c>
      <c r="AC451" s="25"/>
      <c r="AE451" s="25"/>
    </row>
    <row r="452" spans="1:31">
      <c r="A452" s="34" t="s">
        <v>488</v>
      </c>
      <c r="B452" s="41">
        <v>6006860</v>
      </c>
      <c r="C452" s="41">
        <v>145772</v>
      </c>
      <c r="D452" s="41">
        <v>0</v>
      </c>
      <c r="E452" s="2">
        <v>3.6641499999999998</v>
      </c>
      <c r="F452" s="2">
        <f t="shared" si="87"/>
        <v>0.71220000000000006</v>
      </c>
      <c r="G452" s="2">
        <v>3.4987499999999998</v>
      </c>
      <c r="H452" s="2">
        <f t="shared" si="88"/>
        <v>3.79</v>
      </c>
      <c r="I452" s="2">
        <f t="shared" si="89"/>
        <v>3.8647</v>
      </c>
      <c r="J452" s="2">
        <f t="shared" si="90"/>
        <v>2.4436499999999999</v>
      </c>
      <c r="K452" s="2">
        <v>3.1859000000000002</v>
      </c>
      <c r="L452" s="2">
        <f t="shared" si="91"/>
        <v>2.4436499999999999</v>
      </c>
      <c r="M452" s="49">
        <f t="shared" si="92"/>
        <v>1.4994577783234095</v>
      </c>
      <c r="N452" s="38">
        <f t="shared" si="93"/>
        <v>1.49</v>
      </c>
      <c r="O452" s="50">
        <v>38.68</v>
      </c>
      <c r="P452" s="51">
        <f t="shared" si="84"/>
        <v>38.68</v>
      </c>
      <c r="S452" s="50">
        <v>37.04</v>
      </c>
      <c r="T452" s="50">
        <v>38.68</v>
      </c>
      <c r="U452" s="49">
        <f t="shared" si="95"/>
        <v>4.4276457883369348E-2</v>
      </c>
      <c r="V452" s="2" t="str">
        <f t="shared" si="96"/>
        <v>N</v>
      </c>
      <c r="W452" s="49">
        <f t="shared" si="85"/>
        <v>0</v>
      </c>
      <c r="X452" s="2" t="str">
        <f t="shared" si="97"/>
        <v>N</v>
      </c>
      <c r="Y452" s="2" t="str">
        <f t="shared" si="94"/>
        <v>N</v>
      </c>
      <c r="Z452" s="51">
        <f t="shared" si="86"/>
        <v>36.75</v>
      </c>
      <c r="AC452" s="25"/>
      <c r="AE452" s="25"/>
    </row>
    <row r="453" spans="1:31">
      <c r="A453" s="52" t="s">
        <v>489</v>
      </c>
      <c r="B453" s="53">
        <v>6006878</v>
      </c>
      <c r="C453" s="53">
        <v>145649</v>
      </c>
      <c r="D453" s="53">
        <v>0</v>
      </c>
      <c r="E453" s="54">
        <v>3.2512500000000002</v>
      </c>
      <c r="F453" s="54">
        <f t="shared" si="87"/>
        <v>0.71220000000000006</v>
      </c>
      <c r="G453" s="54">
        <v>4.4249599999999996</v>
      </c>
      <c r="H453" s="54">
        <f t="shared" si="88"/>
        <v>3.79</v>
      </c>
      <c r="I453" s="54">
        <f t="shared" si="89"/>
        <v>3.8647</v>
      </c>
      <c r="J453" s="54">
        <f t="shared" si="90"/>
        <v>3.0905399999999998</v>
      </c>
      <c r="K453" s="54">
        <v>3.1782400000000002</v>
      </c>
      <c r="L453" s="54">
        <f t="shared" si="91"/>
        <v>3.0905399999999998</v>
      </c>
      <c r="M453" s="55">
        <f t="shared" si="92"/>
        <v>1.0520006212506554</v>
      </c>
      <c r="N453" s="56">
        <f t="shared" si="93"/>
        <v>1.05</v>
      </c>
      <c r="O453" s="57">
        <v>33.71</v>
      </c>
      <c r="P453" s="58">
        <f t="shared" si="84"/>
        <v>33.71</v>
      </c>
      <c r="S453" s="57">
        <v>32.07</v>
      </c>
      <c r="T453" s="57">
        <v>37.49</v>
      </c>
      <c r="U453" s="55">
        <f t="shared" si="95"/>
        <v>0.16900530090427196</v>
      </c>
      <c r="V453" s="54" t="str">
        <f t="shared" si="96"/>
        <v>N</v>
      </c>
      <c r="W453" s="55">
        <f t="shared" si="85"/>
        <v>-0.10082688716991201</v>
      </c>
      <c r="X453" s="54" t="str">
        <f t="shared" si="97"/>
        <v>Y</v>
      </c>
      <c r="Y453" s="54" t="str">
        <f t="shared" si="94"/>
        <v>N</v>
      </c>
      <c r="Z453" s="58">
        <f t="shared" si="86"/>
        <v>35.619999999999997</v>
      </c>
      <c r="AC453" s="25"/>
      <c r="AE453" s="25"/>
    </row>
    <row r="454" spans="1:31">
      <c r="A454" s="42" t="s">
        <v>490</v>
      </c>
      <c r="B454" s="43">
        <v>6009989</v>
      </c>
      <c r="C454" s="43">
        <v>145476</v>
      </c>
      <c r="D454" s="43">
        <v>0</v>
      </c>
      <c r="E454" s="44">
        <v>4.0050100000000004</v>
      </c>
      <c r="F454" s="44">
        <f t="shared" si="87"/>
        <v>0.71220000000000006</v>
      </c>
      <c r="G454" s="44">
        <v>3.7687599999999999</v>
      </c>
      <c r="H454" s="44">
        <f t="shared" si="88"/>
        <v>3.79</v>
      </c>
      <c r="I454" s="44">
        <f t="shared" si="89"/>
        <v>3.8647</v>
      </c>
      <c r="J454" s="44">
        <f t="shared" si="90"/>
        <v>2.6322299999999998</v>
      </c>
      <c r="K454" s="44">
        <v>3.1122100000000001</v>
      </c>
      <c r="L454" s="44">
        <f t="shared" si="91"/>
        <v>2.6322299999999998</v>
      </c>
      <c r="M454" s="45">
        <f t="shared" si="92"/>
        <v>1.5215273741276412</v>
      </c>
      <c r="N454" s="46">
        <f t="shared" si="93"/>
        <v>1.52</v>
      </c>
      <c r="O454" s="47">
        <v>38.68</v>
      </c>
      <c r="P454" s="48">
        <f t="shared" si="84"/>
        <v>38.68</v>
      </c>
      <c r="S454" s="47">
        <v>36.590000000000003</v>
      </c>
      <c r="T454" s="47">
        <v>38.68</v>
      </c>
      <c r="U454" s="45">
        <f t="shared" si="95"/>
        <v>5.7119431538671661E-2</v>
      </c>
      <c r="V454" s="44" t="str">
        <f t="shared" si="96"/>
        <v>N</v>
      </c>
      <c r="W454" s="45">
        <f t="shared" si="85"/>
        <v>0</v>
      </c>
      <c r="X454" s="44" t="str">
        <f t="shared" si="97"/>
        <v>N</v>
      </c>
      <c r="Y454" s="44" t="str">
        <f t="shared" si="94"/>
        <v>N</v>
      </c>
      <c r="Z454" s="48">
        <f t="shared" si="86"/>
        <v>36.75</v>
      </c>
      <c r="AC454" s="25"/>
      <c r="AE454" s="25"/>
    </row>
    <row r="455" spans="1:31">
      <c r="A455" s="34" t="s">
        <v>491</v>
      </c>
      <c r="B455" s="41">
        <v>6006985</v>
      </c>
      <c r="C455" s="41">
        <v>145426</v>
      </c>
      <c r="D455" s="41">
        <v>0</v>
      </c>
      <c r="E455" s="2">
        <v>3.5994600000000001</v>
      </c>
      <c r="F455" s="2">
        <f t="shared" si="87"/>
        <v>0.71220000000000006</v>
      </c>
      <c r="G455" s="2">
        <v>4.6027399999999998</v>
      </c>
      <c r="H455" s="2">
        <f t="shared" si="88"/>
        <v>3.79</v>
      </c>
      <c r="I455" s="2">
        <f t="shared" si="89"/>
        <v>3.8647</v>
      </c>
      <c r="J455" s="2">
        <f t="shared" si="90"/>
        <v>3.2147100000000002</v>
      </c>
      <c r="K455" s="2">
        <v>3.36185</v>
      </c>
      <c r="L455" s="2">
        <f t="shared" si="91"/>
        <v>3.2147100000000002</v>
      </c>
      <c r="M455" s="49">
        <f t="shared" si="92"/>
        <v>1.1196842016853774</v>
      </c>
      <c r="N455" s="38">
        <f t="shared" si="93"/>
        <v>1.1100000000000001</v>
      </c>
      <c r="O455" s="50">
        <v>36.590000000000003</v>
      </c>
      <c r="P455" s="51">
        <f t="shared" si="84"/>
        <v>36.590000000000003</v>
      </c>
      <c r="S455" s="50">
        <v>31.53</v>
      </c>
      <c r="T455" s="50">
        <v>36.89</v>
      </c>
      <c r="U455" s="49">
        <f t="shared" si="95"/>
        <v>0.16999682841738026</v>
      </c>
      <c r="V455" s="2" t="str">
        <f t="shared" si="96"/>
        <v>N</v>
      </c>
      <c r="W455" s="49">
        <f t="shared" si="85"/>
        <v>-8.1322851721332915E-3</v>
      </c>
      <c r="X455" s="2" t="str">
        <f t="shared" si="97"/>
        <v>N</v>
      </c>
      <c r="Y455" s="2" t="str">
        <f t="shared" si="94"/>
        <v>N</v>
      </c>
      <c r="Z455" s="51">
        <f t="shared" si="86"/>
        <v>35.049999999999997</v>
      </c>
      <c r="AC455" s="25"/>
      <c r="AE455" s="25"/>
    </row>
    <row r="456" spans="1:31">
      <c r="A456" s="34" t="s">
        <v>492</v>
      </c>
      <c r="B456" s="41">
        <v>6007041</v>
      </c>
      <c r="C456" s="41">
        <v>145751</v>
      </c>
      <c r="D456" s="41">
        <v>0</v>
      </c>
      <c r="E456" s="2">
        <v>3.39263</v>
      </c>
      <c r="F456" s="2">
        <f t="shared" si="87"/>
        <v>0.71220000000000006</v>
      </c>
      <c r="G456" s="2">
        <v>4.5692199999999996</v>
      </c>
      <c r="H456" s="2">
        <f t="shared" si="88"/>
        <v>3.79</v>
      </c>
      <c r="I456" s="2">
        <f t="shared" si="89"/>
        <v>3.8647</v>
      </c>
      <c r="J456" s="2">
        <f t="shared" si="90"/>
        <v>3.1913</v>
      </c>
      <c r="K456" s="2">
        <v>3.5473400000000002</v>
      </c>
      <c r="L456" s="2">
        <f t="shared" si="91"/>
        <v>3.1913</v>
      </c>
      <c r="M456" s="49">
        <f t="shared" si="92"/>
        <v>1.0630871431704947</v>
      </c>
      <c r="N456" s="38">
        <f t="shared" si="93"/>
        <v>1.06</v>
      </c>
      <c r="O456" s="50">
        <v>34.26</v>
      </c>
      <c r="P456" s="51">
        <f t="shared" ref="P456:P519" si="98">IF(Y456="Y",Z456,O456)</f>
        <v>34.26</v>
      </c>
      <c r="S456" s="50">
        <v>25.77</v>
      </c>
      <c r="T456" s="50">
        <v>37.04</v>
      </c>
      <c r="U456" s="49">
        <f t="shared" si="95"/>
        <v>0.43733022894838958</v>
      </c>
      <c r="V456" s="2" t="str">
        <f t="shared" si="96"/>
        <v>N</v>
      </c>
      <c r="W456" s="49">
        <f t="shared" ref="W456:W519" si="99">IF(T456=0,0,(O456-T456)/T456)</f>
        <v>-7.5053995680345612E-2</v>
      </c>
      <c r="X456" s="2" t="str">
        <f t="shared" si="97"/>
        <v>Y</v>
      </c>
      <c r="Y456" s="2" t="str">
        <f t="shared" si="94"/>
        <v>N</v>
      </c>
      <c r="Z456" s="51">
        <f t="shared" ref="Z456:Z519" si="100">ROUNDUP(T456*0.95,2)</f>
        <v>35.19</v>
      </c>
      <c r="AC456" s="25"/>
      <c r="AE456" s="25"/>
    </row>
    <row r="457" spans="1:31">
      <c r="A457" s="34" t="s">
        <v>493</v>
      </c>
      <c r="B457" s="41">
        <v>6002109</v>
      </c>
      <c r="C457" s="41">
        <v>145584</v>
      </c>
      <c r="D457" s="41">
        <v>0</v>
      </c>
      <c r="E457" s="2">
        <v>2.1718299999999999</v>
      </c>
      <c r="F457" s="2">
        <f t="shared" ref="F457:F520" si="101">$F$5</f>
        <v>0.71220000000000006</v>
      </c>
      <c r="G457" s="2">
        <v>3.1262500000000002</v>
      </c>
      <c r="H457" s="2">
        <f t="shared" ref="H457:H520" si="102">$H$5</f>
        <v>3.79</v>
      </c>
      <c r="I457" s="2">
        <f t="shared" ref="I457:I520" si="103">$I$5</f>
        <v>3.8647</v>
      </c>
      <c r="J457" s="2">
        <f t="shared" ref="J457:J520" si="104">ROUND(F457*G457*(H457/I457),5)</f>
        <v>2.1834799999999999</v>
      </c>
      <c r="K457" s="2">
        <v>2.6519200000000001</v>
      </c>
      <c r="L457" s="2">
        <f t="shared" ref="L457:L520" si="105">IF($J457=0,$K457,IF($K457=0,$J457,IF($J457&lt;$K457,$J457,ROUND(($J457*$L$5)+($K457*$L$4),5))))</f>
        <v>2.1834799999999999</v>
      </c>
      <c r="M457" s="49">
        <f t="shared" ref="M457:M520" si="106">IFERROR(E457/L457,0)</f>
        <v>0.99466448055397805</v>
      </c>
      <c r="N457" s="38">
        <f t="shared" ref="N457:N520" si="107">ROUNDDOWN(M457,2)</f>
        <v>0.99</v>
      </c>
      <c r="O457" s="50">
        <v>30.33</v>
      </c>
      <c r="P457" s="51">
        <f t="shared" si="98"/>
        <v>30.33</v>
      </c>
      <c r="S457" s="50">
        <v>29.03</v>
      </c>
      <c r="T457" s="50">
        <v>35.89</v>
      </c>
      <c r="U457" s="49">
        <f t="shared" si="95"/>
        <v>0.23630726834309332</v>
      </c>
      <c r="V457" s="2" t="str">
        <f t="shared" si="96"/>
        <v>N</v>
      </c>
      <c r="W457" s="49">
        <f t="shared" si="99"/>
        <v>-0.15491780440234054</v>
      </c>
      <c r="X457" s="2" t="str">
        <f t="shared" si="97"/>
        <v>Y</v>
      </c>
      <c r="Y457" s="2" t="str">
        <f t="shared" ref="Y457:Y520" si="108">IF(AND(V457="Y",X457="Y"),"Y","N")</f>
        <v>N</v>
      </c>
      <c r="Z457" s="51">
        <f t="shared" si="100"/>
        <v>34.1</v>
      </c>
      <c r="AC457" s="25"/>
      <c r="AE457" s="25"/>
    </row>
    <row r="458" spans="1:31">
      <c r="A458" s="52" t="s">
        <v>494</v>
      </c>
      <c r="B458" s="53">
        <v>6007843</v>
      </c>
      <c r="C458" s="53">
        <v>145681</v>
      </c>
      <c r="D458" s="53">
        <v>0</v>
      </c>
      <c r="E458" s="54">
        <v>3.5209700000000002</v>
      </c>
      <c r="F458" s="54">
        <f t="shared" si="101"/>
        <v>0.71220000000000006</v>
      </c>
      <c r="G458" s="54">
        <v>4.58162</v>
      </c>
      <c r="H458" s="54">
        <f t="shared" si="102"/>
        <v>3.79</v>
      </c>
      <c r="I458" s="54">
        <f t="shared" si="103"/>
        <v>3.8647</v>
      </c>
      <c r="J458" s="54">
        <f t="shared" si="104"/>
        <v>3.1999599999999999</v>
      </c>
      <c r="K458" s="54">
        <v>3.1510899999999999</v>
      </c>
      <c r="L458" s="54">
        <f t="shared" si="105"/>
        <v>3.1901899999999999</v>
      </c>
      <c r="M458" s="55">
        <f t="shared" si="106"/>
        <v>1.1036866142768926</v>
      </c>
      <c r="N458" s="56">
        <f t="shared" si="107"/>
        <v>1.1000000000000001</v>
      </c>
      <c r="O458" s="57">
        <v>36.44</v>
      </c>
      <c r="P458" s="58">
        <f t="shared" si="98"/>
        <v>36.44</v>
      </c>
      <c r="S458" s="57">
        <v>33.159999999999997</v>
      </c>
      <c r="T458" s="57">
        <v>37.340000000000003</v>
      </c>
      <c r="U458" s="55">
        <f t="shared" ref="U458:U521" si="109">IFERROR((T458-S458)/S458,0)</f>
        <v>0.12605548854041035</v>
      </c>
      <c r="V458" s="54" t="str">
        <f t="shared" ref="V458:V521" si="110">IF(U458&lt;-0.05,"Y","N")</f>
        <v>N</v>
      </c>
      <c r="W458" s="55">
        <f t="shared" si="99"/>
        <v>-2.4102838778789652E-2</v>
      </c>
      <c r="X458" s="54" t="str">
        <f t="shared" ref="X458:X521" si="111">IF(W458&lt;-0.05,"Y","N")</f>
        <v>N</v>
      </c>
      <c r="Y458" s="54" t="str">
        <f t="shared" si="108"/>
        <v>N</v>
      </c>
      <c r="Z458" s="58">
        <f t="shared" si="100"/>
        <v>35.479999999999997</v>
      </c>
      <c r="AC458" s="25"/>
      <c r="AE458" s="25"/>
    </row>
    <row r="459" spans="1:31">
      <c r="A459" s="42" t="s">
        <v>495</v>
      </c>
      <c r="B459" s="43">
        <v>6004766</v>
      </c>
      <c r="C459" s="43">
        <v>145221</v>
      </c>
      <c r="D459" s="43">
        <v>0</v>
      </c>
      <c r="E459" s="44">
        <v>2.9316900000000001</v>
      </c>
      <c r="F459" s="44">
        <f t="shared" si="101"/>
        <v>0.71220000000000006</v>
      </c>
      <c r="G459" s="44">
        <v>5.4926599999999999</v>
      </c>
      <c r="H459" s="44">
        <f t="shared" si="102"/>
        <v>3.79</v>
      </c>
      <c r="I459" s="44">
        <f t="shared" si="103"/>
        <v>3.8647</v>
      </c>
      <c r="J459" s="44">
        <f t="shared" si="104"/>
        <v>3.8362599999999998</v>
      </c>
      <c r="K459" s="44">
        <v>2.9905599999999999</v>
      </c>
      <c r="L459" s="44">
        <f t="shared" si="105"/>
        <v>3.6671200000000002</v>
      </c>
      <c r="M459" s="45">
        <f t="shared" si="106"/>
        <v>0.79945297672287785</v>
      </c>
      <c r="N459" s="46">
        <f t="shared" si="107"/>
        <v>0.79</v>
      </c>
      <c r="O459" s="47">
        <v>15.77</v>
      </c>
      <c r="P459" s="48">
        <f t="shared" si="98"/>
        <v>17.16</v>
      </c>
      <c r="S459" s="47">
        <v>24.23</v>
      </c>
      <c r="T459" s="47">
        <v>18.059999999999999</v>
      </c>
      <c r="U459" s="45">
        <f t="shared" si="109"/>
        <v>-0.25464300453982674</v>
      </c>
      <c r="V459" s="44" t="str">
        <f t="shared" si="110"/>
        <v>Y</v>
      </c>
      <c r="W459" s="45">
        <f t="shared" si="99"/>
        <v>-0.12679955703211512</v>
      </c>
      <c r="X459" s="44" t="str">
        <f t="shared" si="111"/>
        <v>Y</v>
      </c>
      <c r="Y459" s="44" t="str">
        <f t="shared" si="108"/>
        <v>Y</v>
      </c>
      <c r="Z459" s="48">
        <f t="shared" si="100"/>
        <v>17.16</v>
      </c>
      <c r="AC459" s="25"/>
      <c r="AE459" s="25"/>
    </row>
    <row r="460" spans="1:31">
      <c r="A460" s="34" t="s">
        <v>496</v>
      </c>
      <c r="B460" s="41">
        <v>6007090</v>
      </c>
      <c r="C460" s="41">
        <v>145469</v>
      </c>
      <c r="D460" s="41">
        <v>0</v>
      </c>
      <c r="E460" s="2">
        <v>2.96638</v>
      </c>
      <c r="F460" s="2">
        <f t="shared" si="101"/>
        <v>0.71220000000000006</v>
      </c>
      <c r="G460" s="2">
        <v>4.0645699999999998</v>
      </c>
      <c r="H460" s="2">
        <f t="shared" si="102"/>
        <v>3.79</v>
      </c>
      <c r="I460" s="2">
        <f t="shared" si="103"/>
        <v>3.8647</v>
      </c>
      <c r="J460" s="2">
        <f t="shared" si="104"/>
        <v>2.8388300000000002</v>
      </c>
      <c r="K460" s="2">
        <v>3.1948400000000001</v>
      </c>
      <c r="L460" s="2">
        <f t="shared" si="105"/>
        <v>2.8388300000000002</v>
      </c>
      <c r="M460" s="49">
        <f t="shared" si="106"/>
        <v>1.0449304819238912</v>
      </c>
      <c r="N460" s="38">
        <f t="shared" si="107"/>
        <v>1.04</v>
      </c>
      <c r="O460" s="50">
        <v>33.159999999999997</v>
      </c>
      <c r="P460" s="51">
        <f t="shared" si="98"/>
        <v>33.159999999999997</v>
      </c>
      <c r="S460" s="50">
        <v>24.23</v>
      </c>
      <c r="T460" s="50">
        <v>37.04</v>
      </c>
      <c r="U460" s="49">
        <f t="shared" si="109"/>
        <v>0.52868345026826247</v>
      </c>
      <c r="V460" s="2" t="str">
        <f t="shared" si="110"/>
        <v>N</v>
      </c>
      <c r="W460" s="49">
        <f t="shared" si="99"/>
        <v>-0.10475161987041044</v>
      </c>
      <c r="X460" s="2" t="str">
        <f t="shared" si="111"/>
        <v>Y</v>
      </c>
      <c r="Y460" s="2" t="str">
        <f t="shared" si="108"/>
        <v>N</v>
      </c>
      <c r="Z460" s="51">
        <f t="shared" si="100"/>
        <v>35.19</v>
      </c>
      <c r="AC460" s="25"/>
      <c r="AE460" s="25"/>
    </row>
    <row r="461" spans="1:31">
      <c r="A461" s="34" t="s">
        <v>497</v>
      </c>
      <c r="B461" s="41">
        <v>6003073</v>
      </c>
      <c r="C461" s="41">
        <v>146071</v>
      </c>
      <c r="D461" s="41">
        <v>0</v>
      </c>
      <c r="E461" s="2">
        <v>2.5839799999999999</v>
      </c>
      <c r="F461" s="2">
        <f t="shared" si="101"/>
        <v>0.71220000000000006</v>
      </c>
      <c r="G461" s="2">
        <v>4.24024</v>
      </c>
      <c r="H461" s="2">
        <f t="shared" si="102"/>
        <v>3.79</v>
      </c>
      <c r="I461" s="2">
        <f t="shared" si="103"/>
        <v>3.8647</v>
      </c>
      <c r="J461" s="2">
        <f t="shared" si="104"/>
        <v>2.9615300000000002</v>
      </c>
      <c r="K461" s="2">
        <v>3.09714</v>
      </c>
      <c r="L461" s="2">
        <f t="shared" si="105"/>
        <v>2.9615300000000002</v>
      </c>
      <c r="M461" s="49">
        <f t="shared" si="106"/>
        <v>0.87251522017335625</v>
      </c>
      <c r="N461" s="38">
        <f t="shared" si="107"/>
        <v>0.87</v>
      </c>
      <c r="O461" s="50">
        <v>21.92</v>
      </c>
      <c r="P461" s="51">
        <f t="shared" si="98"/>
        <v>21.92</v>
      </c>
      <c r="S461" s="50">
        <v>18.059999999999999</v>
      </c>
      <c r="T461" s="50">
        <v>25</v>
      </c>
      <c r="U461" s="49">
        <f t="shared" si="109"/>
        <v>0.38427464008859369</v>
      </c>
      <c r="V461" s="2" t="str">
        <f t="shared" si="110"/>
        <v>N</v>
      </c>
      <c r="W461" s="49">
        <f t="shared" si="99"/>
        <v>-0.12319999999999993</v>
      </c>
      <c r="X461" s="2" t="str">
        <f t="shared" si="111"/>
        <v>Y</v>
      </c>
      <c r="Y461" s="2" t="str">
        <f t="shared" si="108"/>
        <v>N</v>
      </c>
      <c r="Z461" s="51">
        <f t="shared" si="100"/>
        <v>23.75</v>
      </c>
      <c r="AC461" s="25"/>
      <c r="AE461" s="25"/>
    </row>
    <row r="462" spans="1:31">
      <c r="A462" s="34" t="s">
        <v>498</v>
      </c>
      <c r="B462" s="41">
        <v>6003875</v>
      </c>
      <c r="C462" s="41">
        <v>146077</v>
      </c>
      <c r="D462" s="41">
        <v>0</v>
      </c>
      <c r="E462" s="2">
        <v>3.2033299999999998</v>
      </c>
      <c r="F462" s="2">
        <f t="shared" si="101"/>
        <v>0.71220000000000006</v>
      </c>
      <c r="G462" s="2">
        <v>4.5421899999999997</v>
      </c>
      <c r="H462" s="2">
        <f t="shared" si="102"/>
        <v>3.79</v>
      </c>
      <c r="I462" s="2">
        <f t="shared" si="103"/>
        <v>3.8647</v>
      </c>
      <c r="J462" s="2">
        <f t="shared" si="104"/>
        <v>3.1724199999999998</v>
      </c>
      <c r="K462" s="2">
        <v>2.84673</v>
      </c>
      <c r="L462" s="2">
        <f t="shared" si="105"/>
        <v>3.1072799999999998</v>
      </c>
      <c r="M462" s="49">
        <f t="shared" si="106"/>
        <v>1.0309112793182462</v>
      </c>
      <c r="N462" s="38">
        <f t="shared" si="107"/>
        <v>1.03</v>
      </c>
      <c r="O462" s="50">
        <v>32.619999999999997</v>
      </c>
      <c r="P462" s="51">
        <f t="shared" si="98"/>
        <v>32.619999999999997</v>
      </c>
      <c r="S462" s="50">
        <v>30.33</v>
      </c>
      <c r="T462" s="50">
        <v>33.71</v>
      </c>
      <c r="U462" s="49">
        <f t="shared" si="109"/>
        <v>0.11144081767227176</v>
      </c>
      <c r="V462" s="2" t="str">
        <f t="shared" si="110"/>
        <v>N</v>
      </c>
      <c r="W462" s="49">
        <f t="shared" si="99"/>
        <v>-3.2334618807475624E-2</v>
      </c>
      <c r="X462" s="2" t="str">
        <f t="shared" si="111"/>
        <v>N</v>
      </c>
      <c r="Y462" s="2" t="str">
        <f t="shared" si="108"/>
        <v>N</v>
      </c>
      <c r="Z462" s="51">
        <f t="shared" si="100"/>
        <v>32.03</v>
      </c>
      <c r="AC462" s="25"/>
      <c r="AE462" s="25"/>
    </row>
    <row r="463" spans="1:31">
      <c r="A463" s="52" t="s">
        <v>499</v>
      </c>
      <c r="B463" s="53">
        <v>6007157</v>
      </c>
      <c r="C463" s="53">
        <v>145839</v>
      </c>
      <c r="D463" s="53">
        <v>0</v>
      </c>
      <c r="E463" s="54">
        <v>2.5900799999999999</v>
      </c>
      <c r="F463" s="54">
        <f t="shared" si="101"/>
        <v>0.71220000000000006</v>
      </c>
      <c r="G463" s="54">
        <v>3.9699200000000001</v>
      </c>
      <c r="H463" s="54">
        <f t="shared" si="102"/>
        <v>3.79</v>
      </c>
      <c r="I463" s="54">
        <f t="shared" si="103"/>
        <v>3.8647</v>
      </c>
      <c r="J463" s="54">
        <f t="shared" si="104"/>
        <v>2.7727300000000001</v>
      </c>
      <c r="K463" s="54">
        <v>3.3616999999999999</v>
      </c>
      <c r="L463" s="54">
        <f t="shared" si="105"/>
        <v>2.7727300000000001</v>
      </c>
      <c r="M463" s="55">
        <f t="shared" si="106"/>
        <v>0.93412629430200556</v>
      </c>
      <c r="N463" s="56">
        <f t="shared" si="107"/>
        <v>0.93</v>
      </c>
      <c r="O463" s="57">
        <v>26.42</v>
      </c>
      <c r="P463" s="58">
        <f t="shared" si="98"/>
        <v>26.42</v>
      </c>
      <c r="S463" s="57">
        <v>15.77</v>
      </c>
      <c r="T463" s="57">
        <v>24.23</v>
      </c>
      <c r="U463" s="55">
        <f t="shared" si="109"/>
        <v>0.53646163601775532</v>
      </c>
      <c r="V463" s="54" t="str">
        <f t="shared" si="110"/>
        <v>N</v>
      </c>
      <c r="W463" s="55">
        <f t="shared" si="99"/>
        <v>9.0383821708625717E-2</v>
      </c>
      <c r="X463" s="54" t="str">
        <f t="shared" si="111"/>
        <v>N</v>
      </c>
      <c r="Y463" s="54" t="str">
        <f t="shared" si="108"/>
        <v>N</v>
      </c>
      <c r="Z463" s="58">
        <f t="shared" si="100"/>
        <v>23.020000000000003</v>
      </c>
      <c r="AC463" s="25"/>
      <c r="AE463" s="25"/>
    </row>
    <row r="464" spans="1:31">
      <c r="A464" s="42" t="s">
        <v>500</v>
      </c>
      <c r="B464" s="43">
        <v>6002315</v>
      </c>
      <c r="C464" s="43">
        <v>145765</v>
      </c>
      <c r="D464" s="43">
        <v>0</v>
      </c>
      <c r="E464" s="44">
        <v>2.7173099999999999</v>
      </c>
      <c r="F464" s="44">
        <f t="shared" si="101"/>
        <v>0.71220000000000006</v>
      </c>
      <c r="G464" s="44">
        <v>3.7980700000000001</v>
      </c>
      <c r="H464" s="44">
        <f t="shared" si="102"/>
        <v>3.79</v>
      </c>
      <c r="I464" s="44">
        <f t="shared" si="103"/>
        <v>3.8647</v>
      </c>
      <c r="J464" s="44">
        <f t="shared" si="104"/>
        <v>2.6526999999999998</v>
      </c>
      <c r="K464" s="44">
        <v>3.0674700000000001</v>
      </c>
      <c r="L464" s="44">
        <f t="shared" si="105"/>
        <v>2.6526999999999998</v>
      </c>
      <c r="M464" s="45">
        <f t="shared" si="106"/>
        <v>1.0243563162061295</v>
      </c>
      <c r="N464" s="46">
        <f t="shared" si="107"/>
        <v>1.02</v>
      </c>
      <c r="O464" s="47">
        <v>32.07</v>
      </c>
      <c r="P464" s="48">
        <f t="shared" si="98"/>
        <v>32.07</v>
      </c>
      <c r="S464" s="47">
        <v>15.77</v>
      </c>
      <c r="T464" s="47">
        <v>30.98</v>
      </c>
      <c r="U464" s="45">
        <f t="shared" si="109"/>
        <v>0.96448953709575147</v>
      </c>
      <c r="V464" s="44" t="str">
        <f t="shared" si="110"/>
        <v>N</v>
      </c>
      <c r="W464" s="45">
        <f t="shared" si="99"/>
        <v>3.5183989670755318E-2</v>
      </c>
      <c r="X464" s="44" t="str">
        <f t="shared" si="111"/>
        <v>N</v>
      </c>
      <c r="Y464" s="44" t="str">
        <f t="shared" si="108"/>
        <v>N</v>
      </c>
      <c r="Z464" s="48">
        <f t="shared" si="100"/>
        <v>29.44</v>
      </c>
      <c r="AC464" s="25"/>
      <c r="AE464" s="25"/>
    </row>
    <row r="465" spans="1:31">
      <c r="A465" s="34" t="s">
        <v>501</v>
      </c>
      <c r="B465" s="41">
        <v>6001374</v>
      </c>
      <c r="C465" s="41">
        <v>145989</v>
      </c>
      <c r="D465" s="41">
        <v>0</v>
      </c>
      <c r="E465" s="2">
        <v>3.00929</v>
      </c>
      <c r="F465" s="2">
        <f t="shared" si="101"/>
        <v>0.71220000000000006</v>
      </c>
      <c r="G465" s="2">
        <v>5.6516599999999997</v>
      </c>
      <c r="H465" s="2">
        <f t="shared" si="102"/>
        <v>3.79</v>
      </c>
      <c r="I465" s="2">
        <f t="shared" si="103"/>
        <v>3.8647</v>
      </c>
      <c r="J465" s="2">
        <f t="shared" si="104"/>
        <v>3.9473099999999999</v>
      </c>
      <c r="K465" s="2">
        <v>4.11043</v>
      </c>
      <c r="L465" s="2">
        <f t="shared" si="105"/>
        <v>3.9473099999999999</v>
      </c>
      <c r="M465" s="49">
        <f t="shared" si="106"/>
        <v>0.76236474966496171</v>
      </c>
      <c r="N465" s="38">
        <f t="shared" si="107"/>
        <v>0.76</v>
      </c>
      <c r="O465" s="50">
        <v>13.51</v>
      </c>
      <c r="P465" s="51">
        <f t="shared" si="98"/>
        <v>13.51</v>
      </c>
      <c r="S465" s="50">
        <v>12.01</v>
      </c>
      <c r="T465" s="50">
        <v>13.51</v>
      </c>
      <c r="U465" s="49">
        <f t="shared" si="109"/>
        <v>0.12489592006661115</v>
      </c>
      <c r="V465" s="2" t="str">
        <f t="shared" si="110"/>
        <v>N</v>
      </c>
      <c r="W465" s="49">
        <f t="shared" si="99"/>
        <v>0</v>
      </c>
      <c r="X465" s="2" t="str">
        <f t="shared" si="111"/>
        <v>N</v>
      </c>
      <c r="Y465" s="2" t="str">
        <f t="shared" si="108"/>
        <v>N</v>
      </c>
      <c r="Z465" s="51">
        <f t="shared" si="100"/>
        <v>12.84</v>
      </c>
      <c r="AC465" s="25"/>
      <c r="AE465" s="25"/>
    </row>
    <row r="466" spans="1:31">
      <c r="A466" s="34" t="s">
        <v>502</v>
      </c>
      <c r="B466" s="41">
        <v>6005003</v>
      </c>
      <c r="C466" s="41">
        <v>145938</v>
      </c>
      <c r="D466" s="41">
        <v>0</v>
      </c>
      <c r="E466" s="2">
        <v>2.0195099999999999</v>
      </c>
      <c r="F466" s="2">
        <f t="shared" si="101"/>
        <v>0.71220000000000006</v>
      </c>
      <c r="G466" s="2">
        <v>4.4671000000000003</v>
      </c>
      <c r="H466" s="2">
        <f t="shared" si="102"/>
        <v>3.79</v>
      </c>
      <c r="I466" s="2">
        <f t="shared" si="103"/>
        <v>3.8647</v>
      </c>
      <c r="J466" s="2">
        <f t="shared" si="104"/>
        <v>3.1199699999999999</v>
      </c>
      <c r="K466" s="2">
        <v>3.50962</v>
      </c>
      <c r="L466" s="2">
        <f t="shared" si="105"/>
        <v>3.1199699999999999</v>
      </c>
      <c r="M466" s="49">
        <f t="shared" si="106"/>
        <v>0.64728507004875047</v>
      </c>
      <c r="N466" s="38">
        <f t="shared" si="107"/>
        <v>0.64</v>
      </c>
      <c r="O466" s="50">
        <v>0</v>
      </c>
      <c r="P466" s="51">
        <f t="shared" si="98"/>
        <v>0</v>
      </c>
      <c r="S466" s="50">
        <v>0</v>
      </c>
      <c r="T466" s="50">
        <v>0</v>
      </c>
      <c r="U466" s="49">
        <f t="shared" si="109"/>
        <v>0</v>
      </c>
      <c r="V466" s="2" t="str">
        <f t="shared" si="110"/>
        <v>N</v>
      </c>
      <c r="W466" s="49">
        <f t="shared" si="99"/>
        <v>0</v>
      </c>
      <c r="X466" s="2" t="str">
        <f t="shared" si="111"/>
        <v>N</v>
      </c>
      <c r="Y466" s="2" t="str">
        <f t="shared" si="108"/>
        <v>N</v>
      </c>
      <c r="Z466" s="51">
        <f t="shared" si="100"/>
        <v>0</v>
      </c>
      <c r="AC466" s="25"/>
      <c r="AE466" s="25"/>
    </row>
    <row r="467" spans="1:31">
      <c r="A467" s="34" t="s">
        <v>503</v>
      </c>
      <c r="B467" s="41">
        <v>6014385</v>
      </c>
      <c r="C467" s="41">
        <v>145841</v>
      </c>
      <c r="D467" s="41">
        <v>0</v>
      </c>
      <c r="E467" s="2">
        <v>4.0750700000000002</v>
      </c>
      <c r="F467" s="2">
        <f t="shared" si="101"/>
        <v>0.71220000000000006</v>
      </c>
      <c r="G467" s="2">
        <v>4.58934</v>
      </c>
      <c r="H467" s="2">
        <f t="shared" si="102"/>
        <v>3.79</v>
      </c>
      <c r="I467" s="2">
        <f t="shared" si="103"/>
        <v>3.8647</v>
      </c>
      <c r="J467" s="2">
        <f t="shared" si="104"/>
        <v>3.2053500000000001</v>
      </c>
      <c r="K467" s="2">
        <v>3.27949</v>
      </c>
      <c r="L467" s="2">
        <f t="shared" si="105"/>
        <v>3.2053500000000001</v>
      </c>
      <c r="M467" s="49">
        <f t="shared" si="106"/>
        <v>1.2713338636966323</v>
      </c>
      <c r="N467" s="38">
        <f t="shared" si="107"/>
        <v>1.27</v>
      </c>
      <c r="O467" s="50">
        <v>38.68</v>
      </c>
      <c r="P467" s="51">
        <f t="shared" si="98"/>
        <v>38.68</v>
      </c>
      <c r="S467" s="50">
        <v>35.35</v>
      </c>
      <c r="T467" s="50">
        <v>38.68</v>
      </c>
      <c r="U467" s="49">
        <f t="shared" si="109"/>
        <v>9.4200848656294148E-2</v>
      </c>
      <c r="V467" s="2" t="str">
        <f t="shared" si="110"/>
        <v>N</v>
      </c>
      <c r="W467" s="49">
        <f t="shared" si="99"/>
        <v>0</v>
      </c>
      <c r="X467" s="2" t="str">
        <f t="shared" si="111"/>
        <v>N</v>
      </c>
      <c r="Y467" s="2" t="str">
        <f t="shared" si="108"/>
        <v>N</v>
      </c>
      <c r="Z467" s="51">
        <f t="shared" si="100"/>
        <v>36.75</v>
      </c>
      <c r="AC467" s="25"/>
      <c r="AE467" s="25"/>
    </row>
    <row r="468" spans="1:31">
      <c r="A468" s="52" t="s">
        <v>504</v>
      </c>
      <c r="B468" s="53">
        <v>6009112</v>
      </c>
      <c r="C468" s="53">
        <v>145767</v>
      </c>
      <c r="D468" s="53">
        <v>0</v>
      </c>
      <c r="E468" s="54">
        <v>3.9886400000000002</v>
      </c>
      <c r="F468" s="54">
        <f t="shared" si="101"/>
        <v>0.71220000000000006</v>
      </c>
      <c r="G468" s="54">
        <v>4.7632300000000001</v>
      </c>
      <c r="H468" s="54">
        <f t="shared" si="102"/>
        <v>3.79</v>
      </c>
      <c r="I468" s="54">
        <f t="shared" si="103"/>
        <v>3.8647</v>
      </c>
      <c r="J468" s="54">
        <f t="shared" si="104"/>
        <v>3.3268</v>
      </c>
      <c r="K468" s="54">
        <v>3.3939400000000002</v>
      </c>
      <c r="L468" s="54">
        <f t="shared" si="105"/>
        <v>3.3268</v>
      </c>
      <c r="M468" s="55">
        <f t="shared" si="106"/>
        <v>1.1989419261753036</v>
      </c>
      <c r="N468" s="56">
        <f t="shared" si="107"/>
        <v>1.19</v>
      </c>
      <c r="O468" s="57">
        <v>37.78</v>
      </c>
      <c r="P468" s="58">
        <f t="shared" si="98"/>
        <v>37.78</v>
      </c>
      <c r="S468" s="57">
        <v>29.03</v>
      </c>
      <c r="T468" s="57">
        <v>32.619999999999997</v>
      </c>
      <c r="U468" s="55">
        <f t="shared" si="109"/>
        <v>0.12366517395797438</v>
      </c>
      <c r="V468" s="54" t="str">
        <f t="shared" si="110"/>
        <v>N</v>
      </c>
      <c r="W468" s="55">
        <f t="shared" si="99"/>
        <v>0.15818516247700809</v>
      </c>
      <c r="X468" s="54" t="str">
        <f t="shared" si="111"/>
        <v>N</v>
      </c>
      <c r="Y468" s="54" t="str">
        <f t="shared" si="108"/>
        <v>N</v>
      </c>
      <c r="Z468" s="58">
        <f t="shared" si="100"/>
        <v>30.990000000000002</v>
      </c>
      <c r="AC468" s="25"/>
      <c r="AE468" s="25"/>
    </row>
    <row r="469" spans="1:31">
      <c r="A469" s="42" t="s">
        <v>505</v>
      </c>
      <c r="B469" s="43">
        <v>6009799</v>
      </c>
      <c r="C469" s="43">
        <v>145621</v>
      </c>
      <c r="D469" s="43">
        <v>0</v>
      </c>
      <c r="E469" s="44">
        <v>3.09029</v>
      </c>
      <c r="F469" s="44">
        <f t="shared" si="101"/>
        <v>0.71220000000000006</v>
      </c>
      <c r="G469" s="44">
        <v>4.2186899999999996</v>
      </c>
      <c r="H469" s="44">
        <f t="shared" si="102"/>
        <v>3.79</v>
      </c>
      <c r="I469" s="44">
        <f t="shared" si="103"/>
        <v>3.8647</v>
      </c>
      <c r="J469" s="44">
        <f t="shared" si="104"/>
        <v>2.9464800000000002</v>
      </c>
      <c r="K469" s="44">
        <v>2.96339</v>
      </c>
      <c r="L469" s="44">
        <f t="shared" si="105"/>
        <v>2.9464800000000002</v>
      </c>
      <c r="M469" s="45">
        <f t="shared" si="106"/>
        <v>1.0488073905134261</v>
      </c>
      <c r="N469" s="46">
        <f t="shared" si="107"/>
        <v>1.04</v>
      </c>
      <c r="O469" s="47">
        <v>33.159999999999997</v>
      </c>
      <c r="P469" s="48">
        <f t="shared" si="98"/>
        <v>33.159999999999997</v>
      </c>
      <c r="S469" s="47">
        <v>32.619999999999997</v>
      </c>
      <c r="T469" s="47">
        <v>27.72</v>
      </c>
      <c r="U469" s="45">
        <f t="shared" si="109"/>
        <v>-0.15021459227467807</v>
      </c>
      <c r="V469" s="44" t="str">
        <f t="shared" si="110"/>
        <v>Y</v>
      </c>
      <c r="W469" s="45">
        <f t="shared" si="99"/>
        <v>0.19624819624819617</v>
      </c>
      <c r="X469" s="44" t="str">
        <f t="shared" si="111"/>
        <v>N</v>
      </c>
      <c r="Y469" s="44" t="str">
        <f t="shared" si="108"/>
        <v>N</v>
      </c>
      <c r="Z469" s="48">
        <f t="shared" si="100"/>
        <v>26.34</v>
      </c>
      <c r="AC469" s="25"/>
      <c r="AE469" s="25"/>
    </row>
    <row r="470" spans="1:31">
      <c r="A470" s="34" t="s">
        <v>506</v>
      </c>
      <c r="B470" s="41">
        <v>6000251</v>
      </c>
      <c r="C470" s="41">
        <v>145045</v>
      </c>
      <c r="D470" s="41">
        <v>0</v>
      </c>
      <c r="E470" s="2">
        <v>3.0994600000000001</v>
      </c>
      <c r="F470" s="2">
        <f t="shared" si="101"/>
        <v>0.71220000000000006</v>
      </c>
      <c r="G470" s="2">
        <v>5.0293099999999997</v>
      </c>
      <c r="H470" s="2">
        <f t="shared" si="102"/>
        <v>3.79</v>
      </c>
      <c r="I470" s="2">
        <f t="shared" si="103"/>
        <v>3.8647</v>
      </c>
      <c r="J470" s="2">
        <f t="shared" si="104"/>
        <v>3.5126400000000002</v>
      </c>
      <c r="K470" s="2">
        <v>3.3990900000000002</v>
      </c>
      <c r="L470" s="2">
        <f t="shared" si="105"/>
        <v>3.4899300000000002</v>
      </c>
      <c r="M470" s="49">
        <f t="shared" si="106"/>
        <v>0.88811523440298223</v>
      </c>
      <c r="N470" s="38">
        <f t="shared" si="107"/>
        <v>0.88</v>
      </c>
      <c r="O470" s="50">
        <v>22.69</v>
      </c>
      <c r="P470" s="51">
        <f t="shared" si="98"/>
        <v>22.69</v>
      </c>
      <c r="S470" s="50">
        <v>18.059999999999999</v>
      </c>
      <c r="T470" s="50">
        <v>23.46</v>
      </c>
      <c r="U470" s="49">
        <f t="shared" si="109"/>
        <v>0.29900332225913634</v>
      </c>
      <c r="V470" s="2" t="str">
        <f t="shared" si="110"/>
        <v>N</v>
      </c>
      <c r="W470" s="49">
        <f t="shared" si="99"/>
        <v>-3.2821824381926663E-2</v>
      </c>
      <c r="X470" s="2" t="str">
        <f t="shared" si="111"/>
        <v>N</v>
      </c>
      <c r="Y470" s="2" t="str">
        <f t="shared" si="108"/>
        <v>N</v>
      </c>
      <c r="Z470" s="51">
        <f t="shared" si="100"/>
        <v>22.290000000000003</v>
      </c>
      <c r="AC470" s="25"/>
      <c r="AE470" s="25"/>
    </row>
    <row r="471" spans="1:31">
      <c r="A471" s="34" t="s">
        <v>507</v>
      </c>
      <c r="B471" s="41">
        <v>6000327</v>
      </c>
      <c r="C471" s="41">
        <v>145350</v>
      </c>
      <c r="D471" s="41">
        <v>0</v>
      </c>
      <c r="E471" s="2">
        <v>3.0980500000000002</v>
      </c>
      <c r="F471" s="2">
        <f t="shared" si="101"/>
        <v>0.71220000000000006</v>
      </c>
      <c r="G471" s="2">
        <v>4.4950799999999997</v>
      </c>
      <c r="H471" s="2">
        <f t="shared" si="102"/>
        <v>3.79</v>
      </c>
      <c r="I471" s="2">
        <f t="shared" si="103"/>
        <v>3.8647</v>
      </c>
      <c r="J471" s="2">
        <f t="shared" si="104"/>
        <v>3.1395200000000001</v>
      </c>
      <c r="K471" s="2">
        <v>3.2414299999999998</v>
      </c>
      <c r="L471" s="2">
        <f t="shared" si="105"/>
        <v>3.1395200000000001</v>
      </c>
      <c r="M471" s="49">
        <f t="shared" si="106"/>
        <v>0.98679097441647134</v>
      </c>
      <c r="N471" s="38">
        <f t="shared" si="107"/>
        <v>0.98</v>
      </c>
      <c r="O471" s="50">
        <v>29.68</v>
      </c>
      <c r="P471" s="51">
        <f t="shared" si="98"/>
        <v>29.68</v>
      </c>
      <c r="S471" s="50">
        <v>24.23</v>
      </c>
      <c r="T471" s="50">
        <v>27.72</v>
      </c>
      <c r="U471" s="49">
        <f t="shared" si="109"/>
        <v>0.14403631861328925</v>
      </c>
      <c r="V471" s="2" t="str">
        <f t="shared" si="110"/>
        <v>N</v>
      </c>
      <c r="W471" s="49">
        <f t="shared" si="99"/>
        <v>7.0707070707070746E-2</v>
      </c>
      <c r="X471" s="2" t="str">
        <f t="shared" si="111"/>
        <v>N</v>
      </c>
      <c r="Y471" s="2" t="str">
        <f t="shared" si="108"/>
        <v>N</v>
      </c>
      <c r="Z471" s="51">
        <f t="shared" si="100"/>
        <v>26.34</v>
      </c>
      <c r="AC471" s="25"/>
      <c r="AE471" s="25"/>
    </row>
    <row r="472" spans="1:31">
      <c r="A472" s="34" t="s">
        <v>508</v>
      </c>
      <c r="B472" s="41">
        <v>6003339</v>
      </c>
      <c r="C472" s="41">
        <v>145234</v>
      </c>
      <c r="D472" s="41">
        <v>0</v>
      </c>
      <c r="E472" s="2">
        <v>2.7191399999999999</v>
      </c>
      <c r="F472" s="2">
        <f t="shared" si="101"/>
        <v>0.71220000000000006</v>
      </c>
      <c r="G472" s="2">
        <v>4.9863999999999997</v>
      </c>
      <c r="H472" s="2">
        <f t="shared" si="102"/>
        <v>3.79</v>
      </c>
      <c r="I472" s="2">
        <f t="shared" si="103"/>
        <v>3.8647</v>
      </c>
      <c r="J472" s="2">
        <f t="shared" si="104"/>
        <v>3.4826700000000002</v>
      </c>
      <c r="K472" s="2">
        <v>3.0061599999999999</v>
      </c>
      <c r="L472" s="2">
        <f t="shared" si="105"/>
        <v>3.3873700000000002</v>
      </c>
      <c r="M472" s="49">
        <f t="shared" si="106"/>
        <v>0.80272896081620837</v>
      </c>
      <c r="N472" s="38">
        <f t="shared" si="107"/>
        <v>0.8</v>
      </c>
      <c r="O472" s="50">
        <v>16.52</v>
      </c>
      <c r="P472" s="51">
        <f t="shared" si="98"/>
        <v>20.100000000000001</v>
      </c>
      <c r="S472" s="50">
        <v>25.77</v>
      </c>
      <c r="T472" s="50">
        <v>21.15</v>
      </c>
      <c r="U472" s="49">
        <f t="shared" si="109"/>
        <v>-0.17927823050058211</v>
      </c>
      <c r="V472" s="2" t="str">
        <f t="shared" si="110"/>
        <v>Y</v>
      </c>
      <c r="W472" s="49">
        <f t="shared" si="99"/>
        <v>-0.21891252955082738</v>
      </c>
      <c r="X472" s="2" t="str">
        <f t="shared" si="111"/>
        <v>Y</v>
      </c>
      <c r="Y472" s="2" t="str">
        <f t="shared" si="108"/>
        <v>Y</v>
      </c>
      <c r="Z472" s="51">
        <f t="shared" si="100"/>
        <v>20.100000000000001</v>
      </c>
      <c r="AC472" s="25"/>
      <c r="AE472" s="25"/>
    </row>
    <row r="473" spans="1:31">
      <c r="A473" s="52" t="s">
        <v>509</v>
      </c>
      <c r="B473" s="53">
        <v>6011712</v>
      </c>
      <c r="C473" s="53">
        <v>145597</v>
      </c>
      <c r="D473" s="53">
        <v>0</v>
      </c>
      <c r="E473" s="54">
        <v>3.8271700000000002</v>
      </c>
      <c r="F473" s="54">
        <f t="shared" si="101"/>
        <v>0.71220000000000006</v>
      </c>
      <c r="G473" s="54">
        <v>4.6995199999999997</v>
      </c>
      <c r="H473" s="54">
        <f t="shared" si="102"/>
        <v>3.79</v>
      </c>
      <c r="I473" s="54">
        <f t="shared" si="103"/>
        <v>3.8647</v>
      </c>
      <c r="J473" s="54">
        <f t="shared" si="104"/>
        <v>3.2823000000000002</v>
      </c>
      <c r="K473" s="54">
        <v>3.2492299999999998</v>
      </c>
      <c r="L473" s="54">
        <f t="shared" si="105"/>
        <v>3.27569</v>
      </c>
      <c r="M473" s="55">
        <f t="shared" si="106"/>
        <v>1.1683553694030877</v>
      </c>
      <c r="N473" s="56">
        <f t="shared" si="107"/>
        <v>1.1599999999999999</v>
      </c>
      <c r="O473" s="57">
        <v>37.340000000000003</v>
      </c>
      <c r="P473" s="58">
        <f t="shared" si="98"/>
        <v>37.340000000000003</v>
      </c>
      <c r="S473" s="57">
        <v>36.89</v>
      </c>
      <c r="T473" s="57">
        <v>37.93</v>
      </c>
      <c r="U473" s="55">
        <f t="shared" si="109"/>
        <v>2.8191921930062324E-2</v>
      </c>
      <c r="V473" s="54" t="str">
        <f t="shared" si="110"/>
        <v>N</v>
      </c>
      <c r="W473" s="55">
        <f t="shared" si="99"/>
        <v>-1.5554969680991203E-2</v>
      </c>
      <c r="X473" s="54" t="str">
        <f t="shared" si="111"/>
        <v>N</v>
      </c>
      <c r="Y473" s="54" t="str">
        <f t="shared" si="108"/>
        <v>N</v>
      </c>
      <c r="Z473" s="58">
        <f t="shared" si="100"/>
        <v>36.04</v>
      </c>
      <c r="AC473" s="25"/>
      <c r="AE473" s="25"/>
    </row>
    <row r="474" spans="1:31">
      <c r="A474" s="42" t="s">
        <v>510</v>
      </c>
      <c r="B474" s="43">
        <v>6007355</v>
      </c>
      <c r="C474" s="43">
        <v>146078</v>
      </c>
      <c r="D474" s="43">
        <v>0</v>
      </c>
      <c r="E474" s="44">
        <v>3.8977599999999999</v>
      </c>
      <c r="F474" s="44">
        <f t="shared" si="101"/>
        <v>0.71220000000000006</v>
      </c>
      <c r="G474" s="44">
        <v>5.2999400000000003</v>
      </c>
      <c r="H474" s="44">
        <f t="shared" si="102"/>
        <v>3.79</v>
      </c>
      <c r="I474" s="44">
        <f t="shared" si="103"/>
        <v>3.8647</v>
      </c>
      <c r="J474" s="44">
        <f t="shared" si="104"/>
        <v>3.70166</v>
      </c>
      <c r="K474" s="44">
        <v>3.6071800000000001</v>
      </c>
      <c r="L474" s="44">
        <f t="shared" si="105"/>
        <v>3.68276</v>
      </c>
      <c r="M474" s="45">
        <f t="shared" si="106"/>
        <v>1.0583801279475176</v>
      </c>
      <c r="N474" s="46">
        <f t="shared" si="107"/>
        <v>1.05</v>
      </c>
      <c r="O474" s="47">
        <v>33.71</v>
      </c>
      <c r="P474" s="48">
        <f t="shared" si="98"/>
        <v>33.71</v>
      </c>
      <c r="S474" s="47">
        <v>25</v>
      </c>
      <c r="T474" s="47">
        <v>29.03</v>
      </c>
      <c r="U474" s="45">
        <f t="shared" si="109"/>
        <v>0.16120000000000004</v>
      </c>
      <c r="V474" s="44" t="str">
        <f t="shared" si="110"/>
        <v>N</v>
      </c>
      <c r="W474" s="45">
        <f t="shared" si="99"/>
        <v>0.16121253875301411</v>
      </c>
      <c r="X474" s="44" t="str">
        <f t="shared" si="111"/>
        <v>N</v>
      </c>
      <c r="Y474" s="44" t="str">
        <f t="shared" si="108"/>
        <v>N</v>
      </c>
      <c r="Z474" s="48">
        <f t="shared" si="100"/>
        <v>27.580000000000002</v>
      </c>
      <c r="AC474" s="25"/>
      <c r="AE474" s="25"/>
    </row>
    <row r="475" spans="1:31">
      <c r="A475" s="34" t="s">
        <v>511</v>
      </c>
      <c r="B475" s="41">
        <v>6007371</v>
      </c>
      <c r="C475" s="41">
        <v>145838</v>
      </c>
      <c r="D475" s="41">
        <v>0</v>
      </c>
      <c r="E475" s="2">
        <v>3.42855</v>
      </c>
      <c r="F475" s="2">
        <f t="shared" si="101"/>
        <v>0.71220000000000006</v>
      </c>
      <c r="G475" s="2">
        <v>4.8693900000000001</v>
      </c>
      <c r="H475" s="2">
        <f t="shared" si="102"/>
        <v>3.79</v>
      </c>
      <c r="I475" s="2">
        <f t="shared" si="103"/>
        <v>3.8647</v>
      </c>
      <c r="J475" s="2">
        <f t="shared" si="104"/>
        <v>3.4009499999999999</v>
      </c>
      <c r="K475" s="2">
        <v>3.4327399999999999</v>
      </c>
      <c r="L475" s="2">
        <f t="shared" si="105"/>
        <v>3.4009499999999999</v>
      </c>
      <c r="M475" s="49">
        <f t="shared" si="106"/>
        <v>1.0081153795263089</v>
      </c>
      <c r="N475" s="38">
        <f t="shared" si="107"/>
        <v>1</v>
      </c>
      <c r="O475" s="50">
        <v>30.98</v>
      </c>
      <c r="P475" s="51">
        <f t="shared" si="98"/>
        <v>30.98</v>
      </c>
      <c r="S475" s="50">
        <v>27.72</v>
      </c>
      <c r="T475" s="50">
        <v>33.159999999999997</v>
      </c>
      <c r="U475" s="49">
        <f t="shared" si="109"/>
        <v>0.19624819624819617</v>
      </c>
      <c r="V475" s="2" t="str">
        <f t="shared" si="110"/>
        <v>N</v>
      </c>
      <c r="W475" s="49">
        <f t="shared" si="99"/>
        <v>-6.574185765983101E-2</v>
      </c>
      <c r="X475" s="2" t="str">
        <f t="shared" si="111"/>
        <v>Y</v>
      </c>
      <c r="Y475" s="2" t="str">
        <f t="shared" si="108"/>
        <v>N</v>
      </c>
      <c r="Z475" s="51">
        <f t="shared" si="100"/>
        <v>31.51</v>
      </c>
      <c r="AC475" s="25"/>
      <c r="AE475" s="25"/>
    </row>
    <row r="476" spans="1:31">
      <c r="A476" s="34" t="s">
        <v>512</v>
      </c>
      <c r="B476" s="41">
        <v>6005441</v>
      </c>
      <c r="C476" s="41">
        <v>146175</v>
      </c>
      <c r="D476" s="41">
        <v>0</v>
      </c>
      <c r="E476" s="2">
        <v>3.1764800000000002</v>
      </c>
      <c r="F476" s="2">
        <f t="shared" si="101"/>
        <v>0.71220000000000006</v>
      </c>
      <c r="G476" s="2">
        <v>3.77887</v>
      </c>
      <c r="H476" s="2">
        <f t="shared" si="102"/>
        <v>3.79</v>
      </c>
      <c r="I476" s="2">
        <f t="shared" si="103"/>
        <v>3.8647</v>
      </c>
      <c r="J476" s="2">
        <f t="shared" si="104"/>
        <v>2.6392899999999999</v>
      </c>
      <c r="K476" s="2">
        <v>0</v>
      </c>
      <c r="L476" s="2">
        <f t="shared" si="105"/>
        <v>2.6392899999999999</v>
      </c>
      <c r="M476" s="49">
        <f t="shared" si="106"/>
        <v>1.2035357994005964</v>
      </c>
      <c r="N476" s="38">
        <f t="shared" si="107"/>
        <v>1.2</v>
      </c>
      <c r="O476" s="50">
        <v>37.93</v>
      </c>
      <c r="P476" s="51">
        <f t="shared" si="98"/>
        <v>37.93</v>
      </c>
      <c r="S476" s="50">
        <v>36.590000000000003</v>
      </c>
      <c r="T476" s="50">
        <v>38.68</v>
      </c>
      <c r="U476" s="49">
        <f t="shared" si="109"/>
        <v>5.7119431538671661E-2</v>
      </c>
      <c r="V476" s="2" t="str">
        <f t="shared" si="110"/>
        <v>N</v>
      </c>
      <c r="W476" s="49">
        <f t="shared" si="99"/>
        <v>-1.9389865563598761E-2</v>
      </c>
      <c r="X476" s="2" t="str">
        <f t="shared" si="111"/>
        <v>N</v>
      </c>
      <c r="Y476" s="2" t="str">
        <f t="shared" si="108"/>
        <v>N</v>
      </c>
      <c r="Z476" s="51">
        <f t="shared" si="100"/>
        <v>36.75</v>
      </c>
      <c r="AC476" s="25"/>
      <c r="AE476" s="25"/>
    </row>
    <row r="477" spans="1:31">
      <c r="A477" s="34" t="s">
        <v>513</v>
      </c>
      <c r="B477" s="41">
        <v>6007413</v>
      </c>
      <c r="C477" s="41">
        <v>145261</v>
      </c>
      <c r="D477" s="41">
        <v>0</v>
      </c>
      <c r="E477" s="2">
        <v>2.8477199999999998</v>
      </c>
      <c r="F477" s="2">
        <f t="shared" si="101"/>
        <v>0.71220000000000006</v>
      </c>
      <c r="G477" s="2">
        <v>5.4564000000000004</v>
      </c>
      <c r="H477" s="2">
        <f t="shared" si="102"/>
        <v>3.79</v>
      </c>
      <c r="I477" s="2">
        <f t="shared" si="103"/>
        <v>3.8647</v>
      </c>
      <c r="J477" s="2">
        <f t="shared" si="104"/>
        <v>3.81094</v>
      </c>
      <c r="K477" s="2">
        <v>3.16791</v>
      </c>
      <c r="L477" s="2">
        <f t="shared" si="105"/>
        <v>3.6823299999999999</v>
      </c>
      <c r="M477" s="49">
        <f t="shared" si="106"/>
        <v>0.77334730999122836</v>
      </c>
      <c r="N477" s="38">
        <f t="shared" si="107"/>
        <v>0.77</v>
      </c>
      <c r="O477" s="50">
        <v>14.26</v>
      </c>
      <c r="P477" s="51">
        <f t="shared" si="98"/>
        <v>14.26</v>
      </c>
      <c r="S477" s="50">
        <v>17.29</v>
      </c>
      <c r="T477" s="50">
        <v>25</v>
      </c>
      <c r="U477" s="49">
        <f t="shared" si="109"/>
        <v>0.44592249855407756</v>
      </c>
      <c r="V477" s="2" t="str">
        <f t="shared" si="110"/>
        <v>N</v>
      </c>
      <c r="W477" s="49">
        <f t="shared" si="99"/>
        <v>-0.42959999999999998</v>
      </c>
      <c r="X477" s="2" t="str">
        <f t="shared" si="111"/>
        <v>Y</v>
      </c>
      <c r="Y477" s="2" t="str">
        <f t="shared" si="108"/>
        <v>N</v>
      </c>
      <c r="Z477" s="51">
        <f t="shared" si="100"/>
        <v>23.75</v>
      </c>
      <c r="AC477" s="25"/>
      <c r="AE477" s="25"/>
    </row>
    <row r="478" spans="1:31">
      <c r="A478" s="52" t="s">
        <v>514</v>
      </c>
      <c r="B478" s="53">
        <v>6004741</v>
      </c>
      <c r="C478" s="53">
        <v>145220</v>
      </c>
      <c r="D478" s="53">
        <v>0</v>
      </c>
      <c r="E478" s="54">
        <v>2.1403400000000001</v>
      </c>
      <c r="F478" s="54">
        <f t="shared" si="101"/>
        <v>0.71220000000000006</v>
      </c>
      <c r="G478" s="54">
        <v>3.1734800000000001</v>
      </c>
      <c r="H478" s="54">
        <f t="shared" si="102"/>
        <v>3.79</v>
      </c>
      <c r="I478" s="54">
        <f t="shared" si="103"/>
        <v>3.8647</v>
      </c>
      <c r="J478" s="54">
        <f t="shared" si="104"/>
        <v>2.2164700000000002</v>
      </c>
      <c r="K478" s="54">
        <v>2.7659400000000001</v>
      </c>
      <c r="L478" s="54">
        <f t="shared" si="105"/>
        <v>2.2164700000000002</v>
      </c>
      <c r="M478" s="55">
        <f t="shared" si="106"/>
        <v>0.96565259173370266</v>
      </c>
      <c r="N478" s="56">
        <f t="shared" si="107"/>
        <v>0.96</v>
      </c>
      <c r="O478" s="57">
        <v>28.38</v>
      </c>
      <c r="P478" s="58">
        <f t="shared" si="98"/>
        <v>28.38</v>
      </c>
      <c r="S478" s="57">
        <v>20.37</v>
      </c>
      <c r="T478" s="57">
        <v>36.44</v>
      </c>
      <c r="U478" s="55">
        <f t="shared" si="109"/>
        <v>0.78890525282277835</v>
      </c>
      <c r="V478" s="54" t="str">
        <f t="shared" si="110"/>
        <v>N</v>
      </c>
      <c r="W478" s="55">
        <f t="shared" si="99"/>
        <v>-0.22118551042810097</v>
      </c>
      <c r="X478" s="54" t="str">
        <f t="shared" si="111"/>
        <v>Y</v>
      </c>
      <c r="Y478" s="54" t="str">
        <f t="shared" si="108"/>
        <v>N</v>
      </c>
      <c r="Z478" s="58">
        <f t="shared" si="100"/>
        <v>34.619999999999997</v>
      </c>
      <c r="AC478" s="25"/>
      <c r="AE478" s="25"/>
    </row>
    <row r="479" spans="1:31">
      <c r="A479" s="42" t="s">
        <v>515</v>
      </c>
      <c r="B479" s="43">
        <v>6007447</v>
      </c>
      <c r="C479" s="43">
        <v>145024</v>
      </c>
      <c r="D479" s="43">
        <v>0</v>
      </c>
      <c r="E479" s="44">
        <v>3.5382899999999999</v>
      </c>
      <c r="F479" s="44">
        <f t="shared" si="101"/>
        <v>0.71220000000000006</v>
      </c>
      <c r="G479" s="44">
        <v>4.82172</v>
      </c>
      <c r="H479" s="44">
        <f t="shared" si="102"/>
        <v>3.79</v>
      </c>
      <c r="I479" s="44">
        <f t="shared" si="103"/>
        <v>3.8647</v>
      </c>
      <c r="J479" s="44">
        <f t="shared" si="104"/>
        <v>3.3676499999999998</v>
      </c>
      <c r="K479" s="44">
        <v>2.9338199999999999</v>
      </c>
      <c r="L479" s="44">
        <f t="shared" si="105"/>
        <v>3.2808799999999998</v>
      </c>
      <c r="M479" s="45">
        <f t="shared" si="106"/>
        <v>1.0784576089341884</v>
      </c>
      <c r="N479" s="46">
        <f t="shared" si="107"/>
        <v>1.07</v>
      </c>
      <c r="O479" s="47">
        <v>34.799999999999997</v>
      </c>
      <c r="P479" s="48">
        <f t="shared" si="98"/>
        <v>34.799999999999997</v>
      </c>
      <c r="S479" s="47">
        <v>32.619999999999997</v>
      </c>
      <c r="T479" s="47">
        <v>36.74</v>
      </c>
      <c r="U479" s="45">
        <f t="shared" si="109"/>
        <v>0.12630288166768869</v>
      </c>
      <c r="V479" s="44" t="str">
        <f t="shared" si="110"/>
        <v>N</v>
      </c>
      <c r="W479" s="45">
        <f t="shared" si="99"/>
        <v>-5.2803483941208623E-2</v>
      </c>
      <c r="X479" s="44" t="str">
        <f t="shared" si="111"/>
        <v>Y</v>
      </c>
      <c r="Y479" s="44" t="str">
        <f t="shared" si="108"/>
        <v>N</v>
      </c>
      <c r="Z479" s="48">
        <f t="shared" si="100"/>
        <v>34.909999999999997</v>
      </c>
      <c r="AC479" s="25"/>
      <c r="AE479" s="25"/>
    </row>
    <row r="480" spans="1:31">
      <c r="A480" s="34" t="s">
        <v>516</v>
      </c>
      <c r="B480" s="41">
        <v>6012470</v>
      </c>
      <c r="C480" s="41">
        <v>145837</v>
      </c>
      <c r="D480" s="41">
        <v>0</v>
      </c>
      <c r="E480" s="2">
        <v>3.9916299999999998</v>
      </c>
      <c r="F480" s="2">
        <f t="shared" si="101"/>
        <v>0.71220000000000006</v>
      </c>
      <c r="G480" s="2">
        <v>4.06168</v>
      </c>
      <c r="H480" s="2">
        <f t="shared" si="102"/>
        <v>3.79</v>
      </c>
      <c r="I480" s="2">
        <f t="shared" si="103"/>
        <v>3.8647</v>
      </c>
      <c r="J480" s="2">
        <f t="shared" si="104"/>
        <v>2.8368199999999999</v>
      </c>
      <c r="K480" s="2">
        <v>2.8567300000000002</v>
      </c>
      <c r="L480" s="2">
        <f t="shared" si="105"/>
        <v>2.8368199999999999</v>
      </c>
      <c r="M480" s="49">
        <f t="shared" si="106"/>
        <v>1.4070790533061668</v>
      </c>
      <c r="N480" s="38">
        <f t="shared" si="107"/>
        <v>1.4</v>
      </c>
      <c r="O480" s="50">
        <v>38.68</v>
      </c>
      <c r="P480" s="51">
        <f t="shared" si="98"/>
        <v>38.68</v>
      </c>
      <c r="S480" s="50">
        <v>38.68</v>
      </c>
      <c r="T480" s="50">
        <v>38.68</v>
      </c>
      <c r="U480" s="49">
        <f t="shared" si="109"/>
        <v>0</v>
      </c>
      <c r="V480" s="2" t="str">
        <f t="shared" si="110"/>
        <v>N</v>
      </c>
      <c r="W480" s="49">
        <f t="shared" si="99"/>
        <v>0</v>
      </c>
      <c r="X480" s="2" t="str">
        <f t="shared" si="111"/>
        <v>N</v>
      </c>
      <c r="Y480" s="2" t="str">
        <f t="shared" si="108"/>
        <v>N</v>
      </c>
      <c r="Z480" s="51">
        <f t="shared" si="100"/>
        <v>36.75</v>
      </c>
      <c r="AC480" s="25"/>
      <c r="AE480" s="25"/>
    </row>
    <row r="481" spans="1:31">
      <c r="A481" s="34" t="s">
        <v>517</v>
      </c>
      <c r="B481" s="41">
        <v>6007488</v>
      </c>
      <c r="C481" s="41">
        <v>146037</v>
      </c>
      <c r="D481" s="41">
        <v>0</v>
      </c>
      <c r="E481" s="2">
        <v>3.0021200000000001</v>
      </c>
      <c r="F481" s="2">
        <f t="shared" si="101"/>
        <v>0.71220000000000006</v>
      </c>
      <c r="G481" s="2">
        <v>4.6934500000000003</v>
      </c>
      <c r="H481" s="2">
        <f t="shared" si="102"/>
        <v>3.79</v>
      </c>
      <c r="I481" s="2">
        <f t="shared" si="103"/>
        <v>3.8647</v>
      </c>
      <c r="J481" s="2">
        <f t="shared" si="104"/>
        <v>3.27807</v>
      </c>
      <c r="K481" s="2">
        <v>3.03627</v>
      </c>
      <c r="L481" s="2">
        <f t="shared" si="105"/>
        <v>3.2297099999999999</v>
      </c>
      <c r="M481" s="49">
        <f t="shared" si="106"/>
        <v>0.92953237287558332</v>
      </c>
      <c r="N481" s="38">
        <f t="shared" si="107"/>
        <v>0.92</v>
      </c>
      <c r="O481" s="50">
        <v>25.77</v>
      </c>
      <c r="P481" s="51">
        <f t="shared" si="98"/>
        <v>25.77</v>
      </c>
      <c r="S481" s="50">
        <v>24.23</v>
      </c>
      <c r="T481" s="50">
        <v>29.68</v>
      </c>
      <c r="U481" s="49">
        <f t="shared" si="109"/>
        <v>0.224927775484936</v>
      </c>
      <c r="V481" s="2" t="str">
        <f t="shared" si="110"/>
        <v>N</v>
      </c>
      <c r="W481" s="49">
        <f t="shared" si="99"/>
        <v>-0.13173854447439354</v>
      </c>
      <c r="X481" s="2" t="str">
        <f t="shared" si="111"/>
        <v>Y</v>
      </c>
      <c r="Y481" s="2" t="str">
        <f t="shared" si="108"/>
        <v>N</v>
      </c>
      <c r="Z481" s="51">
        <f t="shared" si="100"/>
        <v>28.200000000000003</v>
      </c>
      <c r="AC481" s="25"/>
      <c r="AE481" s="25"/>
    </row>
    <row r="482" spans="1:31">
      <c r="A482" s="52" t="s">
        <v>518</v>
      </c>
      <c r="B482" s="53">
        <v>6007512</v>
      </c>
      <c r="C482" s="53">
        <v>145801</v>
      </c>
      <c r="D482" s="53">
        <v>0</v>
      </c>
      <c r="E482" s="54">
        <v>3.7024300000000001</v>
      </c>
      <c r="F482" s="54">
        <f t="shared" si="101"/>
        <v>0.71220000000000006</v>
      </c>
      <c r="G482" s="54">
        <v>3.9712000000000001</v>
      </c>
      <c r="H482" s="54">
        <f t="shared" si="102"/>
        <v>3.79</v>
      </c>
      <c r="I482" s="54">
        <f t="shared" si="103"/>
        <v>3.8647</v>
      </c>
      <c r="J482" s="54">
        <f t="shared" si="104"/>
        <v>2.7736200000000002</v>
      </c>
      <c r="K482" s="54">
        <v>3.17232</v>
      </c>
      <c r="L482" s="54">
        <f t="shared" si="105"/>
        <v>2.7736200000000002</v>
      </c>
      <c r="M482" s="55">
        <f t="shared" si="106"/>
        <v>1.3348728376634145</v>
      </c>
      <c r="N482" s="56">
        <f t="shared" si="107"/>
        <v>1.33</v>
      </c>
      <c r="O482" s="57">
        <v>38.68</v>
      </c>
      <c r="P482" s="58">
        <f t="shared" si="98"/>
        <v>38.68</v>
      </c>
      <c r="S482" s="57">
        <v>37.340000000000003</v>
      </c>
      <c r="T482" s="57">
        <v>38.68</v>
      </c>
      <c r="U482" s="55">
        <f t="shared" si="109"/>
        <v>3.5886448848419822E-2</v>
      </c>
      <c r="V482" s="54" t="str">
        <f t="shared" si="110"/>
        <v>N</v>
      </c>
      <c r="W482" s="55">
        <f t="shared" si="99"/>
        <v>0</v>
      </c>
      <c r="X482" s="54" t="str">
        <f t="shared" si="111"/>
        <v>N</v>
      </c>
      <c r="Y482" s="54" t="str">
        <f t="shared" si="108"/>
        <v>N</v>
      </c>
      <c r="Z482" s="58">
        <f t="shared" si="100"/>
        <v>36.75</v>
      </c>
      <c r="AC482" s="25"/>
      <c r="AE482" s="25"/>
    </row>
    <row r="483" spans="1:31">
      <c r="A483" s="42" t="s">
        <v>519</v>
      </c>
      <c r="B483" s="43">
        <v>6007504</v>
      </c>
      <c r="C483" s="43">
        <v>146084</v>
      </c>
      <c r="D483" s="43">
        <v>0</v>
      </c>
      <c r="E483" s="44">
        <v>2.9508800000000002</v>
      </c>
      <c r="F483" s="44">
        <f t="shared" si="101"/>
        <v>0.71220000000000006</v>
      </c>
      <c r="G483" s="44">
        <v>4.8652899999999999</v>
      </c>
      <c r="H483" s="44">
        <f t="shared" si="102"/>
        <v>3.79</v>
      </c>
      <c r="I483" s="44">
        <f t="shared" si="103"/>
        <v>3.8647</v>
      </c>
      <c r="J483" s="44">
        <f t="shared" si="104"/>
        <v>3.3980800000000002</v>
      </c>
      <c r="K483" s="44">
        <v>3.1413700000000002</v>
      </c>
      <c r="L483" s="44">
        <f t="shared" si="105"/>
        <v>3.34674</v>
      </c>
      <c r="M483" s="45">
        <f t="shared" si="106"/>
        <v>0.88171773128477271</v>
      </c>
      <c r="N483" s="46">
        <f t="shared" si="107"/>
        <v>0.88</v>
      </c>
      <c r="O483" s="47">
        <v>22.69</v>
      </c>
      <c r="P483" s="48">
        <f t="shared" si="98"/>
        <v>22.69</v>
      </c>
      <c r="S483" s="47">
        <v>24.23</v>
      </c>
      <c r="T483" s="47">
        <v>33.159999999999997</v>
      </c>
      <c r="U483" s="45">
        <f t="shared" si="109"/>
        <v>0.36855138258357389</v>
      </c>
      <c r="V483" s="44" t="str">
        <f t="shared" si="110"/>
        <v>N</v>
      </c>
      <c r="W483" s="45">
        <f t="shared" si="99"/>
        <v>-0.31574185765983104</v>
      </c>
      <c r="X483" s="44" t="str">
        <f t="shared" si="111"/>
        <v>Y</v>
      </c>
      <c r="Y483" s="44" t="str">
        <f t="shared" si="108"/>
        <v>N</v>
      </c>
      <c r="Z483" s="48">
        <f t="shared" si="100"/>
        <v>31.51</v>
      </c>
      <c r="AC483" s="25"/>
      <c r="AE483" s="25"/>
    </row>
    <row r="484" spans="1:31">
      <c r="A484" s="34" t="s">
        <v>520</v>
      </c>
      <c r="B484" s="41">
        <v>6007546</v>
      </c>
      <c r="C484" s="41">
        <v>145727</v>
      </c>
      <c r="D484" s="41">
        <v>0</v>
      </c>
      <c r="E484" s="2">
        <v>5.1021799999999997</v>
      </c>
      <c r="F484" s="2">
        <f t="shared" si="101"/>
        <v>0.71220000000000006</v>
      </c>
      <c r="G484" s="2">
        <v>3.9007800000000001</v>
      </c>
      <c r="H484" s="2">
        <f t="shared" si="102"/>
        <v>3.79</v>
      </c>
      <c r="I484" s="2">
        <f t="shared" si="103"/>
        <v>3.8647</v>
      </c>
      <c r="J484" s="2">
        <f t="shared" si="104"/>
        <v>2.72444</v>
      </c>
      <c r="K484" s="2">
        <v>3.4293399999999998</v>
      </c>
      <c r="L484" s="2">
        <f t="shared" si="105"/>
        <v>2.72444</v>
      </c>
      <c r="M484" s="49">
        <f t="shared" si="106"/>
        <v>1.8727444906109145</v>
      </c>
      <c r="N484" s="38">
        <f t="shared" si="107"/>
        <v>1.87</v>
      </c>
      <c r="O484" s="50">
        <v>38.68</v>
      </c>
      <c r="P484" s="51">
        <f t="shared" si="98"/>
        <v>38.68</v>
      </c>
      <c r="S484" s="50">
        <v>36.89</v>
      </c>
      <c r="T484" s="50">
        <v>38.68</v>
      </c>
      <c r="U484" s="49">
        <f t="shared" si="109"/>
        <v>4.852263486039575E-2</v>
      </c>
      <c r="V484" s="2" t="str">
        <f t="shared" si="110"/>
        <v>N</v>
      </c>
      <c r="W484" s="49">
        <f t="shared" si="99"/>
        <v>0</v>
      </c>
      <c r="X484" s="2" t="str">
        <f t="shared" si="111"/>
        <v>N</v>
      </c>
      <c r="Y484" s="2" t="str">
        <f t="shared" si="108"/>
        <v>N</v>
      </c>
      <c r="Z484" s="51">
        <f t="shared" si="100"/>
        <v>36.75</v>
      </c>
      <c r="AC484" s="25"/>
      <c r="AE484" s="25"/>
    </row>
    <row r="485" spans="1:31">
      <c r="A485" s="34" t="s">
        <v>521</v>
      </c>
      <c r="B485" s="41">
        <v>6008502</v>
      </c>
      <c r="C485" s="41">
        <v>145414</v>
      </c>
      <c r="D485" s="41">
        <v>0</v>
      </c>
      <c r="E485" s="2">
        <v>4.3168600000000001</v>
      </c>
      <c r="F485" s="2">
        <f t="shared" si="101"/>
        <v>0.71220000000000006</v>
      </c>
      <c r="G485" s="2">
        <v>3.8140299999999998</v>
      </c>
      <c r="H485" s="2">
        <f t="shared" si="102"/>
        <v>3.79</v>
      </c>
      <c r="I485" s="2">
        <f t="shared" si="103"/>
        <v>3.8647</v>
      </c>
      <c r="J485" s="2">
        <f t="shared" si="104"/>
        <v>2.6638500000000001</v>
      </c>
      <c r="K485" s="2">
        <v>3.1637200000000001</v>
      </c>
      <c r="L485" s="2">
        <f t="shared" si="105"/>
        <v>2.6638500000000001</v>
      </c>
      <c r="M485" s="49">
        <f t="shared" si="106"/>
        <v>1.6205341892373819</v>
      </c>
      <c r="N485" s="38">
        <f t="shared" si="107"/>
        <v>1.62</v>
      </c>
      <c r="O485" s="50">
        <v>38.68</v>
      </c>
      <c r="P485" s="51">
        <f t="shared" si="98"/>
        <v>38.68</v>
      </c>
      <c r="S485" s="50">
        <v>38.68</v>
      </c>
      <c r="T485" s="50">
        <v>38.68</v>
      </c>
      <c r="U485" s="49">
        <f t="shared" si="109"/>
        <v>0</v>
      </c>
      <c r="V485" s="2" t="str">
        <f t="shared" si="110"/>
        <v>N</v>
      </c>
      <c r="W485" s="49">
        <f t="shared" si="99"/>
        <v>0</v>
      </c>
      <c r="X485" s="2" t="str">
        <f t="shared" si="111"/>
        <v>N</v>
      </c>
      <c r="Y485" s="2" t="str">
        <f t="shared" si="108"/>
        <v>N</v>
      </c>
      <c r="Z485" s="51">
        <f t="shared" si="100"/>
        <v>36.75</v>
      </c>
      <c r="AC485" s="25"/>
      <c r="AE485" s="25"/>
    </row>
    <row r="486" spans="1:31">
      <c r="A486" s="52" t="s">
        <v>522</v>
      </c>
      <c r="B486" s="53">
        <v>6011746</v>
      </c>
      <c r="C486" s="53">
        <v>145629</v>
      </c>
      <c r="D486" s="53">
        <v>0</v>
      </c>
      <c r="E486" s="54">
        <v>3.14724</v>
      </c>
      <c r="F486" s="54">
        <f t="shared" si="101"/>
        <v>0.71220000000000006</v>
      </c>
      <c r="G486" s="54">
        <v>4.7097699999999998</v>
      </c>
      <c r="H486" s="54">
        <f t="shared" si="102"/>
        <v>3.79</v>
      </c>
      <c r="I486" s="54">
        <f t="shared" si="103"/>
        <v>3.8647</v>
      </c>
      <c r="J486" s="54">
        <f t="shared" si="104"/>
        <v>3.2894600000000001</v>
      </c>
      <c r="K486" s="54">
        <v>3.4216700000000002</v>
      </c>
      <c r="L486" s="54">
        <f t="shared" si="105"/>
        <v>3.2894600000000001</v>
      </c>
      <c r="M486" s="55">
        <f t="shared" si="106"/>
        <v>0.95676494014215097</v>
      </c>
      <c r="N486" s="56">
        <f t="shared" si="107"/>
        <v>0.95</v>
      </c>
      <c r="O486" s="57">
        <v>27.72</v>
      </c>
      <c r="P486" s="58">
        <f t="shared" si="98"/>
        <v>27.72</v>
      </c>
      <c r="S486" s="57">
        <v>29.03</v>
      </c>
      <c r="T486" s="57">
        <v>30.98</v>
      </c>
      <c r="U486" s="55">
        <f t="shared" si="109"/>
        <v>6.7171891147089186E-2</v>
      </c>
      <c r="V486" s="54" t="str">
        <f t="shared" si="110"/>
        <v>N</v>
      </c>
      <c r="W486" s="55">
        <f t="shared" si="99"/>
        <v>-0.10522918011620405</v>
      </c>
      <c r="X486" s="54" t="str">
        <f t="shared" si="111"/>
        <v>Y</v>
      </c>
      <c r="Y486" s="54" t="str">
        <f t="shared" si="108"/>
        <v>N</v>
      </c>
      <c r="Z486" s="58">
        <f t="shared" si="100"/>
        <v>29.44</v>
      </c>
      <c r="AC486" s="25"/>
      <c r="AE486" s="25"/>
    </row>
    <row r="487" spans="1:31">
      <c r="A487" s="42" t="s">
        <v>523</v>
      </c>
      <c r="B487" s="43">
        <v>6010078</v>
      </c>
      <c r="C487" s="43">
        <v>145927</v>
      </c>
      <c r="D487" s="43">
        <v>0</v>
      </c>
      <c r="E487" s="44">
        <v>3.29657</v>
      </c>
      <c r="F487" s="44">
        <f t="shared" si="101"/>
        <v>0.71220000000000006</v>
      </c>
      <c r="G487" s="44">
        <v>4.5394199999999998</v>
      </c>
      <c r="H487" s="44">
        <f t="shared" si="102"/>
        <v>3.79</v>
      </c>
      <c r="I487" s="44">
        <f t="shared" si="103"/>
        <v>3.8647</v>
      </c>
      <c r="J487" s="44">
        <f t="shared" si="104"/>
        <v>3.17049</v>
      </c>
      <c r="K487" s="44">
        <v>3.4659800000000001</v>
      </c>
      <c r="L487" s="44">
        <f t="shared" si="105"/>
        <v>3.17049</v>
      </c>
      <c r="M487" s="45">
        <f t="shared" si="106"/>
        <v>1.0397667237556341</v>
      </c>
      <c r="N487" s="46">
        <f t="shared" si="107"/>
        <v>1.03</v>
      </c>
      <c r="O487" s="47">
        <v>32.619999999999997</v>
      </c>
      <c r="P487" s="48">
        <f t="shared" si="98"/>
        <v>32.619999999999997</v>
      </c>
      <c r="S487" s="47">
        <v>33.159999999999997</v>
      </c>
      <c r="T487" s="47">
        <v>32.619999999999997</v>
      </c>
      <c r="U487" s="45">
        <f t="shared" si="109"/>
        <v>-1.6284680337756308E-2</v>
      </c>
      <c r="V487" s="44" t="str">
        <f t="shared" si="110"/>
        <v>N</v>
      </c>
      <c r="W487" s="45">
        <f t="shared" si="99"/>
        <v>0</v>
      </c>
      <c r="X487" s="44" t="str">
        <f t="shared" si="111"/>
        <v>N</v>
      </c>
      <c r="Y487" s="44" t="str">
        <f t="shared" si="108"/>
        <v>N</v>
      </c>
      <c r="Z487" s="48">
        <f t="shared" si="100"/>
        <v>30.990000000000002</v>
      </c>
      <c r="AC487" s="25"/>
      <c r="AE487" s="25"/>
    </row>
    <row r="488" spans="1:31">
      <c r="A488" s="34" t="s">
        <v>524</v>
      </c>
      <c r="B488" s="41">
        <v>6007082</v>
      </c>
      <c r="C488" s="41">
        <v>145411</v>
      </c>
      <c r="D488" s="41">
        <v>0</v>
      </c>
      <c r="E488" s="2">
        <v>2.6055000000000001</v>
      </c>
      <c r="F488" s="2">
        <f t="shared" si="101"/>
        <v>0.71220000000000006</v>
      </c>
      <c r="G488" s="2">
        <v>3.4630399999999999</v>
      </c>
      <c r="H488" s="2">
        <f t="shared" si="102"/>
        <v>3.79</v>
      </c>
      <c r="I488" s="2">
        <f t="shared" si="103"/>
        <v>3.8647</v>
      </c>
      <c r="J488" s="2">
        <f t="shared" si="104"/>
        <v>2.4186999999999999</v>
      </c>
      <c r="K488" s="2">
        <v>2.9380299999999999</v>
      </c>
      <c r="L488" s="2">
        <f t="shared" si="105"/>
        <v>2.4186999999999999</v>
      </c>
      <c r="M488" s="49">
        <f t="shared" si="106"/>
        <v>1.0772315706784639</v>
      </c>
      <c r="N488" s="38">
        <f t="shared" si="107"/>
        <v>1.07</v>
      </c>
      <c r="O488" s="50">
        <v>34.799999999999997</v>
      </c>
      <c r="P488" s="51">
        <f t="shared" si="98"/>
        <v>34.799999999999997</v>
      </c>
      <c r="S488" s="50">
        <v>38.68</v>
      </c>
      <c r="T488" s="50">
        <v>38.68</v>
      </c>
      <c r="U488" s="49">
        <f t="shared" si="109"/>
        <v>0</v>
      </c>
      <c r="V488" s="2" t="str">
        <f t="shared" si="110"/>
        <v>N</v>
      </c>
      <c r="W488" s="49">
        <f t="shared" si="99"/>
        <v>-0.10031023784901764</v>
      </c>
      <c r="X488" s="2" t="str">
        <f t="shared" si="111"/>
        <v>Y</v>
      </c>
      <c r="Y488" s="2" t="str">
        <f t="shared" si="108"/>
        <v>N</v>
      </c>
      <c r="Z488" s="51">
        <f t="shared" si="100"/>
        <v>36.75</v>
      </c>
      <c r="AC488" s="25"/>
      <c r="AE488" s="25"/>
    </row>
    <row r="489" spans="1:31">
      <c r="A489" s="34" t="s">
        <v>525</v>
      </c>
      <c r="B489" s="41">
        <v>6006027</v>
      </c>
      <c r="C489" s="41">
        <v>145294</v>
      </c>
      <c r="D489" s="41">
        <v>0</v>
      </c>
      <c r="E489" s="2">
        <v>3.31718</v>
      </c>
      <c r="F489" s="2">
        <f t="shared" si="101"/>
        <v>0.71220000000000006</v>
      </c>
      <c r="G489" s="2">
        <v>5.3871700000000002</v>
      </c>
      <c r="H489" s="2">
        <f t="shared" si="102"/>
        <v>3.79</v>
      </c>
      <c r="I489" s="2">
        <f t="shared" si="103"/>
        <v>3.8647</v>
      </c>
      <c r="J489" s="2">
        <f t="shared" si="104"/>
        <v>3.7625799999999998</v>
      </c>
      <c r="K489" s="2">
        <v>3.2296800000000001</v>
      </c>
      <c r="L489" s="2">
        <f t="shared" si="105"/>
        <v>3.6560000000000001</v>
      </c>
      <c r="M489" s="49">
        <f t="shared" si="106"/>
        <v>0.90732494529540475</v>
      </c>
      <c r="N489" s="38">
        <f t="shared" si="107"/>
        <v>0.9</v>
      </c>
      <c r="O489" s="50">
        <v>24.23</v>
      </c>
      <c r="P489" s="51">
        <f t="shared" si="98"/>
        <v>24.23</v>
      </c>
      <c r="S489" s="50">
        <v>14.26</v>
      </c>
      <c r="T489" s="50">
        <v>35.35</v>
      </c>
      <c r="U489" s="49">
        <f t="shared" si="109"/>
        <v>1.4789621318373074</v>
      </c>
      <c r="V489" s="2" t="str">
        <f t="shared" si="110"/>
        <v>N</v>
      </c>
      <c r="W489" s="49">
        <f t="shared" si="99"/>
        <v>-0.31456859971711459</v>
      </c>
      <c r="X489" s="2" t="str">
        <f t="shared" si="111"/>
        <v>Y</v>
      </c>
      <c r="Y489" s="2" t="str">
        <f t="shared" si="108"/>
        <v>N</v>
      </c>
      <c r="Z489" s="51">
        <f t="shared" si="100"/>
        <v>33.589999999999996</v>
      </c>
      <c r="AC489" s="25"/>
      <c r="AE489" s="25"/>
    </row>
    <row r="490" spans="1:31">
      <c r="A490" s="34" t="s">
        <v>526</v>
      </c>
      <c r="B490" s="41">
        <v>6007595</v>
      </c>
      <c r="C490" s="41">
        <v>145953</v>
      </c>
      <c r="D490" s="41">
        <v>0</v>
      </c>
      <c r="E490" s="2">
        <v>5.1177099999999998</v>
      </c>
      <c r="F490" s="2">
        <f t="shared" si="101"/>
        <v>0.71220000000000006</v>
      </c>
      <c r="G490" s="2">
        <v>3.7576299999999998</v>
      </c>
      <c r="H490" s="2">
        <f t="shared" si="102"/>
        <v>3.79</v>
      </c>
      <c r="I490" s="2">
        <f t="shared" si="103"/>
        <v>3.8647</v>
      </c>
      <c r="J490" s="2">
        <f t="shared" si="104"/>
        <v>2.62446</v>
      </c>
      <c r="K490" s="2">
        <v>3.0832299999999999</v>
      </c>
      <c r="L490" s="2">
        <f t="shared" si="105"/>
        <v>2.62446</v>
      </c>
      <c r="M490" s="49">
        <f t="shared" si="106"/>
        <v>1.9500049533999375</v>
      </c>
      <c r="N490" s="38">
        <f t="shared" si="107"/>
        <v>1.95</v>
      </c>
      <c r="O490" s="50">
        <v>38.68</v>
      </c>
      <c r="P490" s="51">
        <f t="shared" si="98"/>
        <v>38.68</v>
      </c>
      <c r="S490" s="50">
        <v>38.68</v>
      </c>
      <c r="T490" s="50">
        <v>38.68</v>
      </c>
      <c r="U490" s="49">
        <f t="shared" si="109"/>
        <v>0</v>
      </c>
      <c r="V490" s="2" t="str">
        <f t="shared" si="110"/>
        <v>N</v>
      </c>
      <c r="W490" s="49">
        <f t="shared" si="99"/>
        <v>0</v>
      </c>
      <c r="X490" s="2" t="str">
        <f t="shared" si="111"/>
        <v>N</v>
      </c>
      <c r="Y490" s="2" t="str">
        <f t="shared" si="108"/>
        <v>N</v>
      </c>
      <c r="Z490" s="51">
        <f t="shared" si="100"/>
        <v>36.75</v>
      </c>
      <c r="AC490" s="25"/>
      <c r="AE490" s="25"/>
    </row>
    <row r="491" spans="1:31">
      <c r="A491" s="52" t="s">
        <v>527</v>
      </c>
      <c r="B491" s="53">
        <v>6005854</v>
      </c>
      <c r="C491" s="53">
        <v>145741</v>
      </c>
      <c r="D491" s="53">
        <v>0</v>
      </c>
      <c r="E491" s="54">
        <v>3.2667999999999999</v>
      </c>
      <c r="F491" s="54">
        <f t="shared" si="101"/>
        <v>0.71220000000000006</v>
      </c>
      <c r="G491" s="54">
        <v>4.52095</v>
      </c>
      <c r="H491" s="54">
        <f t="shared" si="102"/>
        <v>3.79</v>
      </c>
      <c r="I491" s="54">
        <f t="shared" si="103"/>
        <v>3.8647</v>
      </c>
      <c r="J491" s="54">
        <f t="shared" si="104"/>
        <v>3.1575899999999999</v>
      </c>
      <c r="K491" s="54">
        <v>3.2147600000000001</v>
      </c>
      <c r="L491" s="54">
        <f t="shared" si="105"/>
        <v>3.1575899999999999</v>
      </c>
      <c r="M491" s="55">
        <f t="shared" si="106"/>
        <v>1.0345865042643281</v>
      </c>
      <c r="N491" s="56">
        <f t="shared" si="107"/>
        <v>1.03</v>
      </c>
      <c r="O491" s="57">
        <v>32.619999999999997</v>
      </c>
      <c r="P491" s="58">
        <f t="shared" si="98"/>
        <v>32.619999999999997</v>
      </c>
      <c r="S491" s="57">
        <v>26.42</v>
      </c>
      <c r="T491" s="57">
        <v>32.07</v>
      </c>
      <c r="U491" s="55">
        <f t="shared" si="109"/>
        <v>0.21385314155942461</v>
      </c>
      <c r="V491" s="54" t="str">
        <f t="shared" si="110"/>
        <v>N</v>
      </c>
      <c r="W491" s="55">
        <f t="shared" si="99"/>
        <v>1.7149984409104993E-2</v>
      </c>
      <c r="X491" s="54" t="str">
        <f t="shared" si="111"/>
        <v>N</v>
      </c>
      <c r="Y491" s="54" t="str">
        <f t="shared" si="108"/>
        <v>N</v>
      </c>
      <c r="Z491" s="58">
        <f t="shared" si="100"/>
        <v>30.470000000000002</v>
      </c>
      <c r="AC491" s="25"/>
      <c r="AE491" s="25"/>
    </row>
    <row r="492" spans="1:31">
      <c r="A492" s="42" t="s">
        <v>528</v>
      </c>
      <c r="B492" s="43">
        <v>6005912</v>
      </c>
      <c r="C492" s="43">
        <v>145944</v>
      </c>
      <c r="D492" s="43">
        <v>0</v>
      </c>
      <c r="E492" s="44">
        <v>3.5112999999999999</v>
      </c>
      <c r="F492" s="44">
        <f t="shared" si="101"/>
        <v>0.71220000000000006</v>
      </c>
      <c r="G492" s="44">
        <v>5.0015000000000001</v>
      </c>
      <c r="H492" s="44">
        <f t="shared" si="102"/>
        <v>3.79</v>
      </c>
      <c r="I492" s="44">
        <f t="shared" si="103"/>
        <v>3.8647</v>
      </c>
      <c r="J492" s="44">
        <f t="shared" si="104"/>
        <v>3.49322</v>
      </c>
      <c r="K492" s="44">
        <v>3.5950500000000001</v>
      </c>
      <c r="L492" s="44">
        <f t="shared" si="105"/>
        <v>3.49322</v>
      </c>
      <c r="M492" s="45">
        <f t="shared" si="106"/>
        <v>1.0051757404343271</v>
      </c>
      <c r="N492" s="46">
        <f t="shared" si="107"/>
        <v>1</v>
      </c>
      <c r="O492" s="47">
        <v>30.98</v>
      </c>
      <c r="P492" s="48">
        <f t="shared" si="98"/>
        <v>30.98</v>
      </c>
      <c r="S492" s="47">
        <v>21.15</v>
      </c>
      <c r="T492" s="47">
        <v>29.03</v>
      </c>
      <c r="U492" s="45">
        <f t="shared" si="109"/>
        <v>0.37257683215130039</v>
      </c>
      <c r="V492" s="44" t="str">
        <f t="shared" si="110"/>
        <v>N</v>
      </c>
      <c r="W492" s="45">
        <f t="shared" si="99"/>
        <v>6.7171891147089186E-2</v>
      </c>
      <c r="X492" s="44" t="str">
        <f t="shared" si="111"/>
        <v>N</v>
      </c>
      <c r="Y492" s="44" t="str">
        <f t="shared" si="108"/>
        <v>N</v>
      </c>
      <c r="Z492" s="48">
        <f t="shared" si="100"/>
        <v>27.580000000000002</v>
      </c>
      <c r="AC492" s="25"/>
      <c r="AE492" s="25"/>
    </row>
    <row r="493" spans="1:31">
      <c r="A493" s="34" t="s">
        <v>529</v>
      </c>
      <c r="B493" s="41">
        <v>6007009</v>
      </c>
      <c r="C493" s="41">
        <v>145536</v>
      </c>
      <c r="D493" s="41">
        <v>0</v>
      </c>
      <c r="E493" s="2">
        <v>3.2828499999999998</v>
      </c>
      <c r="F493" s="2">
        <f t="shared" si="101"/>
        <v>0.71220000000000006</v>
      </c>
      <c r="G493" s="2">
        <v>4.9485200000000003</v>
      </c>
      <c r="H493" s="2">
        <f t="shared" si="102"/>
        <v>3.79</v>
      </c>
      <c r="I493" s="2">
        <f t="shared" si="103"/>
        <v>3.8647</v>
      </c>
      <c r="J493" s="2">
        <f t="shared" si="104"/>
        <v>3.45621</v>
      </c>
      <c r="K493" s="2">
        <v>3.5939800000000002</v>
      </c>
      <c r="L493" s="2">
        <f t="shared" si="105"/>
        <v>3.45621</v>
      </c>
      <c r="M493" s="49">
        <f t="shared" si="106"/>
        <v>0.94984101081820838</v>
      </c>
      <c r="N493" s="38">
        <f t="shared" si="107"/>
        <v>0.94</v>
      </c>
      <c r="O493" s="50">
        <v>27.07</v>
      </c>
      <c r="P493" s="51">
        <f t="shared" si="98"/>
        <v>27.07</v>
      </c>
      <c r="S493" s="50">
        <v>21.15</v>
      </c>
      <c r="T493" s="50">
        <v>25</v>
      </c>
      <c r="U493" s="49">
        <f t="shared" si="109"/>
        <v>0.18203309692671402</v>
      </c>
      <c r="V493" s="2" t="str">
        <f t="shared" si="110"/>
        <v>N</v>
      </c>
      <c r="W493" s="49">
        <f t="shared" si="99"/>
        <v>8.2800000000000012E-2</v>
      </c>
      <c r="X493" s="2" t="str">
        <f t="shared" si="111"/>
        <v>N</v>
      </c>
      <c r="Y493" s="2" t="str">
        <f t="shared" si="108"/>
        <v>N</v>
      </c>
      <c r="Z493" s="51">
        <f t="shared" si="100"/>
        <v>23.75</v>
      </c>
      <c r="AC493" s="25"/>
      <c r="AE493" s="25"/>
    </row>
    <row r="494" spans="1:31">
      <c r="A494" s="34" t="s">
        <v>530</v>
      </c>
      <c r="B494" s="41">
        <v>6014575</v>
      </c>
      <c r="C494" s="41">
        <v>145960</v>
      </c>
      <c r="D494" s="41">
        <v>0</v>
      </c>
      <c r="E494" s="2">
        <v>3.6505800000000002</v>
      </c>
      <c r="F494" s="2">
        <f t="shared" si="101"/>
        <v>0.71220000000000006</v>
      </c>
      <c r="G494" s="2">
        <v>3.8534299999999999</v>
      </c>
      <c r="H494" s="2">
        <f t="shared" si="102"/>
        <v>3.79</v>
      </c>
      <c r="I494" s="2">
        <f t="shared" si="103"/>
        <v>3.8647</v>
      </c>
      <c r="J494" s="2">
        <f t="shared" si="104"/>
        <v>2.69137</v>
      </c>
      <c r="K494" s="2">
        <v>2.98244</v>
      </c>
      <c r="L494" s="2">
        <f t="shared" si="105"/>
        <v>2.69137</v>
      </c>
      <c r="M494" s="49">
        <f t="shared" si="106"/>
        <v>1.3564021297703401</v>
      </c>
      <c r="N494" s="38">
        <f t="shared" si="107"/>
        <v>1.35</v>
      </c>
      <c r="O494" s="50">
        <v>38.68</v>
      </c>
      <c r="P494" s="51">
        <f t="shared" si="98"/>
        <v>38.68</v>
      </c>
      <c r="S494" s="50">
        <v>37.49</v>
      </c>
      <c r="T494" s="50">
        <v>38.08</v>
      </c>
      <c r="U494" s="49">
        <f t="shared" si="109"/>
        <v>1.5737530008002036E-2</v>
      </c>
      <c r="V494" s="2" t="str">
        <f t="shared" si="110"/>
        <v>N</v>
      </c>
      <c r="W494" s="49">
        <f t="shared" si="99"/>
        <v>1.5756302521008441E-2</v>
      </c>
      <c r="X494" s="2" t="str">
        <f t="shared" si="111"/>
        <v>N</v>
      </c>
      <c r="Y494" s="2" t="str">
        <f t="shared" si="108"/>
        <v>N</v>
      </c>
      <c r="Z494" s="51">
        <f t="shared" si="100"/>
        <v>36.18</v>
      </c>
      <c r="AC494" s="25"/>
      <c r="AE494" s="25"/>
    </row>
    <row r="495" spans="1:31">
      <c r="A495" s="34" t="s">
        <v>531</v>
      </c>
      <c r="B495" s="41">
        <v>6007892</v>
      </c>
      <c r="C495" s="41">
        <v>145324</v>
      </c>
      <c r="D495" s="41">
        <v>0</v>
      </c>
      <c r="E495" s="2">
        <v>3.99532</v>
      </c>
      <c r="F495" s="2">
        <f t="shared" si="101"/>
        <v>0.71220000000000006</v>
      </c>
      <c r="G495" s="2">
        <v>4.3366600000000002</v>
      </c>
      <c r="H495" s="2">
        <f t="shared" si="102"/>
        <v>3.79</v>
      </c>
      <c r="I495" s="2">
        <f t="shared" si="103"/>
        <v>3.8647</v>
      </c>
      <c r="J495" s="2">
        <f t="shared" si="104"/>
        <v>3.02887</v>
      </c>
      <c r="K495" s="2">
        <v>3.2172200000000002</v>
      </c>
      <c r="L495" s="2">
        <f t="shared" si="105"/>
        <v>3.02887</v>
      </c>
      <c r="M495" s="49">
        <f t="shared" si="106"/>
        <v>1.3190793926447817</v>
      </c>
      <c r="N495" s="38">
        <f t="shared" si="107"/>
        <v>1.31</v>
      </c>
      <c r="O495" s="50">
        <v>38.68</v>
      </c>
      <c r="P495" s="51">
        <f t="shared" si="98"/>
        <v>38.68</v>
      </c>
      <c r="S495" s="50">
        <v>36.74</v>
      </c>
      <c r="T495" s="50">
        <v>38.68</v>
      </c>
      <c r="U495" s="49">
        <f t="shared" si="109"/>
        <v>5.2803483941208429E-2</v>
      </c>
      <c r="V495" s="2" t="str">
        <f t="shared" si="110"/>
        <v>N</v>
      </c>
      <c r="W495" s="49">
        <f t="shared" si="99"/>
        <v>0</v>
      </c>
      <c r="X495" s="2" t="str">
        <f t="shared" si="111"/>
        <v>N</v>
      </c>
      <c r="Y495" s="2" t="str">
        <f t="shared" si="108"/>
        <v>N</v>
      </c>
      <c r="Z495" s="51">
        <f t="shared" si="100"/>
        <v>36.75</v>
      </c>
      <c r="AC495" s="25"/>
      <c r="AE495" s="25"/>
    </row>
    <row r="496" spans="1:31">
      <c r="A496" s="52" t="s">
        <v>532</v>
      </c>
      <c r="B496" s="53">
        <v>6008874</v>
      </c>
      <c r="C496" s="53">
        <v>145731</v>
      </c>
      <c r="D496" s="53">
        <v>0</v>
      </c>
      <c r="E496" s="54">
        <v>3.56128</v>
      </c>
      <c r="F496" s="54">
        <f t="shared" si="101"/>
        <v>0.71220000000000006</v>
      </c>
      <c r="G496" s="54">
        <v>3.8581500000000002</v>
      </c>
      <c r="H496" s="54">
        <f t="shared" si="102"/>
        <v>3.79</v>
      </c>
      <c r="I496" s="54">
        <f t="shared" si="103"/>
        <v>3.8647</v>
      </c>
      <c r="J496" s="54">
        <f t="shared" si="104"/>
        <v>2.6946599999999998</v>
      </c>
      <c r="K496" s="54">
        <v>3.2632500000000002</v>
      </c>
      <c r="L496" s="54">
        <f t="shared" si="105"/>
        <v>2.6946599999999998</v>
      </c>
      <c r="M496" s="55">
        <f t="shared" si="106"/>
        <v>1.3216064364335389</v>
      </c>
      <c r="N496" s="56">
        <f t="shared" si="107"/>
        <v>1.32</v>
      </c>
      <c r="O496" s="57">
        <v>38.68</v>
      </c>
      <c r="P496" s="58">
        <f t="shared" si="98"/>
        <v>38.68</v>
      </c>
      <c r="S496" s="57">
        <v>38.08</v>
      </c>
      <c r="T496" s="57">
        <v>38.68</v>
      </c>
      <c r="U496" s="55">
        <f t="shared" si="109"/>
        <v>1.5756302521008441E-2</v>
      </c>
      <c r="V496" s="54" t="str">
        <f t="shared" si="110"/>
        <v>N</v>
      </c>
      <c r="W496" s="55">
        <f t="shared" si="99"/>
        <v>0</v>
      </c>
      <c r="X496" s="54" t="str">
        <f t="shared" si="111"/>
        <v>N</v>
      </c>
      <c r="Y496" s="54" t="str">
        <f t="shared" si="108"/>
        <v>N</v>
      </c>
      <c r="Z496" s="58">
        <f t="shared" si="100"/>
        <v>36.75</v>
      </c>
      <c r="AC496" s="25"/>
      <c r="AE496" s="25"/>
    </row>
    <row r="497" spans="1:31">
      <c r="A497" s="42" t="s">
        <v>533</v>
      </c>
      <c r="B497" s="43">
        <v>6008817</v>
      </c>
      <c r="C497" s="43">
        <v>145563</v>
      </c>
      <c r="D497" s="43">
        <v>0</v>
      </c>
      <c r="E497" s="44">
        <v>3.5765799999999999</v>
      </c>
      <c r="F497" s="44">
        <f t="shared" si="101"/>
        <v>0.71220000000000006</v>
      </c>
      <c r="G497" s="44">
        <v>3.6984699999999999</v>
      </c>
      <c r="H497" s="44">
        <f t="shared" si="102"/>
        <v>3.79</v>
      </c>
      <c r="I497" s="44">
        <f t="shared" si="103"/>
        <v>3.8647</v>
      </c>
      <c r="J497" s="44">
        <f t="shared" si="104"/>
        <v>2.5831400000000002</v>
      </c>
      <c r="K497" s="44">
        <v>3.0783399999999999</v>
      </c>
      <c r="L497" s="44">
        <f t="shared" si="105"/>
        <v>2.5831400000000002</v>
      </c>
      <c r="M497" s="45">
        <f t="shared" si="106"/>
        <v>1.3845862012899028</v>
      </c>
      <c r="N497" s="46">
        <f t="shared" si="107"/>
        <v>1.38</v>
      </c>
      <c r="O497" s="47">
        <v>38.68</v>
      </c>
      <c r="P497" s="48">
        <f t="shared" si="98"/>
        <v>38.68</v>
      </c>
      <c r="S497" s="47">
        <v>37.630000000000003</v>
      </c>
      <c r="T497" s="47">
        <v>38.68</v>
      </c>
      <c r="U497" s="45">
        <f t="shared" si="109"/>
        <v>2.7903268668615391E-2</v>
      </c>
      <c r="V497" s="44" t="str">
        <f t="shared" si="110"/>
        <v>N</v>
      </c>
      <c r="W497" s="45">
        <f t="shared" si="99"/>
        <v>0</v>
      </c>
      <c r="X497" s="44" t="str">
        <f t="shared" si="111"/>
        <v>N</v>
      </c>
      <c r="Y497" s="44" t="str">
        <f t="shared" si="108"/>
        <v>N</v>
      </c>
      <c r="Z497" s="48">
        <f t="shared" si="100"/>
        <v>36.75</v>
      </c>
      <c r="AC497" s="25"/>
      <c r="AE497" s="25"/>
    </row>
    <row r="498" spans="1:31">
      <c r="A498" s="34" t="s">
        <v>534</v>
      </c>
      <c r="B498" s="41">
        <v>6008973</v>
      </c>
      <c r="C498" s="41">
        <v>145935</v>
      </c>
      <c r="D498" s="41">
        <v>0</v>
      </c>
      <c r="E498" s="2">
        <v>3.90225</v>
      </c>
      <c r="F498" s="2">
        <f t="shared" si="101"/>
        <v>0.71220000000000006</v>
      </c>
      <c r="G498" s="2">
        <v>3.8264300000000002</v>
      </c>
      <c r="H498" s="2">
        <f t="shared" si="102"/>
        <v>3.79</v>
      </c>
      <c r="I498" s="2">
        <f t="shared" si="103"/>
        <v>3.8647</v>
      </c>
      <c r="J498" s="2">
        <f t="shared" si="104"/>
        <v>2.6725099999999999</v>
      </c>
      <c r="K498" s="2">
        <v>2.9087800000000001</v>
      </c>
      <c r="L498" s="2">
        <f t="shared" si="105"/>
        <v>2.6725099999999999</v>
      </c>
      <c r="M498" s="49">
        <f t="shared" si="106"/>
        <v>1.4601442090020242</v>
      </c>
      <c r="N498" s="38">
        <f t="shared" si="107"/>
        <v>1.46</v>
      </c>
      <c r="O498" s="50">
        <v>38.68</v>
      </c>
      <c r="P498" s="51">
        <f t="shared" si="98"/>
        <v>38.68</v>
      </c>
      <c r="S498" s="50">
        <v>38.53</v>
      </c>
      <c r="T498" s="50">
        <v>38.68</v>
      </c>
      <c r="U498" s="49">
        <f t="shared" si="109"/>
        <v>3.893070334804012E-3</v>
      </c>
      <c r="V498" s="2" t="str">
        <f t="shared" si="110"/>
        <v>N</v>
      </c>
      <c r="W498" s="49">
        <f t="shared" si="99"/>
        <v>0</v>
      </c>
      <c r="X498" s="2" t="str">
        <f t="shared" si="111"/>
        <v>N</v>
      </c>
      <c r="Y498" s="2" t="str">
        <f t="shared" si="108"/>
        <v>N</v>
      </c>
      <c r="Z498" s="51">
        <f t="shared" si="100"/>
        <v>36.75</v>
      </c>
      <c r="AC498" s="25"/>
      <c r="AE498" s="25"/>
    </row>
    <row r="499" spans="1:31">
      <c r="A499" s="34" t="s">
        <v>535</v>
      </c>
      <c r="B499" s="41">
        <v>6012678</v>
      </c>
      <c r="C499" s="41">
        <v>145029</v>
      </c>
      <c r="D499" s="41">
        <v>0</v>
      </c>
      <c r="E499" s="2">
        <v>3.4421499999999998</v>
      </c>
      <c r="F499" s="2">
        <f t="shared" si="101"/>
        <v>0.71220000000000006</v>
      </c>
      <c r="G499" s="2">
        <v>3.5834899999999998</v>
      </c>
      <c r="H499" s="2">
        <f t="shared" si="102"/>
        <v>3.79</v>
      </c>
      <c r="I499" s="2">
        <f t="shared" si="103"/>
        <v>3.8647</v>
      </c>
      <c r="J499" s="2">
        <f t="shared" si="104"/>
        <v>2.5028299999999999</v>
      </c>
      <c r="K499" s="2">
        <v>2.9902000000000002</v>
      </c>
      <c r="L499" s="2">
        <f t="shared" si="105"/>
        <v>2.5028299999999999</v>
      </c>
      <c r="M499" s="49">
        <f t="shared" si="106"/>
        <v>1.3753031568264724</v>
      </c>
      <c r="N499" s="38">
        <f t="shared" si="107"/>
        <v>1.37</v>
      </c>
      <c r="O499" s="50">
        <v>38.68</v>
      </c>
      <c r="P499" s="51">
        <f t="shared" si="98"/>
        <v>38.68</v>
      </c>
      <c r="S499" s="50">
        <v>37.93</v>
      </c>
      <c r="T499" s="50">
        <v>38.68</v>
      </c>
      <c r="U499" s="49">
        <f t="shared" si="109"/>
        <v>1.9773266543633008E-2</v>
      </c>
      <c r="V499" s="2" t="str">
        <f t="shared" si="110"/>
        <v>N</v>
      </c>
      <c r="W499" s="49">
        <f t="shared" si="99"/>
        <v>0</v>
      </c>
      <c r="X499" s="2" t="str">
        <f t="shared" si="111"/>
        <v>N</v>
      </c>
      <c r="Y499" s="2" t="str">
        <f t="shared" si="108"/>
        <v>N</v>
      </c>
      <c r="Z499" s="51">
        <f t="shared" si="100"/>
        <v>36.75</v>
      </c>
      <c r="AC499" s="25"/>
      <c r="AE499" s="25"/>
    </row>
    <row r="500" spans="1:31">
      <c r="A500" s="34" t="s">
        <v>536</v>
      </c>
      <c r="B500" s="41">
        <v>6009591</v>
      </c>
      <c r="C500" s="41">
        <v>145956</v>
      </c>
      <c r="D500" s="41">
        <v>0</v>
      </c>
      <c r="E500" s="2">
        <v>3.6111800000000001</v>
      </c>
      <c r="F500" s="2">
        <f t="shared" si="101"/>
        <v>0.71220000000000006</v>
      </c>
      <c r="G500" s="2">
        <v>4.5049999999999999</v>
      </c>
      <c r="H500" s="2">
        <f t="shared" si="102"/>
        <v>3.79</v>
      </c>
      <c r="I500" s="2">
        <f t="shared" si="103"/>
        <v>3.8647</v>
      </c>
      <c r="J500" s="2">
        <f t="shared" si="104"/>
        <v>3.1464500000000002</v>
      </c>
      <c r="K500" s="2">
        <v>3.3693900000000001</v>
      </c>
      <c r="L500" s="2">
        <f t="shared" si="105"/>
        <v>3.1464500000000002</v>
      </c>
      <c r="M500" s="49">
        <f t="shared" si="106"/>
        <v>1.1476997886507014</v>
      </c>
      <c r="N500" s="38">
        <f t="shared" si="107"/>
        <v>1.1399999999999999</v>
      </c>
      <c r="O500" s="50">
        <v>37.04</v>
      </c>
      <c r="P500" s="51">
        <f t="shared" si="98"/>
        <v>37.04</v>
      </c>
      <c r="S500" s="50">
        <v>33.159999999999997</v>
      </c>
      <c r="T500" s="50">
        <v>37.78</v>
      </c>
      <c r="U500" s="49">
        <f t="shared" si="109"/>
        <v>0.13932448733413766</v>
      </c>
      <c r="V500" s="2" t="str">
        <f t="shared" si="110"/>
        <v>N</v>
      </c>
      <c r="W500" s="49">
        <f t="shared" si="99"/>
        <v>-1.9587083112758124E-2</v>
      </c>
      <c r="X500" s="2" t="str">
        <f t="shared" si="111"/>
        <v>N</v>
      </c>
      <c r="Y500" s="2" t="str">
        <f t="shared" si="108"/>
        <v>N</v>
      </c>
      <c r="Z500" s="51">
        <f t="shared" si="100"/>
        <v>35.9</v>
      </c>
      <c r="AC500" s="25"/>
      <c r="AE500" s="25"/>
    </row>
    <row r="501" spans="1:31">
      <c r="A501" s="52" t="s">
        <v>537</v>
      </c>
      <c r="B501" s="53">
        <v>6012645</v>
      </c>
      <c r="C501" s="53">
        <v>145688</v>
      </c>
      <c r="D501" s="53">
        <v>0</v>
      </c>
      <c r="E501" s="54">
        <v>2.7821500000000001</v>
      </c>
      <c r="F501" s="54">
        <f t="shared" si="101"/>
        <v>0.71220000000000006</v>
      </c>
      <c r="G501" s="54">
        <v>4.1190100000000003</v>
      </c>
      <c r="H501" s="54">
        <f t="shared" si="102"/>
        <v>3.79</v>
      </c>
      <c r="I501" s="54">
        <f t="shared" si="103"/>
        <v>3.8647</v>
      </c>
      <c r="J501" s="54">
        <f t="shared" si="104"/>
        <v>2.8768600000000002</v>
      </c>
      <c r="K501" s="54">
        <v>3.1521599999999999</v>
      </c>
      <c r="L501" s="54">
        <f t="shared" si="105"/>
        <v>2.8768600000000002</v>
      </c>
      <c r="M501" s="55">
        <f t="shared" si="106"/>
        <v>0.96707868996058199</v>
      </c>
      <c r="N501" s="56">
        <f t="shared" si="107"/>
        <v>0.96</v>
      </c>
      <c r="O501" s="57">
        <v>28.38</v>
      </c>
      <c r="P501" s="58">
        <f t="shared" si="98"/>
        <v>28.38</v>
      </c>
      <c r="S501" s="57">
        <v>12.76</v>
      </c>
      <c r="T501" s="57">
        <v>20.37</v>
      </c>
      <c r="U501" s="55">
        <f t="shared" si="109"/>
        <v>0.5963949843260189</v>
      </c>
      <c r="V501" s="54" t="str">
        <f t="shared" si="110"/>
        <v>N</v>
      </c>
      <c r="W501" s="55">
        <f t="shared" si="99"/>
        <v>0.39322533136966115</v>
      </c>
      <c r="X501" s="54" t="str">
        <f t="shared" si="111"/>
        <v>N</v>
      </c>
      <c r="Y501" s="54" t="str">
        <f t="shared" si="108"/>
        <v>N</v>
      </c>
      <c r="Z501" s="58">
        <f t="shared" si="100"/>
        <v>19.360000000000003</v>
      </c>
      <c r="AC501" s="25"/>
      <c r="AE501" s="25"/>
    </row>
    <row r="502" spans="1:31">
      <c r="A502" s="42" t="s">
        <v>538</v>
      </c>
      <c r="B502" s="43">
        <v>6007876</v>
      </c>
      <c r="C502" s="43">
        <v>145657</v>
      </c>
      <c r="D502" s="43">
        <v>0</v>
      </c>
      <c r="E502" s="44">
        <v>3.2147000000000001</v>
      </c>
      <c r="F502" s="44">
        <f t="shared" si="101"/>
        <v>0.71220000000000006</v>
      </c>
      <c r="G502" s="44">
        <v>4.18879</v>
      </c>
      <c r="H502" s="44">
        <f t="shared" si="102"/>
        <v>3.79</v>
      </c>
      <c r="I502" s="44">
        <f t="shared" si="103"/>
        <v>3.8647</v>
      </c>
      <c r="J502" s="44">
        <f t="shared" si="104"/>
        <v>2.9255900000000001</v>
      </c>
      <c r="K502" s="44">
        <v>3.3889499999999999</v>
      </c>
      <c r="L502" s="44">
        <f t="shared" si="105"/>
        <v>2.9255900000000001</v>
      </c>
      <c r="M502" s="45">
        <f t="shared" si="106"/>
        <v>1.0988210924975816</v>
      </c>
      <c r="N502" s="46">
        <f t="shared" si="107"/>
        <v>1.0900000000000001</v>
      </c>
      <c r="O502" s="47">
        <v>35.89</v>
      </c>
      <c r="P502" s="48">
        <f t="shared" si="98"/>
        <v>35.89</v>
      </c>
      <c r="S502" s="47">
        <v>23.46</v>
      </c>
      <c r="T502" s="47">
        <v>33.159999999999997</v>
      </c>
      <c r="U502" s="45">
        <f t="shared" si="109"/>
        <v>0.41346973572037493</v>
      </c>
      <c r="V502" s="44" t="str">
        <f t="shared" si="110"/>
        <v>N</v>
      </c>
      <c r="W502" s="45">
        <f t="shared" si="99"/>
        <v>8.2328106151990474E-2</v>
      </c>
      <c r="X502" s="44" t="str">
        <f t="shared" si="111"/>
        <v>N</v>
      </c>
      <c r="Y502" s="44" t="str">
        <f t="shared" si="108"/>
        <v>N</v>
      </c>
      <c r="Z502" s="48">
        <f t="shared" si="100"/>
        <v>31.51</v>
      </c>
      <c r="AC502" s="25"/>
      <c r="AE502" s="25"/>
    </row>
    <row r="503" spans="1:31">
      <c r="A503" s="34" t="s">
        <v>539</v>
      </c>
      <c r="B503" s="41">
        <v>6016356</v>
      </c>
      <c r="C503" s="41">
        <v>146136</v>
      </c>
      <c r="D503" s="41">
        <v>0</v>
      </c>
      <c r="E503" s="2">
        <v>5.44367</v>
      </c>
      <c r="F503" s="2">
        <f t="shared" si="101"/>
        <v>0.71220000000000006</v>
      </c>
      <c r="G503" s="2">
        <v>4.2457500000000001</v>
      </c>
      <c r="H503" s="2">
        <f t="shared" si="102"/>
        <v>3.79</v>
      </c>
      <c r="I503" s="2">
        <f t="shared" si="103"/>
        <v>3.8647</v>
      </c>
      <c r="J503" s="2">
        <f t="shared" si="104"/>
        <v>2.9653800000000001</v>
      </c>
      <c r="K503" s="2">
        <v>3.3196099999999999</v>
      </c>
      <c r="L503" s="2">
        <f t="shared" si="105"/>
        <v>2.9653800000000001</v>
      </c>
      <c r="M503" s="49">
        <f t="shared" si="106"/>
        <v>1.8357411191820272</v>
      </c>
      <c r="N503" s="38">
        <f t="shared" si="107"/>
        <v>1.83</v>
      </c>
      <c r="O503" s="50">
        <v>38.68</v>
      </c>
      <c r="P503" s="51">
        <f t="shared" si="98"/>
        <v>38.68</v>
      </c>
      <c r="S503" s="50">
        <v>38.68</v>
      </c>
      <c r="T503" s="50">
        <v>38.68</v>
      </c>
      <c r="U503" s="49">
        <f t="shared" si="109"/>
        <v>0</v>
      </c>
      <c r="V503" s="2" t="str">
        <f t="shared" si="110"/>
        <v>N</v>
      </c>
      <c r="W503" s="49">
        <f t="shared" si="99"/>
        <v>0</v>
      </c>
      <c r="X503" s="2" t="str">
        <f t="shared" si="111"/>
        <v>N</v>
      </c>
      <c r="Y503" s="2" t="str">
        <f t="shared" si="108"/>
        <v>N</v>
      </c>
      <c r="Z503" s="51">
        <f t="shared" si="100"/>
        <v>36.75</v>
      </c>
      <c r="AC503" s="25"/>
      <c r="AE503" s="25"/>
    </row>
    <row r="504" spans="1:31">
      <c r="A504" s="34" t="s">
        <v>540</v>
      </c>
      <c r="B504" s="41">
        <v>6008239</v>
      </c>
      <c r="C504" s="41">
        <v>146139</v>
      </c>
      <c r="D504" s="41">
        <v>0</v>
      </c>
      <c r="E504" s="2">
        <v>3.2929900000000001</v>
      </c>
      <c r="F504" s="2">
        <f t="shared" si="101"/>
        <v>0.71220000000000006</v>
      </c>
      <c r="G504" s="2">
        <v>3.61402</v>
      </c>
      <c r="H504" s="2">
        <f t="shared" si="102"/>
        <v>3.79</v>
      </c>
      <c r="I504" s="2">
        <f t="shared" si="103"/>
        <v>3.8647</v>
      </c>
      <c r="J504" s="2">
        <f t="shared" si="104"/>
        <v>2.5241500000000001</v>
      </c>
      <c r="K504" s="2">
        <v>3.1891799999999999</v>
      </c>
      <c r="L504" s="2">
        <f t="shared" si="105"/>
        <v>2.5241500000000001</v>
      </c>
      <c r="M504" s="49">
        <f t="shared" si="106"/>
        <v>1.3045936255769268</v>
      </c>
      <c r="N504" s="38">
        <f t="shared" si="107"/>
        <v>1.3</v>
      </c>
      <c r="O504" s="50">
        <v>38.68</v>
      </c>
      <c r="P504" s="51">
        <f t="shared" si="98"/>
        <v>38.68</v>
      </c>
      <c r="S504" s="50">
        <v>35.35</v>
      </c>
      <c r="T504" s="50">
        <v>38.68</v>
      </c>
      <c r="U504" s="49">
        <f t="shared" si="109"/>
        <v>9.4200848656294148E-2</v>
      </c>
      <c r="V504" s="2" t="str">
        <f t="shared" si="110"/>
        <v>N</v>
      </c>
      <c r="W504" s="49">
        <f t="shared" si="99"/>
        <v>0</v>
      </c>
      <c r="X504" s="2" t="str">
        <f t="shared" si="111"/>
        <v>N</v>
      </c>
      <c r="Y504" s="2" t="str">
        <f t="shared" si="108"/>
        <v>N</v>
      </c>
      <c r="Z504" s="51">
        <f t="shared" si="100"/>
        <v>36.75</v>
      </c>
      <c r="AC504" s="25"/>
      <c r="AE504" s="25"/>
    </row>
    <row r="505" spans="1:31">
      <c r="A505" s="52" t="s">
        <v>541</v>
      </c>
      <c r="B505" s="53">
        <v>6011381</v>
      </c>
      <c r="C505" s="53">
        <v>145623</v>
      </c>
      <c r="D505" s="53">
        <v>0</v>
      </c>
      <c r="E505" s="54">
        <v>2.9270100000000001</v>
      </c>
      <c r="F505" s="54">
        <f t="shared" si="101"/>
        <v>0.71220000000000006</v>
      </c>
      <c r="G505" s="54">
        <v>5.0451100000000002</v>
      </c>
      <c r="H505" s="54">
        <f t="shared" si="102"/>
        <v>3.79</v>
      </c>
      <c r="I505" s="54">
        <f t="shared" si="103"/>
        <v>3.8647</v>
      </c>
      <c r="J505" s="54">
        <f t="shared" si="104"/>
        <v>3.5236800000000001</v>
      </c>
      <c r="K505" s="54">
        <v>3.5793200000000001</v>
      </c>
      <c r="L505" s="54">
        <f t="shared" si="105"/>
        <v>3.5236800000000001</v>
      </c>
      <c r="M505" s="55">
        <f t="shared" si="106"/>
        <v>0.83066850565318073</v>
      </c>
      <c r="N505" s="56">
        <f t="shared" si="107"/>
        <v>0.83</v>
      </c>
      <c r="O505" s="57">
        <v>18.829999999999998</v>
      </c>
      <c r="P505" s="58">
        <f t="shared" si="98"/>
        <v>18.829999999999998</v>
      </c>
      <c r="S505" s="57">
        <v>18.059999999999999</v>
      </c>
      <c r="T505" s="57">
        <v>22.69</v>
      </c>
      <c r="U505" s="55">
        <f t="shared" si="109"/>
        <v>0.25636766334440769</v>
      </c>
      <c r="V505" s="54" t="str">
        <f t="shared" si="110"/>
        <v>N</v>
      </c>
      <c r="W505" s="55">
        <f t="shared" si="99"/>
        <v>-0.17011899515204948</v>
      </c>
      <c r="X505" s="54" t="str">
        <f t="shared" si="111"/>
        <v>Y</v>
      </c>
      <c r="Y505" s="54" t="str">
        <f t="shared" si="108"/>
        <v>N</v>
      </c>
      <c r="Z505" s="58">
        <f t="shared" si="100"/>
        <v>21.560000000000002</v>
      </c>
      <c r="AC505" s="25"/>
      <c r="AE505" s="25"/>
    </row>
    <row r="506" spans="1:31">
      <c r="A506" s="42" t="s">
        <v>542</v>
      </c>
      <c r="B506" s="43">
        <v>6011373</v>
      </c>
      <c r="C506" s="43">
        <v>145615</v>
      </c>
      <c r="D506" s="43">
        <v>0</v>
      </c>
      <c r="E506" s="44">
        <v>3.5341</v>
      </c>
      <c r="F506" s="44">
        <f t="shared" si="101"/>
        <v>0.71220000000000006</v>
      </c>
      <c r="G506" s="44">
        <v>5.1599500000000003</v>
      </c>
      <c r="H506" s="44">
        <f t="shared" si="102"/>
        <v>3.79</v>
      </c>
      <c r="I506" s="44">
        <f t="shared" si="103"/>
        <v>3.8647</v>
      </c>
      <c r="J506" s="44">
        <f t="shared" si="104"/>
        <v>3.6038800000000002</v>
      </c>
      <c r="K506" s="44">
        <v>3.36286</v>
      </c>
      <c r="L506" s="44">
        <f t="shared" si="105"/>
        <v>3.5556800000000002</v>
      </c>
      <c r="M506" s="45">
        <f t="shared" si="106"/>
        <v>0.99393083742069022</v>
      </c>
      <c r="N506" s="46">
        <f t="shared" si="107"/>
        <v>0.99</v>
      </c>
      <c r="O506" s="47">
        <v>30.33</v>
      </c>
      <c r="P506" s="48">
        <f t="shared" si="98"/>
        <v>30.33</v>
      </c>
      <c r="S506" s="47">
        <v>29.03</v>
      </c>
      <c r="T506" s="47">
        <v>34.799999999999997</v>
      </c>
      <c r="U506" s="45">
        <f t="shared" si="109"/>
        <v>0.19875990354805359</v>
      </c>
      <c r="V506" s="44" t="str">
        <f t="shared" si="110"/>
        <v>N</v>
      </c>
      <c r="W506" s="45">
        <f t="shared" si="99"/>
        <v>-0.12844827586206894</v>
      </c>
      <c r="X506" s="44" t="str">
        <f t="shared" si="111"/>
        <v>Y</v>
      </c>
      <c r="Y506" s="44" t="str">
        <f t="shared" si="108"/>
        <v>N</v>
      </c>
      <c r="Z506" s="48">
        <f t="shared" si="100"/>
        <v>33.06</v>
      </c>
      <c r="AC506" s="25"/>
      <c r="AE506" s="25"/>
    </row>
    <row r="507" spans="1:31">
      <c r="A507" s="34" t="s">
        <v>543</v>
      </c>
      <c r="B507" s="41">
        <v>6006712</v>
      </c>
      <c r="C507" s="41">
        <v>145793</v>
      </c>
      <c r="D507" s="41">
        <v>0</v>
      </c>
      <c r="E507" s="2">
        <v>7.7749100000000002</v>
      </c>
      <c r="F507" s="2">
        <f t="shared" si="101"/>
        <v>0.71220000000000006</v>
      </c>
      <c r="G507" s="2">
        <v>4.9397599999999997</v>
      </c>
      <c r="H507" s="2">
        <f t="shared" si="102"/>
        <v>3.79</v>
      </c>
      <c r="I507" s="2">
        <f t="shared" si="103"/>
        <v>3.8647</v>
      </c>
      <c r="J507" s="2">
        <f t="shared" si="104"/>
        <v>3.4500999999999999</v>
      </c>
      <c r="K507" s="2">
        <v>3.6810100000000001</v>
      </c>
      <c r="L507" s="2">
        <f t="shared" si="105"/>
        <v>3.4500999999999999</v>
      </c>
      <c r="M507" s="49">
        <f t="shared" si="106"/>
        <v>2.2535317816874874</v>
      </c>
      <c r="N507" s="38">
        <f t="shared" si="107"/>
        <v>2.25</v>
      </c>
      <c r="O507" s="50">
        <v>38.68</v>
      </c>
      <c r="P507" s="51">
        <f t="shared" si="98"/>
        <v>38.68</v>
      </c>
      <c r="S507" s="50">
        <v>38.68</v>
      </c>
      <c r="T507" s="50">
        <v>38.68</v>
      </c>
      <c r="U507" s="49">
        <f t="shared" si="109"/>
        <v>0</v>
      </c>
      <c r="V507" s="2" t="str">
        <f t="shared" si="110"/>
        <v>N</v>
      </c>
      <c r="W507" s="49">
        <f t="shared" si="99"/>
        <v>0</v>
      </c>
      <c r="X507" s="2" t="str">
        <f t="shared" si="111"/>
        <v>N</v>
      </c>
      <c r="Y507" s="2" t="str">
        <f t="shared" si="108"/>
        <v>N</v>
      </c>
      <c r="Z507" s="51">
        <f t="shared" si="100"/>
        <v>36.75</v>
      </c>
      <c r="AC507" s="25"/>
      <c r="AE507" s="25"/>
    </row>
    <row r="508" spans="1:31">
      <c r="A508" s="34" t="s">
        <v>544</v>
      </c>
      <c r="B508" s="41">
        <v>6007884</v>
      </c>
      <c r="C508" s="41">
        <v>146177</v>
      </c>
      <c r="D508" s="41">
        <v>0</v>
      </c>
      <c r="E508" s="2">
        <v>3.5720900000000002</v>
      </c>
      <c r="F508" s="2">
        <f t="shared" si="101"/>
        <v>0.71220000000000006</v>
      </c>
      <c r="G508" s="2">
        <v>3.5520399999999999</v>
      </c>
      <c r="H508" s="2">
        <f t="shared" si="102"/>
        <v>3.79</v>
      </c>
      <c r="I508" s="2">
        <f t="shared" si="103"/>
        <v>3.8647</v>
      </c>
      <c r="J508" s="2">
        <f t="shared" si="104"/>
        <v>2.4808699999999999</v>
      </c>
      <c r="K508" s="2">
        <v>2.8760400000000002</v>
      </c>
      <c r="L508" s="2">
        <f t="shared" si="105"/>
        <v>2.4808699999999999</v>
      </c>
      <c r="M508" s="49">
        <f t="shared" si="106"/>
        <v>1.4398537609790116</v>
      </c>
      <c r="N508" s="38">
        <f t="shared" si="107"/>
        <v>1.43</v>
      </c>
      <c r="O508" s="50">
        <v>38.68</v>
      </c>
      <c r="P508" s="51">
        <f t="shared" si="98"/>
        <v>38.68</v>
      </c>
      <c r="S508" s="50">
        <v>38.68</v>
      </c>
      <c r="T508" s="50">
        <v>38.68</v>
      </c>
      <c r="U508" s="49">
        <f t="shared" si="109"/>
        <v>0</v>
      </c>
      <c r="V508" s="2" t="str">
        <f t="shared" si="110"/>
        <v>N</v>
      </c>
      <c r="W508" s="49">
        <f t="shared" si="99"/>
        <v>0</v>
      </c>
      <c r="X508" s="2" t="str">
        <f t="shared" si="111"/>
        <v>N</v>
      </c>
      <c r="Y508" s="2" t="str">
        <f t="shared" si="108"/>
        <v>N</v>
      </c>
      <c r="Z508" s="51">
        <f t="shared" si="100"/>
        <v>36.75</v>
      </c>
      <c r="AC508" s="25"/>
      <c r="AE508" s="25"/>
    </row>
    <row r="509" spans="1:31">
      <c r="A509" s="34" t="s">
        <v>545</v>
      </c>
      <c r="B509" s="41">
        <v>6001275</v>
      </c>
      <c r="C509" s="41">
        <v>145135</v>
      </c>
      <c r="D509" s="41">
        <v>0</v>
      </c>
      <c r="E509" s="2">
        <v>2.56975</v>
      </c>
      <c r="F509" s="2">
        <f t="shared" si="101"/>
        <v>0.71220000000000006</v>
      </c>
      <c r="G509" s="2">
        <v>4.6269400000000003</v>
      </c>
      <c r="H509" s="2">
        <f t="shared" si="102"/>
        <v>3.79</v>
      </c>
      <c r="I509" s="2">
        <f t="shared" si="103"/>
        <v>3.8647</v>
      </c>
      <c r="J509" s="2">
        <f t="shared" si="104"/>
        <v>3.2316099999999999</v>
      </c>
      <c r="K509" s="2">
        <v>3.1188400000000001</v>
      </c>
      <c r="L509" s="2">
        <f t="shared" si="105"/>
        <v>3.20906</v>
      </c>
      <c r="M509" s="49">
        <f t="shared" si="106"/>
        <v>0.80077966756620322</v>
      </c>
      <c r="N509" s="38">
        <f t="shared" si="107"/>
        <v>0.8</v>
      </c>
      <c r="O509" s="50">
        <v>16.52</v>
      </c>
      <c r="P509" s="51">
        <f t="shared" si="98"/>
        <v>16.52</v>
      </c>
      <c r="S509" s="50">
        <v>21.15</v>
      </c>
      <c r="T509" s="50">
        <v>15.02</v>
      </c>
      <c r="U509" s="49">
        <f t="shared" si="109"/>
        <v>-0.28983451536643023</v>
      </c>
      <c r="V509" s="2" t="str">
        <f t="shared" si="110"/>
        <v>Y</v>
      </c>
      <c r="W509" s="49">
        <f t="shared" si="99"/>
        <v>9.9866844207723043E-2</v>
      </c>
      <c r="X509" s="2" t="str">
        <f t="shared" si="111"/>
        <v>N</v>
      </c>
      <c r="Y509" s="2" t="str">
        <f t="shared" si="108"/>
        <v>N</v>
      </c>
      <c r="Z509" s="51">
        <f t="shared" si="100"/>
        <v>14.27</v>
      </c>
      <c r="AC509" s="25"/>
      <c r="AE509" s="25"/>
    </row>
    <row r="510" spans="1:31">
      <c r="A510" s="52" t="s">
        <v>546</v>
      </c>
      <c r="B510" s="53">
        <v>6007942</v>
      </c>
      <c r="C510" s="53">
        <v>146096</v>
      </c>
      <c r="D510" s="53">
        <v>0</v>
      </c>
      <c r="E510" s="54">
        <v>2.88855</v>
      </c>
      <c r="F510" s="54">
        <f t="shared" si="101"/>
        <v>0.71220000000000006</v>
      </c>
      <c r="G510" s="54">
        <v>4.3037200000000002</v>
      </c>
      <c r="H510" s="54">
        <f t="shared" si="102"/>
        <v>3.79</v>
      </c>
      <c r="I510" s="54">
        <f t="shared" si="103"/>
        <v>3.8647</v>
      </c>
      <c r="J510" s="54">
        <f t="shared" si="104"/>
        <v>3.0058600000000002</v>
      </c>
      <c r="K510" s="54">
        <v>3.3132600000000001</v>
      </c>
      <c r="L510" s="54">
        <f t="shared" si="105"/>
        <v>3.0058600000000002</v>
      </c>
      <c r="M510" s="55">
        <f t="shared" si="106"/>
        <v>0.96097289960277588</v>
      </c>
      <c r="N510" s="56">
        <f t="shared" si="107"/>
        <v>0.96</v>
      </c>
      <c r="O510" s="57">
        <v>28.38</v>
      </c>
      <c r="P510" s="58">
        <f t="shared" si="98"/>
        <v>28.38</v>
      </c>
      <c r="S510" s="57">
        <v>15.77</v>
      </c>
      <c r="T510" s="57">
        <v>24.23</v>
      </c>
      <c r="U510" s="55">
        <f t="shared" si="109"/>
        <v>0.53646163601775532</v>
      </c>
      <c r="V510" s="54" t="str">
        <f t="shared" si="110"/>
        <v>N</v>
      </c>
      <c r="W510" s="55">
        <f t="shared" si="99"/>
        <v>0.17127527858027233</v>
      </c>
      <c r="X510" s="54" t="str">
        <f t="shared" si="111"/>
        <v>N</v>
      </c>
      <c r="Y510" s="54" t="str">
        <f t="shared" si="108"/>
        <v>N</v>
      </c>
      <c r="Z510" s="58">
        <f t="shared" si="100"/>
        <v>23.020000000000003</v>
      </c>
      <c r="AC510" s="25"/>
      <c r="AE510" s="25"/>
    </row>
    <row r="511" spans="1:31">
      <c r="A511" s="42" t="s">
        <v>547</v>
      </c>
      <c r="B511" s="43">
        <v>6004758</v>
      </c>
      <c r="C511" s="43">
        <v>145308</v>
      </c>
      <c r="D511" s="43">
        <v>0</v>
      </c>
      <c r="E511" s="44">
        <v>2.0446499999999999</v>
      </c>
      <c r="F511" s="44">
        <f t="shared" si="101"/>
        <v>0.71220000000000006</v>
      </c>
      <c r="G511" s="44">
        <v>3.2192400000000001</v>
      </c>
      <c r="H511" s="44">
        <f t="shared" si="102"/>
        <v>3.79</v>
      </c>
      <c r="I511" s="44">
        <f t="shared" si="103"/>
        <v>3.8647</v>
      </c>
      <c r="J511" s="44">
        <f t="shared" si="104"/>
        <v>2.2484299999999999</v>
      </c>
      <c r="K511" s="44">
        <v>2.5826699999999998</v>
      </c>
      <c r="L511" s="44">
        <f t="shared" si="105"/>
        <v>2.2484299999999999</v>
      </c>
      <c r="M511" s="45">
        <f t="shared" si="106"/>
        <v>0.90936787002486175</v>
      </c>
      <c r="N511" s="46">
        <f t="shared" si="107"/>
        <v>0.9</v>
      </c>
      <c r="O511" s="47">
        <v>24.23</v>
      </c>
      <c r="P511" s="48">
        <f t="shared" si="98"/>
        <v>24.23</v>
      </c>
      <c r="S511" s="47">
        <v>20.37</v>
      </c>
      <c r="T511" s="47">
        <v>25</v>
      </c>
      <c r="U511" s="45">
        <f t="shared" si="109"/>
        <v>0.22729504172803136</v>
      </c>
      <c r="V511" s="44" t="str">
        <f t="shared" si="110"/>
        <v>N</v>
      </c>
      <c r="W511" s="45">
        <f t="shared" si="99"/>
        <v>-3.0799999999999984E-2</v>
      </c>
      <c r="X511" s="44" t="str">
        <f t="shared" si="111"/>
        <v>N</v>
      </c>
      <c r="Y511" s="44" t="str">
        <f t="shared" si="108"/>
        <v>N</v>
      </c>
      <c r="Z511" s="48">
        <f t="shared" si="100"/>
        <v>23.75</v>
      </c>
      <c r="AC511" s="25"/>
      <c r="AE511" s="25"/>
    </row>
    <row r="512" spans="1:31">
      <c r="A512" s="34" t="s">
        <v>548</v>
      </c>
      <c r="B512" s="41">
        <v>6012074</v>
      </c>
      <c r="C512" s="41">
        <v>145651</v>
      </c>
      <c r="D512" s="41">
        <v>0</v>
      </c>
      <c r="E512" s="2">
        <v>2.9141599999999999</v>
      </c>
      <c r="F512" s="2">
        <f t="shared" si="101"/>
        <v>0.71220000000000006</v>
      </c>
      <c r="G512" s="2">
        <v>4.5791599999999999</v>
      </c>
      <c r="H512" s="2">
        <f t="shared" si="102"/>
        <v>3.79</v>
      </c>
      <c r="I512" s="2">
        <f t="shared" si="103"/>
        <v>3.8647</v>
      </c>
      <c r="J512" s="2">
        <f t="shared" si="104"/>
        <v>3.1982400000000002</v>
      </c>
      <c r="K512" s="2">
        <v>3.3016700000000001</v>
      </c>
      <c r="L512" s="2">
        <f t="shared" si="105"/>
        <v>3.1982400000000002</v>
      </c>
      <c r="M512" s="49">
        <f t="shared" si="106"/>
        <v>0.9111761468807843</v>
      </c>
      <c r="N512" s="38">
        <f t="shared" si="107"/>
        <v>0.91</v>
      </c>
      <c r="O512" s="50">
        <v>25</v>
      </c>
      <c r="P512" s="51">
        <f t="shared" si="98"/>
        <v>25</v>
      </c>
      <c r="S512" s="50">
        <v>21.92</v>
      </c>
      <c r="T512" s="50">
        <v>30.98</v>
      </c>
      <c r="U512" s="49">
        <f t="shared" si="109"/>
        <v>0.4133211678832116</v>
      </c>
      <c r="V512" s="2" t="str">
        <f t="shared" si="110"/>
        <v>N</v>
      </c>
      <c r="W512" s="49">
        <f t="shared" si="99"/>
        <v>-0.19302775984506135</v>
      </c>
      <c r="X512" s="2" t="str">
        <f t="shared" si="111"/>
        <v>Y</v>
      </c>
      <c r="Y512" s="2" t="str">
        <f t="shared" si="108"/>
        <v>N</v>
      </c>
      <c r="Z512" s="51">
        <f t="shared" si="100"/>
        <v>29.44</v>
      </c>
      <c r="AC512" s="25"/>
      <c r="AE512" s="25"/>
    </row>
    <row r="513" spans="1:31">
      <c r="A513" s="34" t="s">
        <v>549</v>
      </c>
      <c r="B513" s="41">
        <v>6008098</v>
      </c>
      <c r="C513" s="41">
        <v>146152</v>
      </c>
      <c r="D513" s="41">
        <v>0</v>
      </c>
      <c r="E513" s="2">
        <v>2.0931000000000002</v>
      </c>
      <c r="F513" s="2">
        <f t="shared" si="101"/>
        <v>0.71220000000000006</v>
      </c>
      <c r="G513" s="2">
        <v>3.4473600000000002</v>
      </c>
      <c r="H513" s="2">
        <f t="shared" si="102"/>
        <v>3.79</v>
      </c>
      <c r="I513" s="2">
        <f t="shared" si="103"/>
        <v>3.8647</v>
      </c>
      <c r="J513" s="2">
        <f t="shared" si="104"/>
        <v>2.4077500000000001</v>
      </c>
      <c r="K513" s="2">
        <v>2.4722599999999999</v>
      </c>
      <c r="L513" s="2">
        <f t="shared" si="105"/>
        <v>2.4077500000000001</v>
      </c>
      <c r="M513" s="49">
        <f t="shared" si="106"/>
        <v>0.86931782784757561</v>
      </c>
      <c r="N513" s="38">
        <f t="shared" si="107"/>
        <v>0.86</v>
      </c>
      <c r="O513" s="50">
        <v>21.15</v>
      </c>
      <c r="P513" s="51">
        <f t="shared" si="98"/>
        <v>21.15</v>
      </c>
      <c r="S513" s="50">
        <v>19.600000000000001</v>
      </c>
      <c r="T513" s="50">
        <v>35.89</v>
      </c>
      <c r="U513" s="49">
        <f t="shared" si="109"/>
        <v>0.83112244897959175</v>
      </c>
      <c r="V513" s="2" t="str">
        <f t="shared" si="110"/>
        <v>N</v>
      </c>
      <c r="W513" s="49">
        <f t="shared" si="99"/>
        <v>-0.41069935915296746</v>
      </c>
      <c r="X513" s="2" t="str">
        <f t="shared" si="111"/>
        <v>Y</v>
      </c>
      <c r="Y513" s="2" t="str">
        <f t="shared" si="108"/>
        <v>N</v>
      </c>
      <c r="Z513" s="51">
        <f t="shared" si="100"/>
        <v>34.1</v>
      </c>
      <c r="AC513" s="25"/>
      <c r="AE513" s="25"/>
    </row>
    <row r="514" spans="1:31">
      <c r="A514" s="34" t="s">
        <v>550</v>
      </c>
      <c r="B514" s="41">
        <v>6002695</v>
      </c>
      <c r="C514" s="41" t="s">
        <v>551</v>
      </c>
      <c r="D514" s="41">
        <v>0</v>
      </c>
      <c r="E514" s="2">
        <v>2.1032799999999998</v>
      </c>
      <c r="F514" s="2">
        <f t="shared" si="101"/>
        <v>0.71220000000000006</v>
      </c>
      <c r="G514" s="2">
        <v>2.8206799999999999</v>
      </c>
      <c r="H514" s="2">
        <f t="shared" si="102"/>
        <v>3.79</v>
      </c>
      <c r="I514" s="2">
        <f t="shared" si="103"/>
        <v>3.8647</v>
      </c>
      <c r="J514" s="2">
        <f t="shared" si="104"/>
        <v>1.9700599999999999</v>
      </c>
      <c r="K514" s="2">
        <v>2.23753</v>
      </c>
      <c r="L514" s="2">
        <f t="shared" si="105"/>
        <v>1.9700599999999999</v>
      </c>
      <c r="M514" s="49">
        <f t="shared" si="106"/>
        <v>1.0676223059196166</v>
      </c>
      <c r="N514" s="38">
        <f t="shared" si="107"/>
        <v>1.06</v>
      </c>
      <c r="O514" s="50">
        <v>34.26</v>
      </c>
      <c r="P514" s="51">
        <f t="shared" si="98"/>
        <v>34.26</v>
      </c>
      <c r="S514" s="50">
        <v>36.44</v>
      </c>
      <c r="T514" s="50">
        <v>37.04</v>
      </c>
      <c r="U514" s="49">
        <f t="shared" si="109"/>
        <v>1.6465422612513762E-2</v>
      </c>
      <c r="V514" s="2" t="str">
        <f t="shared" si="110"/>
        <v>N</v>
      </c>
      <c r="W514" s="49">
        <f t="shared" si="99"/>
        <v>-7.5053995680345612E-2</v>
      </c>
      <c r="X514" s="2" t="str">
        <f t="shared" si="111"/>
        <v>Y</v>
      </c>
      <c r="Y514" s="2" t="str">
        <f t="shared" si="108"/>
        <v>N</v>
      </c>
      <c r="Z514" s="51">
        <f t="shared" si="100"/>
        <v>35.19</v>
      </c>
      <c r="AC514" s="25"/>
      <c r="AE514" s="25"/>
    </row>
    <row r="515" spans="1:31">
      <c r="A515" s="34" t="s">
        <v>552</v>
      </c>
      <c r="B515" s="41">
        <v>6008049</v>
      </c>
      <c r="C515" s="41">
        <v>145818</v>
      </c>
      <c r="D515" s="41">
        <v>0</v>
      </c>
      <c r="E515" s="2">
        <v>2.5494500000000002</v>
      </c>
      <c r="F515" s="2">
        <f t="shared" si="101"/>
        <v>0.71220000000000006</v>
      </c>
      <c r="G515" s="2">
        <v>4.8527199999999997</v>
      </c>
      <c r="H515" s="2">
        <f t="shared" si="102"/>
        <v>3.79</v>
      </c>
      <c r="I515" s="2">
        <f t="shared" si="103"/>
        <v>3.8647</v>
      </c>
      <c r="J515" s="2">
        <f t="shared" si="104"/>
        <v>3.3893</v>
      </c>
      <c r="K515" s="2">
        <v>3.00827</v>
      </c>
      <c r="L515" s="2">
        <f t="shared" si="105"/>
        <v>3.3130899999999999</v>
      </c>
      <c r="M515" s="49">
        <f t="shared" si="106"/>
        <v>0.76950822344095704</v>
      </c>
      <c r="N515" s="38">
        <f t="shared" si="107"/>
        <v>0.76</v>
      </c>
      <c r="O515" s="50">
        <v>13.51</v>
      </c>
      <c r="P515" s="51">
        <f t="shared" si="98"/>
        <v>13.51</v>
      </c>
      <c r="S515" s="50">
        <v>11.26</v>
      </c>
      <c r="T515" s="50">
        <v>15.77</v>
      </c>
      <c r="U515" s="49">
        <f t="shared" si="109"/>
        <v>0.40053285968028418</v>
      </c>
      <c r="V515" s="2" t="str">
        <f t="shared" si="110"/>
        <v>N</v>
      </c>
      <c r="W515" s="49">
        <f t="shared" si="99"/>
        <v>-0.14331008243500315</v>
      </c>
      <c r="X515" s="2" t="str">
        <f t="shared" si="111"/>
        <v>Y</v>
      </c>
      <c r="Y515" s="2" t="str">
        <f t="shared" si="108"/>
        <v>N</v>
      </c>
      <c r="Z515" s="51">
        <f t="shared" si="100"/>
        <v>14.99</v>
      </c>
      <c r="AC515" s="25"/>
      <c r="AE515" s="25"/>
    </row>
    <row r="516" spans="1:31">
      <c r="A516" s="34" t="s">
        <v>553</v>
      </c>
      <c r="B516" s="41">
        <v>6008163</v>
      </c>
      <c r="C516" s="41">
        <v>145443</v>
      </c>
      <c r="D516" s="41">
        <v>0</v>
      </c>
      <c r="E516" s="2">
        <v>4.8365099999999996</v>
      </c>
      <c r="F516" s="2">
        <f t="shared" si="101"/>
        <v>0.71220000000000006</v>
      </c>
      <c r="G516" s="2">
        <v>4.9692699999999999</v>
      </c>
      <c r="H516" s="2">
        <f t="shared" si="102"/>
        <v>3.79</v>
      </c>
      <c r="I516" s="2">
        <f t="shared" si="103"/>
        <v>3.8647</v>
      </c>
      <c r="J516" s="2">
        <f t="shared" si="104"/>
        <v>3.47071</v>
      </c>
      <c r="K516" s="2">
        <v>3.1280399999999999</v>
      </c>
      <c r="L516" s="2">
        <f t="shared" si="105"/>
        <v>3.40218</v>
      </c>
      <c r="M516" s="49">
        <f t="shared" si="106"/>
        <v>1.4215914501878206</v>
      </c>
      <c r="N516" s="38">
        <f t="shared" si="107"/>
        <v>1.42</v>
      </c>
      <c r="O516" s="50">
        <v>38.68</v>
      </c>
      <c r="P516" s="51">
        <f t="shared" si="98"/>
        <v>38.68</v>
      </c>
      <c r="S516" s="50">
        <v>38.68</v>
      </c>
      <c r="T516" s="50">
        <v>38.68</v>
      </c>
      <c r="U516" s="49">
        <f t="shared" si="109"/>
        <v>0</v>
      </c>
      <c r="V516" s="2" t="str">
        <f t="shared" si="110"/>
        <v>N</v>
      </c>
      <c r="W516" s="49">
        <f t="shared" si="99"/>
        <v>0</v>
      </c>
      <c r="X516" s="2" t="str">
        <f t="shared" si="111"/>
        <v>N</v>
      </c>
      <c r="Y516" s="2" t="str">
        <f t="shared" si="108"/>
        <v>N</v>
      </c>
      <c r="Z516" s="51">
        <f t="shared" si="100"/>
        <v>36.75</v>
      </c>
      <c r="AC516" s="25"/>
      <c r="AE516" s="25"/>
    </row>
    <row r="517" spans="1:31">
      <c r="A517" s="52" t="s">
        <v>554</v>
      </c>
      <c r="B517" s="53">
        <v>6005136</v>
      </c>
      <c r="C517" s="53">
        <v>146020</v>
      </c>
      <c r="D517" s="53">
        <v>0</v>
      </c>
      <c r="E517" s="54">
        <v>2.1227100000000001</v>
      </c>
      <c r="F517" s="54">
        <f t="shared" si="101"/>
        <v>0.71220000000000006</v>
      </c>
      <c r="G517" s="54">
        <v>3.8597800000000002</v>
      </c>
      <c r="H517" s="54">
        <f t="shared" si="102"/>
        <v>3.79</v>
      </c>
      <c r="I517" s="54">
        <f t="shared" si="103"/>
        <v>3.8647</v>
      </c>
      <c r="J517" s="54">
        <f t="shared" si="104"/>
        <v>2.6958000000000002</v>
      </c>
      <c r="K517" s="54">
        <v>2.8883200000000002</v>
      </c>
      <c r="L517" s="54">
        <f t="shared" si="105"/>
        <v>2.6958000000000002</v>
      </c>
      <c r="M517" s="55">
        <f t="shared" si="106"/>
        <v>0.78741375472957931</v>
      </c>
      <c r="N517" s="56">
        <f t="shared" si="107"/>
        <v>0.78</v>
      </c>
      <c r="O517" s="57">
        <v>15.02</v>
      </c>
      <c r="P517" s="58">
        <f t="shared" si="98"/>
        <v>15.02</v>
      </c>
      <c r="S517" s="57">
        <v>29.68</v>
      </c>
      <c r="T517" s="57">
        <v>34.26</v>
      </c>
      <c r="U517" s="55">
        <f t="shared" si="109"/>
        <v>0.1543126684636118</v>
      </c>
      <c r="V517" s="54" t="str">
        <f t="shared" si="110"/>
        <v>N</v>
      </c>
      <c r="W517" s="55">
        <f t="shared" si="99"/>
        <v>-0.56158785755983653</v>
      </c>
      <c r="X517" s="54" t="str">
        <f t="shared" si="111"/>
        <v>Y</v>
      </c>
      <c r="Y517" s="54" t="str">
        <f t="shared" si="108"/>
        <v>N</v>
      </c>
      <c r="Z517" s="58">
        <f t="shared" si="100"/>
        <v>32.549999999999997</v>
      </c>
      <c r="AC517" s="25"/>
      <c r="AE517" s="25"/>
    </row>
    <row r="518" spans="1:31">
      <c r="A518" s="42" t="s">
        <v>555</v>
      </c>
      <c r="B518" s="43">
        <v>6003065</v>
      </c>
      <c r="C518" s="43">
        <v>145759</v>
      </c>
      <c r="D518" s="43">
        <v>0</v>
      </c>
      <c r="E518" s="44">
        <v>3.36754</v>
      </c>
      <c r="F518" s="44">
        <f t="shared" si="101"/>
        <v>0.71220000000000006</v>
      </c>
      <c r="G518" s="44">
        <v>3.9908299999999999</v>
      </c>
      <c r="H518" s="44">
        <f t="shared" si="102"/>
        <v>3.79</v>
      </c>
      <c r="I518" s="44">
        <f t="shared" si="103"/>
        <v>3.8647</v>
      </c>
      <c r="J518" s="44">
        <f t="shared" si="104"/>
        <v>2.7873299999999999</v>
      </c>
      <c r="K518" s="44">
        <v>2.9504899999999998</v>
      </c>
      <c r="L518" s="44">
        <f t="shared" si="105"/>
        <v>2.7873299999999999</v>
      </c>
      <c r="M518" s="45">
        <f t="shared" si="106"/>
        <v>1.2081597801480271</v>
      </c>
      <c r="N518" s="46">
        <f t="shared" si="107"/>
        <v>1.2</v>
      </c>
      <c r="O518" s="47">
        <v>37.93</v>
      </c>
      <c r="P518" s="48">
        <f t="shared" si="98"/>
        <v>37.93</v>
      </c>
      <c r="S518" s="47">
        <v>20.37</v>
      </c>
      <c r="T518" s="47">
        <v>38.380000000000003</v>
      </c>
      <c r="U518" s="45">
        <f t="shared" si="109"/>
        <v>0.88414334806087391</v>
      </c>
      <c r="V518" s="44" t="str">
        <f t="shared" si="110"/>
        <v>N</v>
      </c>
      <c r="W518" s="45">
        <f t="shared" si="99"/>
        <v>-1.1724856696196009E-2</v>
      </c>
      <c r="X518" s="44" t="str">
        <f t="shared" si="111"/>
        <v>N</v>
      </c>
      <c r="Y518" s="44" t="str">
        <f t="shared" si="108"/>
        <v>N</v>
      </c>
      <c r="Z518" s="48">
        <f t="shared" si="100"/>
        <v>36.47</v>
      </c>
      <c r="AC518" s="25"/>
      <c r="AE518" s="25"/>
    </row>
    <row r="519" spans="1:31">
      <c r="A519" s="34" t="s">
        <v>556</v>
      </c>
      <c r="B519" s="41">
        <v>6005029</v>
      </c>
      <c r="C519" s="41">
        <v>145418</v>
      </c>
      <c r="D519" s="41">
        <v>0</v>
      </c>
      <c r="E519" s="2">
        <v>2.2140599999999999</v>
      </c>
      <c r="F519" s="2">
        <f t="shared" si="101"/>
        <v>0.71220000000000006</v>
      </c>
      <c r="G519" s="2">
        <v>4.9028</v>
      </c>
      <c r="H519" s="2">
        <f t="shared" si="102"/>
        <v>3.79</v>
      </c>
      <c r="I519" s="2">
        <f t="shared" si="103"/>
        <v>3.8647</v>
      </c>
      <c r="J519" s="2">
        <f t="shared" si="104"/>
        <v>3.42428</v>
      </c>
      <c r="K519" s="2">
        <v>2.7579600000000002</v>
      </c>
      <c r="L519" s="2">
        <f t="shared" si="105"/>
        <v>3.2910200000000001</v>
      </c>
      <c r="M519" s="49">
        <f t="shared" si="106"/>
        <v>0.67275798992409641</v>
      </c>
      <c r="N519" s="38">
        <f t="shared" si="107"/>
        <v>0.67</v>
      </c>
      <c r="O519" s="50">
        <v>0</v>
      </c>
      <c r="P519" s="51">
        <f t="shared" si="98"/>
        <v>17.16</v>
      </c>
      <c r="S519" s="50">
        <v>20.37</v>
      </c>
      <c r="T519" s="50">
        <v>18.059999999999999</v>
      </c>
      <c r="U519" s="49">
        <f t="shared" si="109"/>
        <v>-0.11340206185567021</v>
      </c>
      <c r="V519" s="2" t="str">
        <f t="shared" si="110"/>
        <v>Y</v>
      </c>
      <c r="W519" s="49">
        <f t="shared" si="99"/>
        <v>-1</v>
      </c>
      <c r="X519" s="2" t="str">
        <f t="shared" si="111"/>
        <v>Y</v>
      </c>
      <c r="Y519" s="2" t="str">
        <f t="shared" si="108"/>
        <v>Y</v>
      </c>
      <c r="Z519" s="51">
        <f t="shared" si="100"/>
        <v>17.16</v>
      </c>
      <c r="AC519" s="25"/>
      <c r="AE519" s="25"/>
    </row>
    <row r="520" spans="1:31">
      <c r="A520" s="34" t="s">
        <v>557</v>
      </c>
      <c r="B520" s="41">
        <v>6008684</v>
      </c>
      <c r="C520" s="41">
        <v>145488</v>
      </c>
      <c r="D520" s="41">
        <v>0</v>
      </c>
      <c r="E520" s="2">
        <v>2.9033899999999999</v>
      </c>
      <c r="F520" s="2">
        <f t="shared" si="101"/>
        <v>0.71220000000000006</v>
      </c>
      <c r="G520" s="2">
        <v>5.1165799999999999</v>
      </c>
      <c r="H520" s="2">
        <f t="shared" si="102"/>
        <v>3.79</v>
      </c>
      <c r="I520" s="2">
        <f t="shared" si="103"/>
        <v>3.8647</v>
      </c>
      <c r="J520" s="2">
        <f t="shared" si="104"/>
        <v>3.5735899999999998</v>
      </c>
      <c r="K520" s="2">
        <v>3.6982699999999999</v>
      </c>
      <c r="L520" s="2">
        <f t="shared" si="105"/>
        <v>3.5735899999999998</v>
      </c>
      <c r="M520" s="49">
        <f t="shared" si="106"/>
        <v>0.81245750072056389</v>
      </c>
      <c r="N520" s="38">
        <f t="shared" si="107"/>
        <v>0.81</v>
      </c>
      <c r="O520" s="50">
        <v>17.29</v>
      </c>
      <c r="P520" s="51">
        <f t="shared" ref="P520:P583" si="112">IF(Y520="Y",Z520,O520)</f>
        <v>17.29</v>
      </c>
      <c r="S520" s="50">
        <v>0</v>
      </c>
      <c r="T520" s="50">
        <v>14.26</v>
      </c>
      <c r="U520" s="49">
        <f t="shared" si="109"/>
        <v>0</v>
      </c>
      <c r="V520" s="2" t="str">
        <f t="shared" si="110"/>
        <v>N</v>
      </c>
      <c r="W520" s="49">
        <f t="shared" ref="W520:W583" si="113">IF(T520=0,0,(O520-T520)/T520)</f>
        <v>0.21248246844319771</v>
      </c>
      <c r="X520" s="2" t="str">
        <f t="shared" si="111"/>
        <v>N</v>
      </c>
      <c r="Y520" s="2" t="str">
        <f t="shared" si="108"/>
        <v>N</v>
      </c>
      <c r="Z520" s="51">
        <f t="shared" ref="Z520:Z583" si="114">ROUNDUP(T520*0.95,2)</f>
        <v>13.549999999999999</v>
      </c>
      <c r="AC520" s="25"/>
      <c r="AE520" s="25"/>
    </row>
    <row r="521" spans="1:31">
      <c r="A521" s="52" t="s">
        <v>558</v>
      </c>
      <c r="B521" s="53">
        <v>6008346</v>
      </c>
      <c r="C521" s="53">
        <v>146134</v>
      </c>
      <c r="D521" s="53">
        <v>0</v>
      </c>
      <c r="E521" s="54">
        <v>2.6981700000000002</v>
      </c>
      <c r="F521" s="54">
        <f t="shared" ref="F521:F584" si="115">$F$5</f>
        <v>0.71220000000000006</v>
      </c>
      <c r="G521" s="54">
        <v>3.3633600000000001</v>
      </c>
      <c r="H521" s="54">
        <f t="shared" ref="H521:H584" si="116">$H$5</f>
        <v>3.79</v>
      </c>
      <c r="I521" s="54">
        <f t="shared" ref="I521:I584" si="117">$I$5</f>
        <v>3.8647</v>
      </c>
      <c r="J521" s="54">
        <f t="shared" ref="J521:J584" si="118">ROUND(F521*G521*(H521/I521),5)</f>
        <v>2.3490899999999999</v>
      </c>
      <c r="K521" s="54">
        <v>2.79515</v>
      </c>
      <c r="L521" s="54">
        <f t="shared" ref="L521:L584" si="119">IF($J521=0,$K521,IF($K521=0,$J521,IF($J521&lt;$K521,$J521,ROUND(($J521*$L$5)+($K521*$L$4),5))))</f>
        <v>2.3490899999999999</v>
      </c>
      <c r="M521" s="55">
        <f t="shared" ref="M521:M584" si="120">IFERROR(E521/L521,0)</f>
        <v>1.1486022246912635</v>
      </c>
      <c r="N521" s="56">
        <f t="shared" ref="N521:N584" si="121">ROUNDDOWN(M521,2)</f>
        <v>1.1399999999999999</v>
      </c>
      <c r="O521" s="57">
        <v>37.04</v>
      </c>
      <c r="P521" s="58">
        <f t="shared" si="112"/>
        <v>37.04</v>
      </c>
      <c r="S521" s="57">
        <v>34.26</v>
      </c>
      <c r="T521" s="57">
        <v>38.53</v>
      </c>
      <c r="U521" s="55">
        <f t="shared" si="109"/>
        <v>0.12463514302393472</v>
      </c>
      <c r="V521" s="54" t="str">
        <f t="shared" si="110"/>
        <v>N</v>
      </c>
      <c r="W521" s="55">
        <f t="shared" si="113"/>
        <v>-3.8671165325720271E-2</v>
      </c>
      <c r="X521" s="54" t="str">
        <f t="shared" si="111"/>
        <v>N</v>
      </c>
      <c r="Y521" s="54" t="str">
        <f t="shared" ref="Y521:Y584" si="122">IF(AND(V521="Y",X521="Y"),"Y","N")</f>
        <v>N</v>
      </c>
      <c r="Z521" s="58">
        <f t="shared" si="114"/>
        <v>36.61</v>
      </c>
      <c r="AC521" s="25"/>
      <c r="AE521" s="25"/>
    </row>
    <row r="522" spans="1:31">
      <c r="A522" s="42" t="s">
        <v>559</v>
      </c>
      <c r="B522" s="43">
        <v>6008213</v>
      </c>
      <c r="C522" s="43">
        <v>146133</v>
      </c>
      <c r="D522" s="43">
        <v>0</v>
      </c>
      <c r="E522" s="44">
        <v>3.58805</v>
      </c>
      <c r="F522" s="44">
        <f t="shared" si="115"/>
        <v>0.71220000000000006</v>
      </c>
      <c r="G522" s="44">
        <v>3.7989899999999999</v>
      </c>
      <c r="H522" s="44">
        <f t="shared" si="116"/>
        <v>3.79</v>
      </c>
      <c r="I522" s="44">
        <f t="shared" si="117"/>
        <v>3.8647</v>
      </c>
      <c r="J522" s="44">
        <f t="shared" si="118"/>
        <v>2.65334</v>
      </c>
      <c r="K522" s="44">
        <v>3.18852</v>
      </c>
      <c r="L522" s="44">
        <f t="shared" si="119"/>
        <v>2.65334</v>
      </c>
      <c r="M522" s="45">
        <f t="shared" si="120"/>
        <v>1.3522767530734847</v>
      </c>
      <c r="N522" s="46">
        <f t="shared" si="121"/>
        <v>1.35</v>
      </c>
      <c r="O522" s="47">
        <v>38.68</v>
      </c>
      <c r="P522" s="48">
        <f t="shared" si="112"/>
        <v>38.68</v>
      </c>
      <c r="S522" s="47">
        <v>38.08</v>
      </c>
      <c r="T522" s="47">
        <v>36.74</v>
      </c>
      <c r="U522" s="45">
        <f t="shared" ref="U522:U585" si="123">IFERROR((T522-S522)/S522,0)</f>
        <v>-3.5189075630252004E-2</v>
      </c>
      <c r="V522" s="44" t="str">
        <f t="shared" ref="V522:V585" si="124">IF(U522&lt;-0.05,"Y","N")</f>
        <v>N</v>
      </c>
      <c r="W522" s="45">
        <f t="shared" si="113"/>
        <v>5.2803483941208429E-2</v>
      </c>
      <c r="X522" s="44" t="str">
        <f t="shared" ref="X522:X585" si="125">IF(W522&lt;-0.05,"Y","N")</f>
        <v>N</v>
      </c>
      <c r="Y522" s="44" t="str">
        <f t="shared" si="122"/>
        <v>N</v>
      </c>
      <c r="Z522" s="48">
        <f t="shared" si="114"/>
        <v>34.909999999999997</v>
      </c>
      <c r="AC522" s="25"/>
      <c r="AE522" s="25"/>
    </row>
    <row r="523" spans="1:31">
      <c r="A523" s="34" t="s">
        <v>560</v>
      </c>
      <c r="B523" s="41">
        <v>6008460</v>
      </c>
      <c r="C523" s="41">
        <v>146009</v>
      </c>
      <c r="D523" s="41">
        <v>0</v>
      </c>
      <c r="E523" s="2">
        <v>5.4578800000000003</v>
      </c>
      <c r="F523" s="2">
        <f t="shared" si="115"/>
        <v>0.71220000000000006</v>
      </c>
      <c r="G523" s="2">
        <v>3.7867799999999998</v>
      </c>
      <c r="H523" s="2">
        <f t="shared" si="116"/>
        <v>3.79</v>
      </c>
      <c r="I523" s="2">
        <f t="shared" si="117"/>
        <v>3.8647</v>
      </c>
      <c r="J523" s="2">
        <f t="shared" si="118"/>
        <v>2.6448200000000002</v>
      </c>
      <c r="K523" s="2">
        <v>3.1051899999999999</v>
      </c>
      <c r="L523" s="2">
        <f t="shared" si="119"/>
        <v>2.6448200000000002</v>
      </c>
      <c r="M523" s="49">
        <f t="shared" si="120"/>
        <v>2.0636111342170733</v>
      </c>
      <c r="N523" s="38">
        <f t="shared" si="121"/>
        <v>2.06</v>
      </c>
      <c r="O523" s="50">
        <v>38.68</v>
      </c>
      <c r="P523" s="51">
        <f t="shared" si="112"/>
        <v>38.68</v>
      </c>
      <c r="S523" s="50">
        <v>38.68</v>
      </c>
      <c r="T523" s="50">
        <v>38.68</v>
      </c>
      <c r="U523" s="49">
        <f t="shared" si="123"/>
        <v>0</v>
      </c>
      <c r="V523" s="2" t="str">
        <f t="shared" si="124"/>
        <v>N</v>
      </c>
      <c r="W523" s="49">
        <f t="shared" si="113"/>
        <v>0</v>
      </c>
      <c r="X523" s="2" t="str">
        <f t="shared" si="125"/>
        <v>N</v>
      </c>
      <c r="Y523" s="2" t="str">
        <f t="shared" si="122"/>
        <v>N</v>
      </c>
      <c r="Z523" s="51">
        <f t="shared" si="114"/>
        <v>36.75</v>
      </c>
      <c r="AC523" s="25"/>
      <c r="AE523" s="25"/>
    </row>
    <row r="524" spans="1:31">
      <c r="A524" s="34" t="s">
        <v>561</v>
      </c>
      <c r="B524" s="41">
        <v>6010250</v>
      </c>
      <c r="C524" s="41">
        <v>145598</v>
      </c>
      <c r="D524" s="41">
        <v>0</v>
      </c>
      <c r="E524" s="2">
        <v>4.2941700000000003</v>
      </c>
      <c r="F524" s="2">
        <f t="shared" si="115"/>
        <v>0.71220000000000006</v>
      </c>
      <c r="G524" s="2">
        <v>3.69638</v>
      </c>
      <c r="H524" s="2">
        <f t="shared" si="116"/>
        <v>3.79</v>
      </c>
      <c r="I524" s="2">
        <f t="shared" si="117"/>
        <v>3.8647</v>
      </c>
      <c r="J524" s="2">
        <f t="shared" si="118"/>
        <v>2.58168</v>
      </c>
      <c r="K524" s="2">
        <v>3.33704</v>
      </c>
      <c r="L524" s="2">
        <f t="shared" si="119"/>
        <v>2.58168</v>
      </c>
      <c r="M524" s="49">
        <f t="shared" si="120"/>
        <v>1.6633238821232688</v>
      </c>
      <c r="N524" s="38">
        <f t="shared" si="121"/>
        <v>1.66</v>
      </c>
      <c r="O524" s="50">
        <v>38.68</v>
      </c>
      <c r="P524" s="51">
        <f t="shared" si="112"/>
        <v>38.68</v>
      </c>
      <c r="S524" s="50">
        <v>38.380000000000003</v>
      </c>
      <c r="T524" s="50">
        <v>38.68</v>
      </c>
      <c r="U524" s="49">
        <f t="shared" si="123"/>
        <v>7.8165711307972164E-3</v>
      </c>
      <c r="V524" s="2" t="str">
        <f t="shared" si="124"/>
        <v>N</v>
      </c>
      <c r="W524" s="49">
        <f t="shared" si="113"/>
        <v>0</v>
      </c>
      <c r="X524" s="2" t="str">
        <f t="shared" si="125"/>
        <v>N</v>
      </c>
      <c r="Y524" s="2" t="str">
        <f t="shared" si="122"/>
        <v>N</v>
      </c>
      <c r="Z524" s="51">
        <f t="shared" si="114"/>
        <v>36.75</v>
      </c>
      <c r="AC524" s="25"/>
      <c r="AE524" s="25"/>
    </row>
    <row r="525" spans="1:31">
      <c r="A525" s="34" t="s">
        <v>562</v>
      </c>
      <c r="B525" s="41">
        <v>6000434</v>
      </c>
      <c r="C525" s="41">
        <v>145987</v>
      </c>
      <c r="D525" s="41">
        <v>0</v>
      </c>
      <c r="E525" s="2">
        <v>2.8625400000000001</v>
      </c>
      <c r="F525" s="2">
        <f t="shared" si="115"/>
        <v>0.71220000000000006</v>
      </c>
      <c r="G525" s="2">
        <v>5.6945100000000002</v>
      </c>
      <c r="H525" s="2">
        <f t="shared" si="116"/>
        <v>3.79</v>
      </c>
      <c r="I525" s="2">
        <f t="shared" si="117"/>
        <v>3.8647</v>
      </c>
      <c r="J525" s="2">
        <f t="shared" si="118"/>
        <v>3.9772400000000001</v>
      </c>
      <c r="K525" s="2">
        <v>3.2259500000000001</v>
      </c>
      <c r="L525" s="2">
        <f t="shared" si="119"/>
        <v>3.8269799999999998</v>
      </c>
      <c r="M525" s="49">
        <f t="shared" si="120"/>
        <v>0.74798927613941024</v>
      </c>
      <c r="N525" s="38">
        <f t="shared" si="121"/>
        <v>0.74</v>
      </c>
      <c r="O525" s="50">
        <v>12.01</v>
      </c>
      <c r="P525" s="51">
        <f t="shared" si="112"/>
        <v>12.01</v>
      </c>
      <c r="S525" s="50">
        <v>0</v>
      </c>
      <c r="T525" s="50">
        <v>15.77</v>
      </c>
      <c r="U525" s="49">
        <f t="shared" si="123"/>
        <v>0</v>
      </c>
      <c r="V525" s="2" t="str">
        <f t="shared" si="124"/>
        <v>N</v>
      </c>
      <c r="W525" s="49">
        <f t="shared" si="113"/>
        <v>-0.23842739378566899</v>
      </c>
      <c r="X525" s="2" t="str">
        <f t="shared" si="125"/>
        <v>Y</v>
      </c>
      <c r="Y525" s="2" t="str">
        <f t="shared" si="122"/>
        <v>N</v>
      </c>
      <c r="Z525" s="51">
        <f t="shared" si="114"/>
        <v>14.99</v>
      </c>
      <c r="AC525" s="25"/>
      <c r="AE525" s="25"/>
    </row>
    <row r="526" spans="1:31">
      <c r="A526" s="52" t="s">
        <v>563</v>
      </c>
      <c r="B526" s="53">
        <v>6010466</v>
      </c>
      <c r="C526" s="53">
        <v>145619</v>
      </c>
      <c r="D526" s="53">
        <v>0</v>
      </c>
      <c r="E526" s="54">
        <v>4.5408299999999997</v>
      </c>
      <c r="F526" s="54">
        <f t="shared" si="115"/>
        <v>0.71220000000000006</v>
      </c>
      <c r="G526" s="54">
        <v>5.6524799999999997</v>
      </c>
      <c r="H526" s="54">
        <f t="shared" si="116"/>
        <v>3.79</v>
      </c>
      <c r="I526" s="54">
        <f t="shared" si="117"/>
        <v>3.8647</v>
      </c>
      <c r="J526" s="54">
        <f t="shared" si="118"/>
        <v>3.9478800000000001</v>
      </c>
      <c r="K526" s="54">
        <v>3.6762100000000002</v>
      </c>
      <c r="L526" s="54">
        <f t="shared" si="119"/>
        <v>3.8935499999999998</v>
      </c>
      <c r="M526" s="55">
        <f t="shared" si="120"/>
        <v>1.1662441730554378</v>
      </c>
      <c r="N526" s="56">
        <f t="shared" si="121"/>
        <v>1.1599999999999999</v>
      </c>
      <c r="O526" s="57">
        <v>37.340000000000003</v>
      </c>
      <c r="P526" s="58">
        <f t="shared" si="112"/>
        <v>37.340000000000003</v>
      </c>
      <c r="S526" s="57">
        <v>26.42</v>
      </c>
      <c r="T526" s="57">
        <v>33.71</v>
      </c>
      <c r="U526" s="55">
        <f t="shared" si="123"/>
        <v>0.27592732778198331</v>
      </c>
      <c r="V526" s="54" t="str">
        <f t="shared" si="124"/>
        <v>N</v>
      </c>
      <c r="W526" s="55">
        <f t="shared" si="113"/>
        <v>0.1076831800652626</v>
      </c>
      <c r="X526" s="54" t="str">
        <f t="shared" si="125"/>
        <v>N</v>
      </c>
      <c r="Y526" s="54" t="str">
        <f t="shared" si="122"/>
        <v>N</v>
      </c>
      <c r="Z526" s="58">
        <f t="shared" si="114"/>
        <v>32.03</v>
      </c>
      <c r="AC526" s="25"/>
      <c r="AE526" s="25"/>
    </row>
    <row r="527" spans="1:31">
      <c r="A527" s="42" t="s">
        <v>564</v>
      </c>
      <c r="B527" s="43">
        <v>6002646</v>
      </c>
      <c r="C527" s="43">
        <v>146041</v>
      </c>
      <c r="D527" s="43">
        <v>0</v>
      </c>
      <c r="E527" s="44">
        <v>3.1213500000000001</v>
      </c>
      <c r="F527" s="44">
        <f t="shared" si="115"/>
        <v>0.71220000000000006</v>
      </c>
      <c r="G527" s="44">
        <v>5.1836799999999998</v>
      </c>
      <c r="H527" s="44">
        <f t="shared" si="116"/>
        <v>3.79</v>
      </c>
      <c r="I527" s="44">
        <f t="shared" si="117"/>
        <v>3.8647</v>
      </c>
      <c r="J527" s="44">
        <f t="shared" si="118"/>
        <v>3.62046</v>
      </c>
      <c r="K527" s="44">
        <v>3.3864200000000002</v>
      </c>
      <c r="L527" s="44">
        <f t="shared" si="119"/>
        <v>3.5736500000000002</v>
      </c>
      <c r="M527" s="45">
        <f t="shared" si="120"/>
        <v>0.87343472360191954</v>
      </c>
      <c r="N527" s="46">
        <f t="shared" si="121"/>
        <v>0.87</v>
      </c>
      <c r="O527" s="47">
        <v>21.92</v>
      </c>
      <c r="P527" s="48">
        <f t="shared" si="112"/>
        <v>21.92</v>
      </c>
      <c r="S527" s="47">
        <v>14.26</v>
      </c>
      <c r="T527" s="47">
        <v>19.600000000000001</v>
      </c>
      <c r="U527" s="45">
        <f t="shared" si="123"/>
        <v>0.37447405329593281</v>
      </c>
      <c r="V527" s="44" t="str">
        <f t="shared" si="124"/>
        <v>N</v>
      </c>
      <c r="W527" s="45">
        <f t="shared" si="113"/>
        <v>0.11836734693877551</v>
      </c>
      <c r="X527" s="44" t="str">
        <f t="shared" si="125"/>
        <v>N</v>
      </c>
      <c r="Y527" s="44" t="str">
        <f t="shared" si="122"/>
        <v>N</v>
      </c>
      <c r="Z527" s="48">
        <f t="shared" si="114"/>
        <v>18.62</v>
      </c>
      <c r="AC527" s="25"/>
      <c r="AE527" s="25"/>
    </row>
    <row r="528" spans="1:31">
      <c r="A528" s="34" t="s">
        <v>565</v>
      </c>
      <c r="B528" s="41">
        <v>6007272</v>
      </c>
      <c r="C528" s="41" t="s">
        <v>566</v>
      </c>
      <c r="D528" s="41">
        <v>0</v>
      </c>
      <c r="E528" s="2">
        <v>2.7783500000000001</v>
      </c>
      <c r="F528" s="2">
        <f t="shared" si="115"/>
        <v>0.71220000000000006</v>
      </c>
      <c r="G528" s="2">
        <v>4.0593599999999999</v>
      </c>
      <c r="H528" s="2">
        <f t="shared" si="116"/>
        <v>3.79</v>
      </c>
      <c r="I528" s="2">
        <f t="shared" si="117"/>
        <v>3.8647</v>
      </c>
      <c r="J528" s="2">
        <f t="shared" si="118"/>
        <v>2.8351999999999999</v>
      </c>
      <c r="K528" s="2">
        <v>3.1907800000000002</v>
      </c>
      <c r="L528" s="2">
        <f t="shared" si="119"/>
        <v>2.8351999999999999</v>
      </c>
      <c r="M528" s="49">
        <f t="shared" si="120"/>
        <v>0.97994850451467275</v>
      </c>
      <c r="N528" s="38">
        <f t="shared" si="121"/>
        <v>0.97</v>
      </c>
      <c r="O528" s="50">
        <v>29.03</v>
      </c>
      <c r="P528" s="51">
        <f t="shared" si="112"/>
        <v>29.03</v>
      </c>
      <c r="S528" s="50">
        <v>23.46</v>
      </c>
      <c r="T528" s="50">
        <v>32.619999999999997</v>
      </c>
      <c r="U528" s="49">
        <f t="shared" si="123"/>
        <v>0.39045183290707569</v>
      </c>
      <c r="V528" s="2" t="str">
        <f t="shared" si="124"/>
        <v>N</v>
      </c>
      <c r="W528" s="49">
        <f t="shared" si="113"/>
        <v>-0.11005518087063142</v>
      </c>
      <c r="X528" s="2" t="str">
        <f t="shared" si="125"/>
        <v>Y</v>
      </c>
      <c r="Y528" s="2" t="str">
        <f t="shared" si="122"/>
        <v>N</v>
      </c>
      <c r="Z528" s="51">
        <f t="shared" si="114"/>
        <v>30.990000000000002</v>
      </c>
      <c r="AC528" s="25"/>
      <c r="AE528" s="25"/>
    </row>
    <row r="529" spans="1:31">
      <c r="A529" s="34" t="s">
        <v>567</v>
      </c>
      <c r="B529" s="41">
        <v>6007306</v>
      </c>
      <c r="C529" s="41">
        <v>146098</v>
      </c>
      <c r="D529" s="41">
        <v>0</v>
      </c>
      <c r="E529" s="2">
        <v>3.8003999999999998</v>
      </c>
      <c r="F529" s="2">
        <f t="shared" si="115"/>
        <v>0.71220000000000006</v>
      </c>
      <c r="G529" s="2">
        <v>4.7094800000000001</v>
      </c>
      <c r="H529" s="2">
        <f t="shared" si="116"/>
        <v>3.79</v>
      </c>
      <c r="I529" s="2">
        <f t="shared" si="117"/>
        <v>3.8647</v>
      </c>
      <c r="J529" s="2">
        <f t="shared" si="118"/>
        <v>3.2892600000000001</v>
      </c>
      <c r="K529" s="2">
        <v>3.1791</v>
      </c>
      <c r="L529" s="2">
        <f t="shared" si="119"/>
        <v>3.2672300000000001</v>
      </c>
      <c r="M529" s="49">
        <f t="shared" si="120"/>
        <v>1.1631871646624203</v>
      </c>
      <c r="N529" s="38">
        <f t="shared" si="121"/>
        <v>1.1599999999999999</v>
      </c>
      <c r="O529" s="50">
        <v>37.340000000000003</v>
      </c>
      <c r="P529" s="51">
        <f t="shared" si="112"/>
        <v>37.340000000000003</v>
      </c>
      <c r="S529" s="50">
        <v>38.380000000000003</v>
      </c>
      <c r="T529" s="50">
        <v>37.340000000000003</v>
      </c>
      <c r="U529" s="49">
        <f t="shared" si="123"/>
        <v>-2.7097446586763916E-2</v>
      </c>
      <c r="V529" s="2" t="str">
        <f t="shared" si="124"/>
        <v>N</v>
      </c>
      <c r="W529" s="49">
        <f t="shared" si="113"/>
        <v>0</v>
      </c>
      <c r="X529" s="2" t="str">
        <f t="shared" si="125"/>
        <v>N</v>
      </c>
      <c r="Y529" s="2" t="str">
        <f t="shared" si="122"/>
        <v>N</v>
      </c>
      <c r="Z529" s="51">
        <f t="shared" si="114"/>
        <v>35.479999999999997</v>
      </c>
      <c r="AC529" s="25"/>
      <c r="AE529" s="25"/>
    </row>
    <row r="530" spans="1:31">
      <c r="A530" s="34" t="s">
        <v>568</v>
      </c>
      <c r="B530" s="41">
        <v>6007298</v>
      </c>
      <c r="C530" s="41" t="s">
        <v>569</v>
      </c>
      <c r="D530" s="41">
        <v>0</v>
      </c>
      <c r="E530" s="2">
        <v>2.58589</v>
      </c>
      <c r="F530" s="2">
        <f t="shared" si="115"/>
        <v>0.71220000000000006</v>
      </c>
      <c r="G530" s="2">
        <v>3.74132</v>
      </c>
      <c r="H530" s="2">
        <f t="shared" si="116"/>
        <v>3.79</v>
      </c>
      <c r="I530" s="2">
        <f t="shared" si="117"/>
        <v>3.8647</v>
      </c>
      <c r="J530" s="2">
        <f t="shared" si="118"/>
        <v>2.61307</v>
      </c>
      <c r="K530" s="2">
        <v>2.83955</v>
      </c>
      <c r="L530" s="2">
        <f t="shared" si="119"/>
        <v>2.61307</v>
      </c>
      <c r="M530" s="49">
        <f t="shared" si="120"/>
        <v>0.98959844167971012</v>
      </c>
      <c r="N530" s="38">
        <f t="shared" si="121"/>
        <v>0.98</v>
      </c>
      <c r="O530" s="50">
        <v>29.68</v>
      </c>
      <c r="P530" s="51">
        <f t="shared" si="112"/>
        <v>29.68</v>
      </c>
      <c r="S530" s="50">
        <v>23.46</v>
      </c>
      <c r="T530" s="50">
        <v>31.53</v>
      </c>
      <c r="U530" s="49">
        <f t="shared" si="123"/>
        <v>0.34398976982097185</v>
      </c>
      <c r="V530" s="2" t="str">
        <f t="shared" si="124"/>
        <v>N</v>
      </c>
      <c r="W530" s="49">
        <f t="shared" si="113"/>
        <v>-5.8674278464954058E-2</v>
      </c>
      <c r="X530" s="2" t="str">
        <f t="shared" si="125"/>
        <v>Y</v>
      </c>
      <c r="Y530" s="2" t="str">
        <f t="shared" si="122"/>
        <v>N</v>
      </c>
      <c r="Z530" s="51">
        <f t="shared" si="114"/>
        <v>29.96</v>
      </c>
      <c r="AC530" s="25"/>
      <c r="AE530" s="25"/>
    </row>
    <row r="531" spans="1:31">
      <c r="A531" s="52" t="s">
        <v>570</v>
      </c>
      <c r="B531" s="53">
        <v>6004055</v>
      </c>
      <c r="C531" s="53">
        <v>145978</v>
      </c>
      <c r="D531" s="53">
        <v>0</v>
      </c>
      <c r="E531" s="54">
        <v>3.07341</v>
      </c>
      <c r="F531" s="54">
        <f t="shared" si="115"/>
        <v>0.71220000000000006</v>
      </c>
      <c r="G531" s="54">
        <v>4.2080500000000001</v>
      </c>
      <c r="H531" s="54">
        <f t="shared" si="116"/>
        <v>3.79</v>
      </c>
      <c r="I531" s="54">
        <f t="shared" si="117"/>
        <v>3.8647</v>
      </c>
      <c r="J531" s="54">
        <f t="shared" si="118"/>
        <v>2.9390499999999999</v>
      </c>
      <c r="K531" s="54">
        <v>2.9754</v>
      </c>
      <c r="L531" s="54">
        <f t="shared" si="119"/>
        <v>2.9390499999999999</v>
      </c>
      <c r="M531" s="55">
        <f t="shared" si="120"/>
        <v>1.0457154522719927</v>
      </c>
      <c r="N531" s="56">
        <f t="shared" si="121"/>
        <v>1.04</v>
      </c>
      <c r="O531" s="57">
        <v>33.159999999999997</v>
      </c>
      <c r="P531" s="58">
        <f t="shared" si="112"/>
        <v>33.159999999999997</v>
      </c>
      <c r="S531" s="57">
        <v>35.35</v>
      </c>
      <c r="T531" s="57">
        <v>38.68</v>
      </c>
      <c r="U531" s="55">
        <f t="shared" si="123"/>
        <v>9.4200848656294148E-2</v>
      </c>
      <c r="V531" s="54" t="str">
        <f t="shared" si="124"/>
        <v>N</v>
      </c>
      <c r="W531" s="55">
        <f t="shared" si="113"/>
        <v>-0.14270941054808695</v>
      </c>
      <c r="X531" s="54" t="str">
        <f t="shared" si="125"/>
        <v>Y</v>
      </c>
      <c r="Y531" s="54" t="str">
        <f t="shared" si="122"/>
        <v>N</v>
      </c>
      <c r="Z531" s="58">
        <f t="shared" si="114"/>
        <v>36.75</v>
      </c>
      <c r="AC531" s="25"/>
      <c r="AE531" s="25"/>
    </row>
    <row r="532" spans="1:31">
      <c r="A532" s="42" t="s">
        <v>571</v>
      </c>
      <c r="B532" s="43">
        <v>6008528</v>
      </c>
      <c r="C532" s="43">
        <v>146036</v>
      </c>
      <c r="D532" s="43">
        <v>0</v>
      </c>
      <c r="E532" s="44">
        <v>3.77094</v>
      </c>
      <c r="F532" s="44">
        <f t="shared" si="115"/>
        <v>0.71220000000000006</v>
      </c>
      <c r="G532" s="44">
        <v>4.0353500000000002</v>
      </c>
      <c r="H532" s="44">
        <f t="shared" si="116"/>
        <v>3.79</v>
      </c>
      <c r="I532" s="44">
        <f t="shared" si="117"/>
        <v>3.8647</v>
      </c>
      <c r="J532" s="44">
        <f t="shared" si="118"/>
        <v>2.8184300000000002</v>
      </c>
      <c r="K532" s="44">
        <v>3.1020799999999999</v>
      </c>
      <c r="L532" s="44">
        <f t="shared" si="119"/>
        <v>2.8184300000000002</v>
      </c>
      <c r="M532" s="45">
        <f t="shared" si="120"/>
        <v>1.3379576572772784</v>
      </c>
      <c r="N532" s="46">
        <f t="shared" si="121"/>
        <v>1.33</v>
      </c>
      <c r="O532" s="47">
        <v>38.68</v>
      </c>
      <c r="P532" s="48">
        <f t="shared" si="112"/>
        <v>38.68</v>
      </c>
      <c r="S532" s="47">
        <v>33.159999999999997</v>
      </c>
      <c r="T532" s="47">
        <v>38.68</v>
      </c>
      <c r="U532" s="45">
        <f t="shared" si="123"/>
        <v>0.16646562123039818</v>
      </c>
      <c r="V532" s="44" t="str">
        <f t="shared" si="124"/>
        <v>N</v>
      </c>
      <c r="W532" s="45">
        <f t="shared" si="113"/>
        <v>0</v>
      </c>
      <c r="X532" s="44" t="str">
        <f t="shared" si="125"/>
        <v>N</v>
      </c>
      <c r="Y532" s="44" t="str">
        <f t="shared" si="122"/>
        <v>N</v>
      </c>
      <c r="Z532" s="48">
        <f t="shared" si="114"/>
        <v>36.75</v>
      </c>
      <c r="AC532" s="25"/>
      <c r="AE532" s="25"/>
    </row>
    <row r="533" spans="1:31">
      <c r="A533" s="34" t="s">
        <v>572</v>
      </c>
      <c r="B533" s="41">
        <v>6008544</v>
      </c>
      <c r="C533" s="41">
        <v>145441</v>
      </c>
      <c r="D533" s="41">
        <v>0</v>
      </c>
      <c r="E533" s="2">
        <v>4.3963599999999996</v>
      </c>
      <c r="F533" s="2">
        <f t="shared" si="115"/>
        <v>0.71220000000000006</v>
      </c>
      <c r="G533" s="2">
        <v>3.9371700000000001</v>
      </c>
      <c r="H533" s="2">
        <f t="shared" si="116"/>
        <v>3.79</v>
      </c>
      <c r="I533" s="2">
        <f t="shared" si="117"/>
        <v>3.8647</v>
      </c>
      <c r="J533" s="2">
        <f t="shared" si="118"/>
        <v>2.7498499999999999</v>
      </c>
      <c r="K533" s="2">
        <v>3.1442000000000001</v>
      </c>
      <c r="L533" s="2">
        <f t="shared" si="119"/>
        <v>2.7498499999999999</v>
      </c>
      <c r="M533" s="49">
        <f t="shared" si="120"/>
        <v>1.598763568921941</v>
      </c>
      <c r="N533" s="38">
        <f t="shared" si="121"/>
        <v>1.59</v>
      </c>
      <c r="O533" s="50">
        <v>38.68</v>
      </c>
      <c r="P533" s="51">
        <f t="shared" si="112"/>
        <v>38.68</v>
      </c>
      <c r="S533" s="50">
        <v>38.68</v>
      </c>
      <c r="T533" s="50">
        <v>38.68</v>
      </c>
      <c r="U533" s="49">
        <f t="shared" si="123"/>
        <v>0</v>
      </c>
      <c r="V533" s="2" t="str">
        <f t="shared" si="124"/>
        <v>N</v>
      </c>
      <c r="W533" s="49">
        <f t="shared" si="113"/>
        <v>0</v>
      </c>
      <c r="X533" s="2" t="str">
        <f t="shared" si="125"/>
        <v>N</v>
      </c>
      <c r="Y533" s="2" t="str">
        <f t="shared" si="122"/>
        <v>N</v>
      </c>
      <c r="Z533" s="51">
        <f t="shared" si="114"/>
        <v>36.75</v>
      </c>
      <c r="AC533" s="25"/>
      <c r="AE533" s="25"/>
    </row>
    <row r="534" spans="1:31">
      <c r="A534" s="34" t="s">
        <v>573</v>
      </c>
      <c r="B534" s="41">
        <v>6008536</v>
      </c>
      <c r="C534" s="41">
        <v>145836</v>
      </c>
      <c r="D534" s="41">
        <v>0</v>
      </c>
      <c r="E534" s="2">
        <v>3.73726</v>
      </c>
      <c r="F534" s="2">
        <f t="shared" si="115"/>
        <v>0.71220000000000006</v>
      </c>
      <c r="G534" s="2">
        <v>3.8771599999999999</v>
      </c>
      <c r="H534" s="2">
        <f t="shared" si="116"/>
        <v>3.79</v>
      </c>
      <c r="I534" s="2">
        <f t="shared" si="117"/>
        <v>3.8647</v>
      </c>
      <c r="J534" s="2">
        <f t="shared" si="118"/>
        <v>2.7079399999999998</v>
      </c>
      <c r="K534" s="2">
        <v>3.1626599999999998</v>
      </c>
      <c r="L534" s="2">
        <f t="shared" si="119"/>
        <v>2.7079399999999998</v>
      </c>
      <c r="M534" s="49">
        <f t="shared" si="120"/>
        <v>1.3801118193165285</v>
      </c>
      <c r="N534" s="38">
        <f t="shared" si="121"/>
        <v>1.38</v>
      </c>
      <c r="O534" s="50">
        <v>38.68</v>
      </c>
      <c r="P534" s="51">
        <f t="shared" si="112"/>
        <v>38.68</v>
      </c>
      <c r="S534" s="50">
        <v>38.68</v>
      </c>
      <c r="T534" s="50">
        <v>38.68</v>
      </c>
      <c r="U534" s="49">
        <f t="shared" si="123"/>
        <v>0</v>
      </c>
      <c r="V534" s="2" t="str">
        <f t="shared" si="124"/>
        <v>N</v>
      </c>
      <c r="W534" s="49">
        <f t="shared" si="113"/>
        <v>0</v>
      </c>
      <c r="X534" s="2" t="str">
        <f t="shared" si="125"/>
        <v>N</v>
      </c>
      <c r="Y534" s="2" t="str">
        <f t="shared" si="122"/>
        <v>N</v>
      </c>
      <c r="Z534" s="51">
        <f t="shared" si="114"/>
        <v>36.75</v>
      </c>
      <c r="AC534" s="25"/>
      <c r="AE534" s="25"/>
    </row>
    <row r="535" spans="1:31">
      <c r="A535" s="34" t="s">
        <v>574</v>
      </c>
      <c r="B535" s="41">
        <v>6002687</v>
      </c>
      <c r="C535" s="41">
        <v>145482</v>
      </c>
      <c r="D535" s="41">
        <v>0</v>
      </c>
      <c r="E535" s="2">
        <v>2.3340200000000002</v>
      </c>
      <c r="F535" s="2">
        <f t="shared" si="115"/>
        <v>0.71220000000000006</v>
      </c>
      <c r="G535" s="2">
        <v>5.5883399999999996</v>
      </c>
      <c r="H535" s="2">
        <f t="shared" si="116"/>
        <v>3.79</v>
      </c>
      <c r="I535" s="2">
        <f t="shared" si="117"/>
        <v>3.8647</v>
      </c>
      <c r="J535" s="2">
        <f t="shared" si="118"/>
        <v>3.9030900000000002</v>
      </c>
      <c r="K535" s="2">
        <v>3.0528499999999998</v>
      </c>
      <c r="L535" s="2">
        <f t="shared" si="119"/>
        <v>3.7330399999999999</v>
      </c>
      <c r="M535" s="49">
        <f t="shared" si="120"/>
        <v>0.62523305402567353</v>
      </c>
      <c r="N535" s="38">
        <f t="shared" si="121"/>
        <v>0.62</v>
      </c>
      <c r="O535" s="50">
        <v>0</v>
      </c>
      <c r="P535" s="51">
        <f t="shared" si="112"/>
        <v>0</v>
      </c>
      <c r="S535" s="50">
        <v>0</v>
      </c>
      <c r="T535" s="50">
        <v>0</v>
      </c>
      <c r="U535" s="49">
        <f t="shared" si="123"/>
        <v>0</v>
      </c>
      <c r="V535" s="2" t="str">
        <f t="shared" si="124"/>
        <v>N</v>
      </c>
      <c r="W535" s="49">
        <f t="shared" si="113"/>
        <v>0</v>
      </c>
      <c r="X535" s="2" t="str">
        <f t="shared" si="125"/>
        <v>N</v>
      </c>
      <c r="Y535" s="2" t="str">
        <f t="shared" si="122"/>
        <v>N</v>
      </c>
      <c r="Z535" s="51">
        <f t="shared" si="114"/>
        <v>0</v>
      </c>
      <c r="AC535" s="25"/>
      <c r="AE535" s="25"/>
    </row>
    <row r="536" spans="1:31">
      <c r="A536" s="52" t="s">
        <v>575</v>
      </c>
      <c r="B536" s="53">
        <v>6016059</v>
      </c>
      <c r="C536" s="53">
        <v>146110</v>
      </c>
      <c r="D536" s="53">
        <v>0</v>
      </c>
      <c r="E536" s="54">
        <v>5.4300699999999997</v>
      </c>
      <c r="F536" s="54">
        <f t="shared" si="115"/>
        <v>0.71220000000000006</v>
      </c>
      <c r="G536" s="54">
        <v>3.9331</v>
      </c>
      <c r="H536" s="54">
        <f t="shared" si="116"/>
        <v>3.79</v>
      </c>
      <c r="I536" s="54">
        <f t="shared" si="117"/>
        <v>3.8647</v>
      </c>
      <c r="J536" s="54">
        <f t="shared" si="118"/>
        <v>2.74701</v>
      </c>
      <c r="K536" s="54">
        <v>3.36938</v>
      </c>
      <c r="L536" s="54">
        <f t="shared" si="119"/>
        <v>2.74701</v>
      </c>
      <c r="M536" s="55">
        <f t="shared" si="120"/>
        <v>1.9767201429918346</v>
      </c>
      <c r="N536" s="56">
        <f t="shared" si="121"/>
        <v>1.97</v>
      </c>
      <c r="O536" s="57">
        <v>38.68</v>
      </c>
      <c r="P536" s="58">
        <f t="shared" si="112"/>
        <v>38.68</v>
      </c>
      <c r="S536" s="57">
        <v>38.68</v>
      </c>
      <c r="T536" s="57">
        <v>38.68</v>
      </c>
      <c r="U536" s="55">
        <f t="shared" si="123"/>
        <v>0</v>
      </c>
      <c r="V536" s="54" t="str">
        <f t="shared" si="124"/>
        <v>N</v>
      </c>
      <c r="W536" s="55">
        <f t="shared" si="113"/>
        <v>0</v>
      </c>
      <c r="X536" s="54" t="str">
        <f t="shared" si="125"/>
        <v>N</v>
      </c>
      <c r="Y536" s="54" t="str">
        <f t="shared" si="122"/>
        <v>N</v>
      </c>
      <c r="Z536" s="58">
        <f t="shared" si="114"/>
        <v>36.75</v>
      </c>
      <c r="AC536" s="25"/>
      <c r="AE536" s="25"/>
    </row>
    <row r="537" spans="1:31">
      <c r="A537" s="42" t="s">
        <v>576</v>
      </c>
      <c r="B537" s="43">
        <v>6009732</v>
      </c>
      <c r="C537" s="43">
        <v>145904</v>
      </c>
      <c r="D537" s="43">
        <v>0</v>
      </c>
      <c r="E537" s="44">
        <v>4.9448499999999997</v>
      </c>
      <c r="F537" s="44">
        <f t="shared" si="115"/>
        <v>0.71220000000000006</v>
      </c>
      <c r="G537" s="44">
        <v>3.76783</v>
      </c>
      <c r="H537" s="44">
        <f t="shared" si="116"/>
        <v>3.79</v>
      </c>
      <c r="I537" s="44">
        <f t="shared" si="117"/>
        <v>3.8647</v>
      </c>
      <c r="J537" s="44">
        <f t="shared" si="118"/>
        <v>2.63158</v>
      </c>
      <c r="K537" s="44">
        <v>3.0941700000000001</v>
      </c>
      <c r="L537" s="44">
        <f t="shared" si="119"/>
        <v>2.63158</v>
      </c>
      <c r="M537" s="45">
        <f t="shared" si="120"/>
        <v>1.8790422483831006</v>
      </c>
      <c r="N537" s="46">
        <f t="shared" si="121"/>
        <v>1.87</v>
      </c>
      <c r="O537" s="47">
        <v>38.68</v>
      </c>
      <c r="P537" s="48">
        <f t="shared" si="112"/>
        <v>38.68</v>
      </c>
      <c r="S537" s="47">
        <v>38.68</v>
      </c>
      <c r="T537" s="47">
        <v>38.68</v>
      </c>
      <c r="U537" s="45">
        <f t="shared" si="123"/>
        <v>0</v>
      </c>
      <c r="V537" s="44" t="str">
        <f t="shared" si="124"/>
        <v>N</v>
      </c>
      <c r="W537" s="45">
        <f t="shared" si="113"/>
        <v>0</v>
      </c>
      <c r="X537" s="44" t="str">
        <f t="shared" si="125"/>
        <v>N</v>
      </c>
      <c r="Y537" s="44" t="str">
        <f t="shared" si="122"/>
        <v>N</v>
      </c>
      <c r="Z537" s="48">
        <f t="shared" si="114"/>
        <v>36.75</v>
      </c>
      <c r="AC537" s="25"/>
      <c r="AE537" s="25"/>
    </row>
    <row r="538" spans="1:31">
      <c r="A538" s="34" t="s">
        <v>577</v>
      </c>
      <c r="B538" s="41">
        <v>6011464</v>
      </c>
      <c r="C538" s="41">
        <v>145596</v>
      </c>
      <c r="D538" s="41">
        <v>0</v>
      </c>
      <c r="E538" s="2">
        <v>5.0236599999999996</v>
      </c>
      <c r="F538" s="2">
        <f t="shared" si="115"/>
        <v>0.71220000000000006</v>
      </c>
      <c r="G538" s="2">
        <v>3.51322</v>
      </c>
      <c r="H538" s="2">
        <f t="shared" si="116"/>
        <v>3.79</v>
      </c>
      <c r="I538" s="2">
        <f t="shared" si="117"/>
        <v>3.8647</v>
      </c>
      <c r="J538" s="2">
        <f t="shared" si="118"/>
        <v>2.4537499999999999</v>
      </c>
      <c r="K538" s="2">
        <v>3.0608300000000002</v>
      </c>
      <c r="L538" s="2">
        <f t="shared" si="119"/>
        <v>2.4537499999999999</v>
      </c>
      <c r="M538" s="49">
        <f t="shared" si="120"/>
        <v>2.0473397860417726</v>
      </c>
      <c r="N538" s="38">
        <f t="shared" si="121"/>
        <v>2.04</v>
      </c>
      <c r="O538" s="50">
        <v>38.68</v>
      </c>
      <c r="P538" s="51">
        <f t="shared" si="112"/>
        <v>38.68</v>
      </c>
      <c r="S538" s="50">
        <v>38.68</v>
      </c>
      <c r="T538" s="50">
        <v>38.68</v>
      </c>
      <c r="U538" s="49">
        <f t="shared" si="123"/>
        <v>0</v>
      </c>
      <c r="V538" s="2" t="str">
        <f t="shared" si="124"/>
        <v>N</v>
      </c>
      <c r="W538" s="49">
        <f t="shared" si="113"/>
        <v>0</v>
      </c>
      <c r="X538" s="2" t="str">
        <f t="shared" si="125"/>
        <v>N</v>
      </c>
      <c r="Y538" s="2" t="str">
        <f t="shared" si="122"/>
        <v>N</v>
      </c>
      <c r="Z538" s="51">
        <f t="shared" si="114"/>
        <v>36.75</v>
      </c>
      <c r="AC538" s="25"/>
      <c r="AE538" s="25"/>
    </row>
    <row r="539" spans="1:31">
      <c r="A539" s="34" t="s">
        <v>578</v>
      </c>
      <c r="B539" s="41">
        <v>6008718</v>
      </c>
      <c r="C539" s="41">
        <v>145825</v>
      </c>
      <c r="D539" s="41">
        <v>0</v>
      </c>
      <c r="E539" s="2">
        <v>3.2146699999999999</v>
      </c>
      <c r="F539" s="2">
        <f t="shared" si="115"/>
        <v>0.71220000000000006</v>
      </c>
      <c r="G539" s="2">
        <v>3.54976</v>
      </c>
      <c r="H539" s="2">
        <f t="shared" si="116"/>
        <v>3.79</v>
      </c>
      <c r="I539" s="2">
        <f t="shared" si="117"/>
        <v>3.8647</v>
      </c>
      <c r="J539" s="2">
        <f t="shared" si="118"/>
        <v>2.4792700000000001</v>
      </c>
      <c r="K539" s="2">
        <v>3.0267300000000001</v>
      </c>
      <c r="L539" s="2">
        <f t="shared" si="119"/>
        <v>2.4792700000000001</v>
      </c>
      <c r="M539" s="49">
        <f t="shared" si="120"/>
        <v>1.2966195694700455</v>
      </c>
      <c r="N539" s="38">
        <f t="shared" si="121"/>
        <v>1.29</v>
      </c>
      <c r="O539" s="50">
        <v>38.68</v>
      </c>
      <c r="P539" s="51">
        <f t="shared" si="112"/>
        <v>38.68</v>
      </c>
      <c r="S539" s="50">
        <v>18.829999999999998</v>
      </c>
      <c r="T539" s="50">
        <v>29.68</v>
      </c>
      <c r="U539" s="49">
        <f t="shared" si="123"/>
        <v>0.57620817843866179</v>
      </c>
      <c r="V539" s="2" t="str">
        <f t="shared" si="124"/>
        <v>N</v>
      </c>
      <c r="W539" s="49">
        <f t="shared" si="113"/>
        <v>0.30323450134770891</v>
      </c>
      <c r="X539" s="2" t="str">
        <f t="shared" si="125"/>
        <v>N</v>
      </c>
      <c r="Y539" s="2" t="str">
        <f t="shared" si="122"/>
        <v>N</v>
      </c>
      <c r="Z539" s="51">
        <f t="shared" si="114"/>
        <v>28.200000000000003</v>
      </c>
      <c r="AC539" s="25"/>
      <c r="AE539" s="25"/>
    </row>
    <row r="540" spans="1:31">
      <c r="A540" s="34" t="s">
        <v>579</v>
      </c>
      <c r="B540" s="41">
        <v>6011589</v>
      </c>
      <c r="C540" s="41">
        <v>145608</v>
      </c>
      <c r="D540" s="41">
        <v>0</v>
      </c>
      <c r="E540" s="2">
        <v>3.24912</v>
      </c>
      <c r="F540" s="2">
        <f t="shared" si="115"/>
        <v>0.71220000000000006</v>
      </c>
      <c r="G540" s="2">
        <v>4.9631800000000004</v>
      </c>
      <c r="H540" s="2">
        <f t="shared" si="116"/>
        <v>3.79</v>
      </c>
      <c r="I540" s="2">
        <f t="shared" si="117"/>
        <v>3.8647</v>
      </c>
      <c r="J540" s="2">
        <f t="shared" si="118"/>
        <v>3.46645</v>
      </c>
      <c r="K540" s="2">
        <v>3.24926</v>
      </c>
      <c r="L540" s="2">
        <f t="shared" si="119"/>
        <v>3.4230100000000001</v>
      </c>
      <c r="M540" s="49">
        <f t="shared" si="120"/>
        <v>0.94919968098252705</v>
      </c>
      <c r="N540" s="38">
        <f t="shared" si="121"/>
        <v>0.94</v>
      </c>
      <c r="O540" s="50">
        <v>27.07</v>
      </c>
      <c r="P540" s="51">
        <f t="shared" si="112"/>
        <v>27.07</v>
      </c>
      <c r="S540" s="50">
        <v>29.68</v>
      </c>
      <c r="T540" s="50">
        <v>28.38</v>
      </c>
      <c r="U540" s="49">
        <f t="shared" si="123"/>
        <v>-4.3800539083557972E-2</v>
      </c>
      <c r="V540" s="2" t="str">
        <f t="shared" si="124"/>
        <v>N</v>
      </c>
      <c r="W540" s="49">
        <f t="shared" si="113"/>
        <v>-4.6159267089499606E-2</v>
      </c>
      <c r="X540" s="2" t="str">
        <f t="shared" si="125"/>
        <v>N</v>
      </c>
      <c r="Y540" s="2" t="str">
        <f t="shared" si="122"/>
        <v>N</v>
      </c>
      <c r="Z540" s="51">
        <f t="shared" si="114"/>
        <v>26.970000000000002</v>
      </c>
      <c r="AC540" s="25"/>
      <c r="AE540" s="25"/>
    </row>
    <row r="541" spans="1:31">
      <c r="A541" s="52" t="s">
        <v>580</v>
      </c>
      <c r="B541" s="53">
        <v>6016497</v>
      </c>
      <c r="C541" s="53">
        <v>146132</v>
      </c>
      <c r="D541" s="53">
        <v>0</v>
      </c>
      <c r="E541" s="54">
        <v>3.4544299999999999</v>
      </c>
      <c r="F541" s="54">
        <f t="shared" si="115"/>
        <v>0.71220000000000006</v>
      </c>
      <c r="G541" s="54">
        <v>4.6524599999999996</v>
      </c>
      <c r="H541" s="54">
        <f t="shared" si="116"/>
        <v>3.79</v>
      </c>
      <c r="I541" s="54">
        <f t="shared" si="117"/>
        <v>3.8647</v>
      </c>
      <c r="J541" s="54">
        <f t="shared" si="118"/>
        <v>3.2494399999999999</v>
      </c>
      <c r="K541" s="54">
        <v>3.2753100000000002</v>
      </c>
      <c r="L541" s="54">
        <f t="shared" si="119"/>
        <v>3.2494399999999999</v>
      </c>
      <c r="M541" s="55">
        <f t="shared" si="120"/>
        <v>1.0630847161357033</v>
      </c>
      <c r="N541" s="56">
        <f t="shared" si="121"/>
        <v>1.06</v>
      </c>
      <c r="O541" s="57">
        <v>34.26</v>
      </c>
      <c r="P541" s="58">
        <f t="shared" si="112"/>
        <v>34.26</v>
      </c>
      <c r="S541" s="57">
        <v>33.159999999999997</v>
      </c>
      <c r="T541" s="57">
        <v>34.799999999999997</v>
      </c>
      <c r="U541" s="55">
        <f t="shared" si="123"/>
        <v>4.9457177322074809E-2</v>
      </c>
      <c r="V541" s="54" t="str">
        <f t="shared" si="124"/>
        <v>N</v>
      </c>
      <c r="W541" s="55">
        <f t="shared" si="113"/>
        <v>-1.5517241379310322E-2</v>
      </c>
      <c r="X541" s="54" t="str">
        <f t="shared" si="125"/>
        <v>N</v>
      </c>
      <c r="Y541" s="54" t="str">
        <f t="shared" si="122"/>
        <v>N</v>
      </c>
      <c r="Z541" s="58">
        <f t="shared" si="114"/>
        <v>33.06</v>
      </c>
      <c r="AC541" s="25"/>
      <c r="AE541" s="25"/>
    </row>
    <row r="542" spans="1:31">
      <c r="A542" s="42" t="s">
        <v>581</v>
      </c>
      <c r="B542" s="43">
        <v>6008759</v>
      </c>
      <c r="C542" s="43">
        <v>145386</v>
      </c>
      <c r="D542" s="43">
        <v>0</v>
      </c>
      <c r="E542" s="44">
        <v>2.8907099999999999</v>
      </c>
      <c r="F542" s="44">
        <f t="shared" si="115"/>
        <v>0.71220000000000006</v>
      </c>
      <c r="G542" s="44">
        <v>3.3190400000000002</v>
      </c>
      <c r="H542" s="44">
        <f t="shared" si="116"/>
        <v>3.79</v>
      </c>
      <c r="I542" s="44">
        <f t="shared" si="117"/>
        <v>3.8647</v>
      </c>
      <c r="J542" s="44">
        <f t="shared" si="118"/>
        <v>2.31813</v>
      </c>
      <c r="K542" s="44">
        <v>3.1220400000000001</v>
      </c>
      <c r="L542" s="44">
        <f t="shared" si="119"/>
        <v>2.31813</v>
      </c>
      <c r="M542" s="45">
        <f t="shared" si="120"/>
        <v>1.2470008153123422</v>
      </c>
      <c r="N542" s="46">
        <f t="shared" si="121"/>
        <v>1.24</v>
      </c>
      <c r="O542" s="47">
        <v>38.53</v>
      </c>
      <c r="P542" s="48">
        <f t="shared" si="112"/>
        <v>38.53</v>
      </c>
      <c r="S542" s="47">
        <v>38.68</v>
      </c>
      <c r="T542" s="47">
        <v>36.44</v>
      </c>
      <c r="U542" s="45">
        <f t="shared" si="123"/>
        <v>-5.7911065149948343E-2</v>
      </c>
      <c r="V542" s="44" t="str">
        <f t="shared" si="124"/>
        <v>Y</v>
      </c>
      <c r="W542" s="45">
        <f t="shared" si="113"/>
        <v>5.7354555433589562E-2</v>
      </c>
      <c r="X542" s="44" t="str">
        <f t="shared" si="125"/>
        <v>N</v>
      </c>
      <c r="Y542" s="44" t="str">
        <f t="shared" si="122"/>
        <v>N</v>
      </c>
      <c r="Z542" s="48">
        <f t="shared" si="114"/>
        <v>34.619999999999997</v>
      </c>
      <c r="AC542" s="25"/>
      <c r="AE542" s="25"/>
    </row>
    <row r="543" spans="1:31">
      <c r="A543" s="34" t="s">
        <v>582</v>
      </c>
      <c r="B543" s="41">
        <v>6014781</v>
      </c>
      <c r="C543" s="41">
        <v>145914</v>
      </c>
      <c r="D543" s="41">
        <v>0</v>
      </c>
      <c r="E543" s="2">
        <v>3.18648</v>
      </c>
      <c r="F543" s="2">
        <f t="shared" si="115"/>
        <v>0.71220000000000006</v>
      </c>
      <c r="G543" s="2">
        <v>4.9194000000000004</v>
      </c>
      <c r="H543" s="2">
        <f t="shared" si="116"/>
        <v>3.79</v>
      </c>
      <c r="I543" s="2">
        <f t="shared" si="117"/>
        <v>3.8647</v>
      </c>
      <c r="J543" s="2">
        <f t="shared" si="118"/>
        <v>3.43588</v>
      </c>
      <c r="K543" s="2">
        <v>3.7087699999999999</v>
      </c>
      <c r="L543" s="2">
        <f t="shared" si="119"/>
        <v>3.43588</v>
      </c>
      <c r="M543" s="49">
        <f t="shared" si="120"/>
        <v>0.92741306448420779</v>
      </c>
      <c r="N543" s="38">
        <f t="shared" si="121"/>
        <v>0.92</v>
      </c>
      <c r="O543" s="50">
        <v>25.77</v>
      </c>
      <c r="P543" s="51">
        <f t="shared" si="112"/>
        <v>25.77</v>
      </c>
      <c r="S543" s="50">
        <v>17.29</v>
      </c>
      <c r="T543" s="50">
        <v>25.77</v>
      </c>
      <c r="U543" s="49">
        <f t="shared" si="123"/>
        <v>0.49045691150954313</v>
      </c>
      <c r="V543" s="2" t="str">
        <f t="shared" si="124"/>
        <v>N</v>
      </c>
      <c r="W543" s="49">
        <f t="shared" si="113"/>
        <v>0</v>
      </c>
      <c r="X543" s="2" t="str">
        <f t="shared" si="125"/>
        <v>N</v>
      </c>
      <c r="Y543" s="2" t="str">
        <f t="shared" si="122"/>
        <v>N</v>
      </c>
      <c r="Z543" s="51">
        <f t="shared" si="114"/>
        <v>24.490000000000002</v>
      </c>
      <c r="AC543" s="25"/>
      <c r="AE543" s="25"/>
    </row>
    <row r="544" spans="1:31">
      <c r="A544" s="34" t="s">
        <v>583</v>
      </c>
      <c r="B544" s="41">
        <v>6001895</v>
      </c>
      <c r="C544" s="41">
        <v>146161</v>
      </c>
      <c r="D544" s="41">
        <v>0</v>
      </c>
      <c r="E544" s="2">
        <v>2.59999</v>
      </c>
      <c r="F544" s="2">
        <f t="shared" si="115"/>
        <v>0.71220000000000006</v>
      </c>
      <c r="G544" s="2">
        <v>4.42788</v>
      </c>
      <c r="H544" s="2">
        <f t="shared" si="116"/>
        <v>3.79</v>
      </c>
      <c r="I544" s="2">
        <f t="shared" si="117"/>
        <v>3.8647</v>
      </c>
      <c r="J544" s="2">
        <f t="shared" si="118"/>
        <v>3.0925799999999999</v>
      </c>
      <c r="K544" s="2">
        <v>2.6433300000000002</v>
      </c>
      <c r="L544" s="2">
        <f t="shared" si="119"/>
        <v>3.0027300000000001</v>
      </c>
      <c r="M544" s="49">
        <f t="shared" si="120"/>
        <v>0.86587538673140774</v>
      </c>
      <c r="N544" s="38">
        <f t="shared" si="121"/>
        <v>0.86</v>
      </c>
      <c r="O544" s="50">
        <v>21.15</v>
      </c>
      <c r="P544" s="51">
        <f t="shared" si="112"/>
        <v>21.15</v>
      </c>
      <c r="S544" s="50">
        <v>10.5</v>
      </c>
      <c r="T544" s="50">
        <v>12.01</v>
      </c>
      <c r="U544" s="49">
        <f t="shared" si="123"/>
        <v>0.14380952380952378</v>
      </c>
      <c r="V544" s="2" t="str">
        <f t="shared" si="124"/>
        <v>N</v>
      </c>
      <c r="W544" s="49">
        <f t="shared" si="113"/>
        <v>0.76103247293921727</v>
      </c>
      <c r="X544" s="2" t="str">
        <f t="shared" si="125"/>
        <v>N</v>
      </c>
      <c r="Y544" s="2" t="str">
        <f t="shared" si="122"/>
        <v>N</v>
      </c>
      <c r="Z544" s="51">
        <f t="shared" si="114"/>
        <v>11.41</v>
      </c>
      <c r="AC544" s="25"/>
      <c r="AE544" s="25"/>
    </row>
    <row r="545" spans="1:31">
      <c r="A545" s="34" t="s">
        <v>584</v>
      </c>
      <c r="B545" s="41">
        <v>6016786</v>
      </c>
      <c r="C545" s="41">
        <v>146172</v>
      </c>
      <c r="D545" s="41">
        <v>0</v>
      </c>
      <c r="E545" s="2">
        <v>2.74674</v>
      </c>
      <c r="F545" s="2">
        <f t="shared" si="115"/>
        <v>0.71220000000000006</v>
      </c>
      <c r="G545" s="2">
        <v>4.7851100000000004</v>
      </c>
      <c r="H545" s="2">
        <f t="shared" si="116"/>
        <v>3.79</v>
      </c>
      <c r="I545" s="2">
        <f t="shared" si="117"/>
        <v>3.8647</v>
      </c>
      <c r="J545" s="2">
        <f t="shared" si="118"/>
        <v>3.3420800000000002</v>
      </c>
      <c r="K545" s="2">
        <v>3.0611799999999998</v>
      </c>
      <c r="L545" s="2">
        <f t="shared" si="119"/>
        <v>3.2858999999999998</v>
      </c>
      <c r="M545" s="49">
        <f t="shared" si="120"/>
        <v>0.83591710033780697</v>
      </c>
      <c r="N545" s="38">
        <f t="shared" si="121"/>
        <v>0.83</v>
      </c>
      <c r="O545" s="50">
        <v>18.829999999999998</v>
      </c>
      <c r="P545" s="51">
        <f t="shared" si="112"/>
        <v>19.360000000000003</v>
      </c>
      <c r="S545" s="50">
        <v>21.92</v>
      </c>
      <c r="T545" s="50">
        <v>20.37</v>
      </c>
      <c r="U545" s="49">
        <f t="shared" si="123"/>
        <v>-7.071167883211682E-2</v>
      </c>
      <c r="V545" s="2" t="str">
        <f t="shared" si="124"/>
        <v>Y</v>
      </c>
      <c r="W545" s="49">
        <f t="shared" si="113"/>
        <v>-7.5601374570446869E-2</v>
      </c>
      <c r="X545" s="2" t="str">
        <f t="shared" si="125"/>
        <v>Y</v>
      </c>
      <c r="Y545" s="2" t="str">
        <f t="shared" si="122"/>
        <v>Y</v>
      </c>
      <c r="Z545" s="51">
        <f t="shared" si="114"/>
        <v>19.360000000000003</v>
      </c>
      <c r="AC545" s="25"/>
      <c r="AE545" s="25"/>
    </row>
    <row r="546" spans="1:31">
      <c r="A546" s="52" t="s">
        <v>585</v>
      </c>
      <c r="B546" s="53">
        <v>6011803</v>
      </c>
      <c r="C546" s="53">
        <v>145612</v>
      </c>
      <c r="D546" s="53">
        <v>0</v>
      </c>
      <c r="E546" s="54">
        <v>3.4319600000000001</v>
      </c>
      <c r="F546" s="54">
        <f t="shared" si="115"/>
        <v>0.71220000000000006</v>
      </c>
      <c r="G546" s="54">
        <v>4.6344599999999998</v>
      </c>
      <c r="H546" s="54">
        <f t="shared" si="116"/>
        <v>3.79</v>
      </c>
      <c r="I546" s="54">
        <f t="shared" si="117"/>
        <v>3.8647</v>
      </c>
      <c r="J546" s="54">
        <f t="shared" si="118"/>
        <v>3.2368600000000001</v>
      </c>
      <c r="K546" s="54">
        <v>3.2429800000000002</v>
      </c>
      <c r="L546" s="54">
        <f t="shared" si="119"/>
        <v>3.2368600000000001</v>
      </c>
      <c r="M546" s="55">
        <f t="shared" si="120"/>
        <v>1.060274463523291</v>
      </c>
      <c r="N546" s="56">
        <f t="shared" si="121"/>
        <v>1.06</v>
      </c>
      <c r="O546" s="57">
        <v>34.26</v>
      </c>
      <c r="P546" s="58">
        <f t="shared" si="112"/>
        <v>34.26</v>
      </c>
      <c r="S546" s="57">
        <v>34.26</v>
      </c>
      <c r="T546" s="57">
        <v>31.53</v>
      </c>
      <c r="U546" s="55">
        <f t="shared" si="123"/>
        <v>-7.9684763572679423E-2</v>
      </c>
      <c r="V546" s="54" t="str">
        <f t="shared" si="124"/>
        <v>Y</v>
      </c>
      <c r="W546" s="55">
        <f t="shared" si="113"/>
        <v>8.6584205518553656E-2</v>
      </c>
      <c r="X546" s="54" t="str">
        <f t="shared" si="125"/>
        <v>N</v>
      </c>
      <c r="Y546" s="54" t="str">
        <f t="shared" si="122"/>
        <v>N</v>
      </c>
      <c r="Z546" s="58">
        <f t="shared" si="114"/>
        <v>29.96</v>
      </c>
      <c r="AC546" s="25"/>
      <c r="AE546" s="25"/>
    </row>
    <row r="547" spans="1:31">
      <c r="A547" s="42" t="s">
        <v>586</v>
      </c>
      <c r="B547" s="43">
        <v>6016877</v>
      </c>
      <c r="C547" s="43">
        <v>146173</v>
      </c>
      <c r="D547" s="43">
        <v>0</v>
      </c>
      <c r="E547" s="44">
        <v>5.2617099999999999</v>
      </c>
      <c r="F547" s="44">
        <f t="shared" si="115"/>
        <v>0.71220000000000006</v>
      </c>
      <c r="G547" s="44">
        <v>3.7918099999999999</v>
      </c>
      <c r="H547" s="44">
        <f t="shared" si="116"/>
        <v>3.79</v>
      </c>
      <c r="I547" s="44">
        <f t="shared" si="117"/>
        <v>3.8647</v>
      </c>
      <c r="J547" s="44">
        <f t="shared" si="118"/>
        <v>2.6483300000000001</v>
      </c>
      <c r="K547" s="44">
        <v>3.1843300000000001</v>
      </c>
      <c r="L547" s="44">
        <f t="shared" si="119"/>
        <v>2.6483300000000001</v>
      </c>
      <c r="M547" s="45">
        <f t="shared" si="120"/>
        <v>1.9868030041573368</v>
      </c>
      <c r="N547" s="46">
        <f t="shared" si="121"/>
        <v>1.98</v>
      </c>
      <c r="O547" s="47">
        <v>38.68</v>
      </c>
      <c r="P547" s="48">
        <f t="shared" si="112"/>
        <v>38.68</v>
      </c>
      <c r="S547" s="47">
        <v>38.68</v>
      </c>
      <c r="T547" s="47">
        <v>38.68</v>
      </c>
      <c r="U547" s="45">
        <f t="shared" si="123"/>
        <v>0</v>
      </c>
      <c r="V547" s="44" t="str">
        <f t="shared" si="124"/>
        <v>N</v>
      </c>
      <c r="W547" s="45">
        <f t="shared" si="113"/>
        <v>0</v>
      </c>
      <c r="X547" s="44" t="str">
        <f t="shared" si="125"/>
        <v>N</v>
      </c>
      <c r="Y547" s="44" t="str">
        <f t="shared" si="122"/>
        <v>N</v>
      </c>
      <c r="Z547" s="48">
        <f t="shared" si="114"/>
        <v>36.75</v>
      </c>
      <c r="AC547" s="25"/>
      <c r="AE547" s="25"/>
    </row>
    <row r="548" spans="1:31">
      <c r="A548" s="34" t="s">
        <v>587</v>
      </c>
      <c r="B548" s="41">
        <v>6008866</v>
      </c>
      <c r="C548" s="41">
        <v>145387</v>
      </c>
      <c r="D548" s="41">
        <v>0</v>
      </c>
      <c r="E548" s="2">
        <v>3.5889000000000002</v>
      </c>
      <c r="F548" s="2">
        <f t="shared" si="115"/>
        <v>0.71220000000000006</v>
      </c>
      <c r="G548" s="2">
        <v>4.2891599999999999</v>
      </c>
      <c r="H548" s="2">
        <f t="shared" si="116"/>
        <v>3.79</v>
      </c>
      <c r="I548" s="2">
        <f t="shared" si="117"/>
        <v>3.8647</v>
      </c>
      <c r="J548" s="2">
        <f t="shared" si="118"/>
        <v>2.9956999999999998</v>
      </c>
      <c r="K548" s="2">
        <v>3.2697799999999999</v>
      </c>
      <c r="L548" s="2">
        <f t="shared" si="119"/>
        <v>2.9956999999999998</v>
      </c>
      <c r="M548" s="49">
        <f t="shared" si="120"/>
        <v>1.1980171579263612</v>
      </c>
      <c r="N548" s="38">
        <f t="shared" si="121"/>
        <v>1.19</v>
      </c>
      <c r="O548" s="50">
        <v>37.78</v>
      </c>
      <c r="P548" s="51">
        <f t="shared" si="112"/>
        <v>37.78</v>
      </c>
      <c r="S548" s="50">
        <v>32.07</v>
      </c>
      <c r="T548" s="50">
        <v>38.68</v>
      </c>
      <c r="U548" s="49">
        <f t="shared" si="123"/>
        <v>0.20611163080760833</v>
      </c>
      <c r="V548" s="2" t="str">
        <f t="shared" si="124"/>
        <v>N</v>
      </c>
      <c r="W548" s="49">
        <f t="shared" si="113"/>
        <v>-2.3267838676318476E-2</v>
      </c>
      <c r="X548" s="2" t="str">
        <f t="shared" si="125"/>
        <v>N</v>
      </c>
      <c r="Y548" s="2" t="str">
        <f t="shared" si="122"/>
        <v>N</v>
      </c>
      <c r="Z548" s="51">
        <f t="shared" si="114"/>
        <v>36.75</v>
      </c>
      <c r="AC548" s="25"/>
      <c r="AE548" s="25"/>
    </row>
    <row r="549" spans="1:31">
      <c r="A549" s="34" t="s">
        <v>588</v>
      </c>
      <c r="B549" s="41">
        <v>6008890</v>
      </c>
      <c r="C549" s="41">
        <v>145720</v>
      </c>
      <c r="D549" s="41">
        <v>0</v>
      </c>
      <c r="E549" s="2">
        <v>3.1181899999999998</v>
      </c>
      <c r="F549" s="2">
        <f t="shared" si="115"/>
        <v>0.71220000000000006</v>
      </c>
      <c r="G549" s="2">
        <v>3.7748499999999998</v>
      </c>
      <c r="H549" s="2">
        <f t="shared" si="116"/>
        <v>3.79</v>
      </c>
      <c r="I549" s="2">
        <f t="shared" si="117"/>
        <v>3.8647</v>
      </c>
      <c r="J549" s="2">
        <f t="shared" si="118"/>
        <v>2.6364800000000002</v>
      </c>
      <c r="K549" s="2">
        <v>3.0073799999999999</v>
      </c>
      <c r="L549" s="2">
        <f t="shared" si="119"/>
        <v>2.6364800000000002</v>
      </c>
      <c r="M549" s="49">
        <f t="shared" si="120"/>
        <v>1.1827095217866244</v>
      </c>
      <c r="N549" s="38">
        <f t="shared" si="121"/>
        <v>1.18</v>
      </c>
      <c r="O549" s="50">
        <v>37.630000000000003</v>
      </c>
      <c r="P549" s="51">
        <f t="shared" si="112"/>
        <v>37.630000000000003</v>
      </c>
      <c r="S549" s="50">
        <v>31.53</v>
      </c>
      <c r="T549" s="50">
        <v>37.78</v>
      </c>
      <c r="U549" s="49">
        <f t="shared" si="123"/>
        <v>0.19822391373295273</v>
      </c>
      <c r="V549" s="2" t="str">
        <f t="shared" si="124"/>
        <v>N</v>
      </c>
      <c r="W549" s="49">
        <f t="shared" si="113"/>
        <v>-3.9703546850184904E-3</v>
      </c>
      <c r="X549" s="2" t="str">
        <f t="shared" si="125"/>
        <v>N</v>
      </c>
      <c r="Y549" s="2" t="str">
        <f t="shared" si="122"/>
        <v>N</v>
      </c>
      <c r="Z549" s="51">
        <f t="shared" si="114"/>
        <v>35.9</v>
      </c>
      <c r="AC549" s="25"/>
      <c r="AE549" s="25"/>
    </row>
    <row r="550" spans="1:31">
      <c r="A550" s="34" t="s">
        <v>589</v>
      </c>
      <c r="B550" s="41">
        <v>6010664</v>
      </c>
      <c r="C550" s="41">
        <v>145611</v>
      </c>
      <c r="D550" s="41">
        <v>0</v>
      </c>
      <c r="E550" s="2">
        <v>3.2132999999999998</v>
      </c>
      <c r="F550" s="2">
        <f t="shared" si="115"/>
        <v>0.71220000000000006</v>
      </c>
      <c r="G550" s="2">
        <v>4.7239500000000003</v>
      </c>
      <c r="H550" s="2">
        <f t="shared" si="116"/>
        <v>3.79</v>
      </c>
      <c r="I550" s="2">
        <f t="shared" si="117"/>
        <v>3.8647</v>
      </c>
      <c r="J550" s="2">
        <f t="shared" si="118"/>
        <v>3.2993700000000001</v>
      </c>
      <c r="K550" s="2">
        <v>0</v>
      </c>
      <c r="L550" s="2">
        <f t="shared" si="119"/>
        <v>3.2993700000000001</v>
      </c>
      <c r="M550" s="49">
        <f t="shared" si="120"/>
        <v>0.97391320161121664</v>
      </c>
      <c r="N550" s="38">
        <f t="shared" si="121"/>
        <v>0.97</v>
      </c>
      <c r="O550" s="50">
        <v>29.03</v>
      </c>
      <c r="P550" s="51">
        <f t="shared" si="112"/>
        <v>29.03</v>
      </c>
      <c r="S550" s="50">
        <v>21.92</v>
      </c>
      <c r="T550" s="50">
        <v>27.72</v>
      </c>
      <c r="U550" s="49">
        <f t="shared" si="123"/>
        <v>0.26459854014598527</v>
      </c>
      <c r="V550" s="2" t="str">
        <f t="shared" si="124"/>
        <v>N</v>
      </c>
      <c r="W550" s="49">
        <f t="shared" si="113"/>
        <v>4.725829725829734E-2</v>
      </c>
      <c r="X550" s="2" t="str">
        <f t="shared" si="125"/>
        <v>N</v>
      </c>
      <c r="Y550" s="2" t="str">
        <f t="shared" si="122"/>
        <v>N</v>
      </c>
      <c r="Z550" s="51">
        <f t="shared" si="114"/>
        <v>26.34</v>
      </c>
      <c r="AC550" s="25"/>
      <c r="AE550" s="25"/>
    </row>
    <row r="551" spans="1:31">
      <c r="A551" s="52" t="s">
        <v>590</v>
      </c>
      <c r="B551" s="53">
        <v>6008957</v>
      </c>
      <c r="C551" s="53">
        <v>145637</v>
      </c>
      <c r="D551" s="53">
        <v>0</v>
      </c>
      <c r="E551" s="54">
        <v>4.8225100000000003</v>
      </c>
      <c r="F551" s="54">
        <f t="shared" si="115"/>
        <v>0.71220000000000006</v>
      </c>
      <c r="G551" s="54">
        <v>3.4415200000000001</v>
      </c>
      <c r="H551" s="54">
        <f t="shared" si="116"/>
        <v>3.79</v>
      </c>
      <c r="I551" s="54">
        <f t="shared" si="117"/>
        <v>3.8647</v>
      </c>
      <c r="J551" s="54">
        <f t="shared" si="118"/>
        <v>2.40367</v>
      </c>
      <c r="K551" s="54">
        <v>3.4681000000000002</v>
      </c>
      <c r="L551" s="54">
        <f t="shared" si="119"/>
        <v>2.40367</v>
      </c>
      <c r="M551" s="55">
        <f t="shared" si="120"/>
        <v>2.0063111824834525</v>
      </c>
      <c r="N551" s="56">
        <f t="shared" si="121"/>
        <v>2</v>
      </c>
      <c r="O551" s="57">
        <v>38.68</v>
      </c>
      <c r="P551" s="58">
        <f t="shared" si="112"/>
        <v>38.68</v>
      </c>
      <c r="S551" s="57">
        <v>38.68</v>
      </c>
      <c r="T551" s="57">
        <v>38.68</v>
      </c>
      <c r="U551" s="55">
        <f t="shared" si="123"/>
        <v>0</v>
      </c>
      <c r="V551" s="54" t="str">
        <f t="shared" si="124"/>
        <v>N</v>
      </c>
      <c r="W551" s="55">
        <f t="shared" si="113"/>
        <v>0</v>
      </c>
      <c r="X551" s="54" t="str">
        <f t="shared" si="125"/>
        <v>N</v>
      </c>
      <c r="Y551" s="54" t="str">
        <f t="shared" si="122"/>
        <v>N</v>
      </c>
      <c r="Z551" s="58">
        <f t="shared" si="114"/>
        <v>36.75</v>
      </c>
      <c r="AC551" s="25"/>
      <c r="AE551" s="25"/>
    </row>
    <row r="552" spans="1:31">
      <c r="A552" s="42" t="s">
        <v>591</v>
      </c>
      <c r="B552" s="43">
        <v>6011910</v>
      </c>
      <c r="C552" s="43">
        <v>145878</v>
      </c>
      <c r="D552" s="43">
        <v>0</v>
      </c>
      <c r="E552" s="44">
        <v>3.8629799999999999</v>
      </c>
      <c r="F552" s="44">
        <f t="shared" si="115"/>
        <v>0.71220000000000006</v>
      </c>
      <c r="G552" s="44">
        <v>3.9116300000000002</v>
      </c>
      <c r="H552" s="44">
        <f t="shared" si="116"/>
        <v>3.79</v>
      </c>
      <c r="I552" s="44">
        <f t="shared" si="117"/>
        <v>3.8647</v>
      </c>
      <c r="J552" s="44">
        <f t="shared" si="118"/>
        <v>2.7320199999999999</v>
      </c>
      <c r="K552" s="44">
        <v>3.3558300000000001</v>
      </c>
      <c r="L552" s="44">
        <f t="shared" si="119"/>
        <v>2.7320199999999999</v>
      </c>
      <c r="M552" s="45">
        <f t="shared" si="120"/>
        <v>1.4139647586767301</v>
      </c>
      <c r="N552" s="46">
        <f t="shared" si="121"/>
        <v>1.41</v>
      </c>
      <c r="O552" s="47">
        <v>38.68</v>
      </c>
      <c r="P552" s="48">
        <f t="shared" si="112"/>
        <v>38.68</v>
      </c>
      <c r="S552" s="47">
        <v>38.53</v>
      </c>
      <c r="T552" s="47">
        <v>38.68</v>
      </c>
      <c r="U552" s="45">
        <f t="shared" si="123"/>
        <v>3.893070334804012E-3</v>
      </c>
      <c r="V552" s="44" t="str">
        <f t="shared" si="124"/>
        <v>N</v>
      </c>
      <c r="W552" s="45">
        <f t="shared" si="113"/>
        <v>0</v>
      </c>
      <c r="X552" s="44" t="str">
        <f t="shared" si="125"/>
        <v>N</v>
      </c>
      <c r="Y552" s="44" t="str">
        <f t="shared" si="122"/>
        <v>N</v>
      </c>
      <c r="Z552" s="48">
        <f t="shared" si="114"/>
        <v>36.75</v>
      </c>
      <c r="AC552" s="25"/>
      <c r="AE552" s="25"/>
    </row>
    <row r="553" spans="1:31">
      <c r="A553" s="34" t="s">
        <v>592</v>
      </c>
      <c r="B553" s="41">
        <v>6009120</v>
      </c>
      <c r="C553" s="41">
        <v>146122</v>
      </c>
      <c r="D553" s="41">
        <v>0</v>
      </c>
      <c r="E553" s="2">
        <v>4.0459199999999997</v>
      </c>
      <c r="F553" s="2">
        <f t="shared" si="115"/>
        <v>0.71220000000000006</v>
      </c>
      <c r="G553" s="2">
        <v>4.2657400000000001</v>
      </c>
      <c r="H553" s="2">
        <f t="shared" si="116"/>
        <v>3.79</v>
      </c>
      <c r="I553" s="2">
        <f t="shared" si="117"/>
        <v>3.8647</v>
      </c>
      <c r="J553" s="2">
        <f t="shared" si="118"/>
        <v>2.9793400000000001</v>
      </c>
      <c r="K553" s="2">
        <v>3.3023400000000001</v>
      </c>
      <c r="L553" s="2">
        <f t="shared" si="119"/>
        <v>2.9793400000000001</v>
      </c>
      <c r="M553" s="49">
        <f t="shared" si="120"/>
        <v>1.3579920385051722</v>
      </c>
      <c r="N553" s="38">
        <f t="shared" si="121"/>
        <v>1.35</v>
      </c>
      <c r="O553" s="50">
        <v>38.68</v>
      </c>
      <c r="P553" s="51">
        <f t="shared" si="112"/>
        <v>38.68</v>
      </c>
      <c r="S553" s="50">
        <v>38.53</v>
      </c>
      <c r="T553" s="50">
        <v>38.380000000000003</v>
      </c>
      <c r="U553" s="49">
        <f t="shared" si="123"/>
        <v>-3.893070334804012E-3</v>
      </c>
      <c r="V553" s="2" t="str">
        <f t="shared" si="124"/>
        <v>N</v>
      </c>
      <c r="W553" s="49">
        <f t="shared" si="113"/>
        <v>7.8165711307972164E-3</v>
      </c>
      <c r="X553" s="2" t="str">
        <f t="shared" si="125"/>
        <v>N</v>
      </c>
      <c r="Y553" s="2" t="str">
        <f t="shared" si="122"/>
        <v>N</v>
      </c>
      <c r="Z553" s="51">
        <f t="shared" si="114"/>
        <v>36.47</v>
      </c>
      <c r="AC553" s="25"/>
      <c r="AE553" s="25"/>
    </row>
    <row r="554" spans="1:31">
      <c r="A554" s="34" t="s">
        <v>593</v>
      </c>
      <c r="B554" s="41">
        <v>6005466</v>
      </c>
      <c r="C554" s="41">
        <v>145457</v>
      </c>
      <c r="D554" s="41">
        <v>0</v>
      </c>
      <c r="E554" s="2">
        <v>3.6428500000000001</v>
      </c>
      <c r="F554" s="2">
        <f t="shared" si="115"/>
        <v>0.71220000000000006</v>
      </c>
      <c r="G554" s="2">
        <v>4.3392600000000003</v>
      </c>
      <c r="H554" s="2">
        <f t="shared" si="116"/>
        <v>3.79</v>
      </c>
      <c r="I554" s="2">
        <f t="shared" si="117"/>
        <v>3.8647</v>
      </c>
      <c r="J554" s="2">
        <f t="shared" si="118"/>
        <v>3.0306899999999999</v>
      </c>
      <c r="K554" s="2">
        <v>3.3273999999999999</v>
      </c>
      <c r="L554" s="2">
        <f t="shared" si="119"/>
        <v>3.0306899999999999</v>
      </c>
      <c r="M554" s="49">
        <f t="shared" si="120"/>
        <v>1.2019870062593008</v>
      </c>
      <c r="N554" s="38">
        <f t="shared" si="121"/>
        <v>1.2</v>
      </c>
      <c r="O554" s="50">
        <v>37.93</v>
      </c>
      <c r="P554" s="51">
        <f t="shared" si="112"/>
        <v>37.93</v>
      </c>
      <c r="S554" s="50">
        <v>24.23</v>
      </c>
      <c r="T554" s="50">
        <v>37.49</v>
      </c>
      <c r="U554" s="49">
        <f t="shared" si="123"/>
        <v>0.54725546842756922</v>
      </c>
      <c r="V554" s="2" t="str">
        <f t="shared" si="124"/>
        <v>N</v>
      </c>
      <c r="W554" s="49">
        <f t="shared" si="113"/>
        <v>1.173646305681509E-2</v>
      </c>
      <c r="X554" s="2" t="str">
        <f t="shared" si="125"/>
        <v>N</v>
      </c>
      <c r="Y554" s="2" t="str">
        <f t="shared" si="122"/>
        <v>N</v>
      </c>
      <c r="Z554" s="51">
        <f t="shared" si="114"/>
        <v>35.619999999999997</v>
      </c>
      <c r="AC554" s="25"/>
      <c r="AE554" s="25"/>
    </row>
    <row r="555" spans="1:31">
      <c r="A555" s="34" t="s">
        <v>594</v>
      </c>
      <c r="B555" s="41">
        <v>6010441</v>
      </c>
      <c r="C555" s="41">
        <v>145847</v>
      </c>
      <c r="D555" s="41">
        <v>0</v>
      </c>
      <c r="E555" s="2">
        <v>2.9147799999999999</v>
      </c>
      <c r="F555" s="2">
        <f t="shared" si="115"/>
        <v>0.71220000000000006</v>
      </c>
      <c r="G555" s="2">
        <v>3.0903399999999999</v>
      </c>
      <c r="H555" s="2">
        <f t="shared" si="116"/>
        <v>3.79</v>
      </c>
      <c r="I555" s="2">
        <f t="shared" si="117"/>
        <v>3.8647</v>
      </c>
      <c r="J555" s="2">
        <f t="shared" si="118"/>
        <v>2.1583999999999999</v>
      </c>
      <c r="K555" s="2">
        <v>2.60825</v>
      </c>
      <c r="L555" s="2">
        <f t="shared" si="119"/>
        <v>2.1583999999999999</v>
      </c>
      <c r="M555" s="49">
        <f t="shared" si="120"/>
        <v>1.3504355077835435</v>
      </c>
      <c r="N555" s="38">
        <f t="shared" si="121"/>
        <v>1.35</v>
      </c>
      <c r="O555" s="50">
        <v>38.68</v>
      </c>
      <c r="P555" s="51">
        <f t="shared" si="112"/>
        <v>38.68</v>
      </c>
      <c r="S555" s="50">
        <v>38.68</v>
      </c>
      <c r="T555" s="50">
        <v>38.68</v>
      </c>
      <c r="U555" s="49">
        <f t="shared" si="123"/>
        <v>0</v>
      </c>
      <c r="V555" s="2" t="str">
        <f t="shared" si="124"/>
        <v>N</v>
      </c>
      <c r="W555" s="49">
        <f t="shared" si="113"/>
        <v>0</v>
      </c>
      <c r="X555" s="2" t="str">
        <f t="shared" si="125"/>
        <v>N</v>
      </c>
      <c r="Y555" s="2" t="str">
        <f t="shared" si="122"/>
        <v>N</v>
      </c>
      <c r="Z555" s="51">
        <f t="shared" si="114"/>
        <v>36.75</v>
      </c>
      <c r="AC555" s="25"/>
      <c r="AE555" s="25"/>
    </row>
    <row r="556" spans="1:31">
      <c r="A556" s="52" t="s">
        <v>595</v>
      </c>
      <c r="B556" s="53">
        <v>6008494</v>
      </c>
      <c r="C556" s="53">
        <v>146144</v>
      </c>
      <c r="D556" s="53">
        <v>0</v>
      </c>
      <c r="E556" s="54">
        <v>3.1536200000000001</v>
      </c>
      <c r="F556" s="54">
        <f t="shared" si="115"/>
        <v>0.71220000000000006</v>
      </c>
      <c r="G556" s="54">
        <v>3.7517100000000001</v>
      </c>
      <c r="H556" s="54">
        <f t="shared" si="116"/>
        <v>3.79</v>
      </c>
      <c r="I556" s="54">
        <f t="shared" si="117"/>
        <v>3.8647</v>
      </c>
      <c r="J556" s="54">
        <f t="shared" si="118"/>
        <v>2.62032</v>
      </c>
      <c r="K556" s="54">
        <v>3.3761299999999999</v>
      </c>
      <c r="L556" s="54">
        <f t="shared" si="119"/>
        <v>2.62032</v>
      </c>
      <c r="M556" s="55">
        <f t="shared" si="120"/>
        <v>1.2035247603346158</v>
      </c>
      <c r="N556" s="56">
        <f t="shared" si="121"/>
        <v>1.2</v>
      </c>
      <c r="O556" s="57">
        <v>37.93</v>
      </c>
      <c r="P556" s="58">
        <f t="shared" si="112"/>
        <v>37.93</v>
      </c>
      <c r="S556" s="57">
        <v>33.159999999999997</v>
      </c>
      <c r="T556" s="57">
        <v>38.68</v>
      </c>
      <c r="U556" s="55">
        <f t="shared" si="123"/>
        <v>0.16646562123039818</v>
      </c>
      <c r="V556" s="54" t="str">
        <f t="shared" si="124"/>
        <v>N</v>
      </c>
      <c r="W556" s="55">
        <f t="shared" si="113"/>
        <v>-1.9389865563598761E-2</v>
      </c>
      <c r="X556" s="54" t="str">
        <f t="shared" si="125"/>
        <v>N</v>
      </c>
      <c r="Y556" s="54" t="str">
        <f t="shared" si="122"/>
        <v>N</v>
      </c>
      <c r="Z556" s="58">
        <f t="shared" si="114"/>
        <v>36.75</v>
      </c>
      <c r="AC556" s="25"/>
      <c r="AE556" s="25"/>
    </row>
    <row r="557" spans="1:31">
      <c r="A557" s="42" t="s">
        <v>596</v>
      </c>
      <c r="B557" s="43">
        <v>6009211</v>
      </c>
      <c r="C557" s="43">
        <v>145370</v>
      </c>
      <c r="D557" s="43">
        <v>0</v>
      </c>
      <c r="E557" s="44">
        <v>3.0733600000000001</v>
      </c>
      <c r="F557" s="44">
        <f t="shared" si="115"/>
        <v>0.71220000000000006</v>
      </c>
      <c r="G557" s="44">
        <v>3.7070599999999998</v>
      </c>
      <c r="H557" s="44">
        <f t="shared" si="116"/>
        <v>3.79</v>
      </c>
      <c r="I557" s="44">
        <f t="shared" si="117"/>
        <v>3.8647</v>
      </c>
      <c r="J557" s="44">
        <f t="shared" si="118"/>
        <v>2.58914</v>
      </c>
      <c r="K557" s="44">
        <v>3.2803900000000001</v>
      </c>
      <c r="L557" s="44">
        <f t="shared" si="119"/>
        <v>2.58914</v>
      </c>
      <c r="M557" s="45">
        <f t="shared" si="120"/>
        <v>1.1870196281390732</v>
      </c>
      <c r="N557" s="46">
        <f t="shared" si="121"/>
        <v>1.18</v>
      </c>
      <c r="O557" s="47">
        <v>37.630000000000003</v>
      </c>
      <c r="P557" s="48">
        <f t="shared" si="112"/>
        <v>37.630000000000003</v>
      </c>
      <c r="S557" s="47">
        <v>29.03</v>
      </c>
      <c r="T557" s="47">
        <v>37.340000000000003</v>
      </c>
      <c r="U557" s="45">
        <f t="shared" si="123"/>
        <v>0.28625559765759567</v>
      </c>
      <c r="V557" s="44" t="str">
        <f t="shared" si="124"/>
        <v>N</v>
      </c>
      <c r="W557" s="45">
        <f t="shared" si="113"/>
        <v>7.7664702731654826E-3</v>
      </c>
      <c r="X557" s="44" t="str">
        <f t="shared" si="125"/>
        <v>N</v>
      </c>
      <c r="Y557" s="44" t="str">
        <f t="shared" si="122"/>
        <v>N</v>
      </c>
      <c r="Z557" s="48">
        <f t="shared" si="114"/>
        <v>35.479999999999997</v>
      </c>
      <c r="AC557" s="25"/>
      <c r="AE557" s="25"/>
    </row>
    <row r="558" spans="1:31">
      <c r="A558" s="34" t="s">
        <v>597</v>
      </c>
      <c r="B558" s="41">
        <v>6009294</v>
      </c>
      <c r="C558" s="41">
        <v>145783</v>
      </c>
      <c r="D558" s="41">
        <v>0</v>
      </c>
      <c r="E558" s="2">
        <v>3.0977999999999999</v>
      </c>
      <c r="F558" s="2">
        <f t="shared" si="115"/>
        <v>0.71220000000000006</v>
      </c>
      <c r="G558" s="2">
        <v>4.1929499999999997</v>
      </c>
      <c r="H558" s="2">
        <f t="shared" si="116"/>
        <v>3.79</v>
      </c>
      <c r="I558" s="2">
        <f t="shared" si="117"/>
        <v>3.8647</v>
      </c>
      <c r="J558" s="2">
        <f t="shared" si="118"/>
        <v>2.9285000000000001</v>
      </c>
      <c r="K558" s="2">
        <v>3.10873</v>
      </c>
      <c r="L558" s="2">
        <f t="shared" si="119"/>
        <v>2.9285000000000001</v>
      </c>
      <c r="M558" s="49">
        <f t="shared" si="120"/>
        <v>1.057811166126003</v>
      </c>
      <c r="N558" s="38">
        <f t="shared" si="121"/>
        <v>1.05</v>
      </c>
      <c r="O558" s="50">
        <v>33.71</v>
      </c>
      <c r="P558" s="51">
        <f t="shared" si="112"/>
        <v>33.71</v>
      </c>
      <c r="S558" s="50">
        <v>30.33</v>
      </c>
      <c r="T558" s="50">
        <v>32.619999999999997</v>
      </c>
      <c r="U558" s="49">
        <f t="shared" si="123"/>
        <v>7.5502802505769837E-2</v>
      </c>
      <c r="V558" s="2" t="str">
        <f t="shared" si="124"/>
        <v>N</v>
      </c>
      <c r="W558" s="49">
        <f t="shared" si="113"/>
        <v>3.3415082771306052E-2</v>
      </c>
      <c r="X558" s="2" t="str">
        <f t="shared" si="125"/>
        <v>N</v>
      </c>
      <c r="Y558" s="2" t="str">
        <f t="shared" si="122"/>
        <v>N</v>
      </c>
      <c r="Z558" s="51">
        <f t="shared" si="114"/>
        <v>30.990000000000002</v>
      </c>
      <c r="AC558" s="25"/>
      <c r="AE558" s="25"/>
    </row>
    <row r="559" spans="1:31">
      <c r="A559" s="34" t="s">
        <v>598</v>
      </c>
      <c r="B559" s="41">
        <v>6009302</v>
      </c>
      <c r="C559" s="41">
        <v>145800</v>
      </c>
      <c r="D559" s="41">
        <v>0</v>
      </c>
      <c r="E559" s="2">
        <v>3.8498899999999998</v>
      </c>
      <c r="F559" s="2">
        <f t="shared" si="115"/>
        <v>0.71220000000000006</v>
      </c>
      <c r="G559" s="2">
        <v>3.8341400000000001</v>
      </c>
      <c r="H559" s="2">
        <f t="shared" si="116"/>
        <v>3.79</v>
      </c>
      <c r="I559" s="2">
        <f t="shared" si="117"/>
        <v>3.8647</v>
      </c>
      <c r="J559" s="2">
        <f t="shared" si="118"/>
        <v>2.6778900000000001</v>
      </c>
      <c r="K559" s="2">
        <v>3.1152500000000001</v>
      </c>
      <c r="L559" s="2">
        <f t="shared" si="119"/>
        <v>2.6778900000000001</v>
      </c>
      <c r="M559" s="49">
        <f t="shared" si="120"/>
        <v>1.4376580068636127</v>
      </c>
      <c r="N559" s="38">
        <f t="shared" si="121"/>
        <v>1.43</v>
      </c>
      <c r="O559" s="50">
        <v>38.68</v>
      </c>
      <c r="P559" s="51">
        <f t="shared" si="112"/>
        <v>38.68</v>
      </c>
      <c r="S559" s="50">
        <v>37.49</v>
      </c>
      <c r="T559" s="50">
        <v>38.68</v>
      </c>
      <c r="U559" s="49">
        <f t="shared" si="123"/>
        <v>3.1741797812750001E-2</v>
      </c>
      <c r="V559" s="2" t="str">
        <f t="shared" si="124"/>
        <v>N</v>
      </c>
      <c r="W559" s="49">
        <f t="shared" si="113"/>
        <v>0</v>
      </c>
      <c r="X559" s="2" t="str">
        <f t="shared" si="125"/>
        <v>N</v>
      </c>
      <c r="Y559" s="2" t="str">
        <f t="shared" si="122"/>
        <v>N</v>
      </c>
      <c r="Z559" s="51">
        <f t="shared" si="114"/>
        <v>36.75</v>
      </c>
      <c r="AC559" s="25"/>
      <c r="AE559" s="25"/>
    </row>
    <row r="560" spans="1:31">
      <c r="A560" s="34" t="s">
        <v>599</v>
      </c>
      <c r="B560" s="41">
        <v>6009328</v>
      </c>
      <c r="C560" s="41">
        <v>146016</v>
      </c>
      <c r="D560" s="41">
        <v>0</v>
      </c>
      <c r="E560" s="2">
        <v>3.8157199999999998</v>
      </c>
      <c r="F560" s="2">
        <f t="shared" si="115"/>
        <v>0.71220000000000006</v>
      </c>
      <c r="G560" s="2">
        <v>3.84138</v>
      </c>
      <c r="H560" s="2">
        <f t="shared" si="116"/>
        <v>3.79</v>
      </c>
      <c r="I560" s="2">
        <f t="shared" si="117"/>
        <v>3.8647</v>
      </c>
      <c r="J560" s="2">
        <f t="shared" si="118"/>
        <v>2.6829499999999999</v>
      </c>
      <c r="K560" s="2">
        <v>2.88984</v>
      </c>
      <c r="L560" s="2">
        <f t="shared" si="119"/>
        <v>2.6829499999999999</v>
      </c>
      <c r="M560" s="49">
        <f t="shared" si="120"/>
        <v>1.4222106263627723</v>
      </c>
      <c r="N560" s="38">
        <f t="shared" si="121"/>
        <v>1.42</v>
      </c>
      <c r="O560" s="50">
        <v>38.68</v>
      </c>
      <c r="P560" s="51">
        <f t="shared" si="112"/>
        <v>38.68</v>
      </c>
      <c r="S560" s="50">
        <v>33.71</v>
      </c>
      <c r="T560" s="50">
        <v>36.89</v>
      </c>
      <c r="U560" s="49">
        <f t="shared" si="123"/>
        <v>9.4334025511717587E-2</v>
      </c>
      <c r="V560" s="2" t="str">
        <f t="shared" si="124"/>
        <v>N</v>
      </c>
      <c r="W560" s="49">
        <f t="shared" si="113"/>
        <v>4.852263486039575E-2</v>
      </c>
      <c r="X560" s="2" t="str">
        <f t="shared" si="125"/>
        <v>N</v>
      </c>
      <c r="Y560" s="2" t="str">
        <f t="shared" si="122"/>
        <v>N</v>
      </c>
      <c r="Z560" s="51">
        <f t="shared" si="114"/>
        <v>35.049999999999997</v>
      </c>
      <c r="AC560" s="25"/>
      <c r="AE560" s="25"/>
    </row>
    <row r="561" spans="1:31">
      <c r="A561" s="52" t="s">
        <v>600</v>
      </c>
      <c r="B561" s="53">
        <v>6009831</v>
      </c>
      <c r="C561" s="53">
        <v>145981</v>
      </c>
      <c r="D561" s="53">
        <v>0</v>
      </c>
      <c r="E561" s="54">
        <v>2.8868200000000002</v>
      </c>
      <c r="F561" s="54">
        <f t="shared" si="115"/>
        <v>0.71220000000000006</v>
      </c>
      <c r="G561" s="54">
        <v>4.36294</v>
      </c>
      <c r="H561" s="54">
        <f t="shared" si="116"/>
        <v>3.79</v>
      </c>
      <c r="I561" s="54">
        <f t="shared" si="117"/>
        <v>3.8647</v>
      </c>
      <c r="J561" s="54">
        <f t="shared" si="118"/>
        <v>3.0472299999999999</v>
      </c>
      <c r="K561" s="54">
        <v>2.7271899999999998</v>
      </c>
      <c r="L561" s="54">
        <f t="shared" si="119"/>
        <v>2.9832200000000002</v>
      </c>
      <c r="M561" s="55">
        <f t="shared" si="120"/>
        <v>0.96768592326412395</v>
      </c>
      <c r="N561" s="56">
        <f t="shared" si="121"/>
        <v>0.96</v>
      </c>
      <c r="O561" s="57">
        <v>28.38</v>
      </c>
      <c r="P561" s="58">
        <f t="shared" si="112"/>
        <v>28.38</v>
      </c>
      <c r="S561" s="57">
        <v>38.68</v>
      </c>
      <c r="T561" s="57">
        <v>38.68</v>
      </c>
      <c r="U561" s="55">
        <f t="shared" si="123"/>
        <v>0</v>
      </c>
      <c r="V561" s="54" t="str">
        <f t="shared" si="124"/>
        <v>N</v>
      </c>
      <c r="W561" s="55">
        <f t="shared" si="113"/>
        <v>-0.26628748707342298</v>
      </c>
      <c r="X561" s="54" t="str">
        <f t="shared" si="125"/>
        <v>Y</v>
      </c>
      <c r="Y561" s="54" t="str">
        <f t="shared" si="122"/>
        <v>N</v>
      </c>
      <c r="Z561" s="58">
        <f t="shared" si="114"/>
        <v>36.75</v>
      </c>
      <c r="AC561" s="25"/>
      <c r="AE561" s="25"/>
    </row>
    <row r="562" spans="1:31">
      <c r="A562" s="42" t="s">
        <v>601</v>
      </c>
      <c r="B562" s="43">
        <v>6014831</v>
      </c>
      <c r="C562" s="43">
        <v>145983</v>
      </c>
      <c r="D562" s="43">
        <v>0</v>
      </c>
      <c r="E562" s="44">
        <v>2.9763899999999999</v>
      </c>
      <c r="F562" s="44">
        <f t="shared" si="115"/>
        <v>0.71220000000000006</v>
      </c>
      <c r="G562" s="44">
        <v>5.3590099999999996</v>
      </c>
      <c r="H562" s="44">
        <f t="shared" si="116"/>
        <v>3.79</v>
      </c>
      <c r="I562" s="44">
        <f t="shared" si="117"/>
        <v>3.8647</v>
      </c>
      <c r="J562" s="44">
        <f t="shared" si="118"/>
        <v>3.7429100000000002</v>
      </c>
      <c r="K562" s="44">
        <v>3.1691600000000002</v>
      </c>
      <c r="L562" s="44">
        <f t="shared" si="119"/>
        <v>3.6281599999999998</v>
      </c>
      <c r="M562" s="45">
        <f t="shared" si="120"/>
        <v>0.82035797759745988</v>
      </c>
      <c r="N562" s="46">
        <f t="shared" si="121"/>
        <v>0.82</v>
      </c>
      <c r="O562" s="47">
        <v>18.059999999999999</v>
      </c>
      <c r="P562" s="48">
        <f t="shared" si="112"/>
        <v>19.360000000000003</v>
      </c>
      <c r="S562" s="47">
        <v>21.92</v>
      </c>
      <c r="T562" s="47">
        <v>20.37</v>
      </c>
      <c r="U562" s="45">
        <f t="shared" si="123"/>
        <v>-7.071167883211682E-2</v>
      </c>
      <c r="V562" s="44" t="str">
        <f t="shared" si="124"/>
        <v>Y</v>
      </c>
      <c r="W562" s="45">
        <f t="shared" si="113"/>
        <v>-0.11340206185567021</v>
      </c>
      <c r="X562" s="44" t="str">
        <f t="shared" si="125"/>
        <v>Y</v>
      </c>
      <c r="Y562" s="44" t="str">
        <f t="shared" si="122"/>
        <v>Y</v>
      </c>
      <c r="Z562" s="48">
        <f t="shared" si="114"/>
        <v>19.360000000000003</v>
      </c>
      <c r="AC562" s="25"/>
      <c r="AE562" s="25"/>
    </row>
    <row r="563" spans="1:31">
      <c r="A563" s="34" t="s">
        <v>602</v>
      </c>
      <c r="B563" s="41">
        <v>6014906</v>
      </c>
      <c r="C563" s="41">
        <v>145946</v>
      </c>
      <c r="D563" s="41">
        <v>0</v>
      </c>
      <c r="E563" s="2">
        <v>3.0783100000000001</v>
      </c>
      <c r="F563" s="2">
        <f t="shared" si="115"/>
        <v>0.71220000000000006</v>
      </c>
      <c r="G563" s="2">
        <v>4.7016</v>
      </c>
      <c r="H563" s="2">
        <f t="shared" si="116"/>
        <v>3.79</v>
      </c>
      <c r="I563" s="2">
        <f t="shared" si="117"/>
        <v>3.8647</v>
      </c>
      <c r="J563" s="2">
        <f t="shared" si="118"/>
        <v>3.28376</v>
      </c>
      <c r="K563" s="2">
        <v>3.3192599999999999</v>
      </c>
      <c r="L563" s="2">
        <f t="shared" si="119"/>
        <v>3.28376</v>
      </c>
      <c r="M563" s="49">
        <f t="shared" si="120"/>
        <v>0.93743452627475821</v>
      </c>
      <c r="N563" s="38">
        <f t="shared" si="121"/>
        <v>0.93</v>
      </c>
      <c r="O563" s="50">
        <v>26.42</v>
      </c>
      <c r="P563" s="51">
        <f t="shared" si="112"/>
        <v>26.42</v>
      </c>
      <c r="S563" s="50">
        <v>28.38</v>
      </c>
      <c r="T563" s="50">
        <v>32.07</v>
      </c>
      <c r="U563" s="49">
        <f t="shared" si="123"/>
        <v>0.13002114164904868</v>
      </c>
      <c r="V563" s="2" t="str">
        <f t="shared" si="124"/>
        <v>N</v>
      </c>
      <c r="W563" s="49">
        <f t="shared" si="113"/>
        <v>-0.17617711256626126</v>
      </c>
      <c r="X563" s="2" t="str">
        <f t="shared" si="125"/>
        <v>Y</v>
      </c>
      <c r="Y563" s="2" t="str">
        <f t="shared" si="122"/>
        <v>N</v>
      </c>
      <c r="Z563" s="51">
        <f t="shared" si="114"/>
        <v>30.470000000000002</v>
      </c>
      <c r="AC563" s="25"/>
      <c r="AE563" s="25"/>
    </row>
    <row r="564" spans="1:31">
      <c r="A564" s="34" t="s">
        <v>603</v>
      </c>
      <c r="B564" s="41">
        <v>6014641</v>
      </c>
      <c r="C564" s="41">
        <v>145995</v>
      </c>
      <c r="D564" s="41">
        <v>0</v>
      </c>
      <c r="E564" s="2">
        <v>2.6093799999999998</v>
      </c>
      <c r="F564" s="2">
        <f t="shared" si="115"/>
        <v>0.71220000000000006</v>
      </c>
      <c r="G564" s="2">
        <v>5.1456400000000002</v>
      </c>
      <c r="H564" s="2">
        <f t="shared" si="116"/>
        <v>3.79</v>
      </c>
      <c r="I564" s="2">
        <f t="shared" si="117"/>
        <v>3.8647</v>
      </c>
      <c r="J564" s="2">
        <f t="shared" si="118"/>
        <v>3.59389</v>
      </c>
      <c r="K564" s="2">
        <v>2.91465</v>
      </c>
      <c r="L564" s="2">
        <f t="shared" si="119"/>
        <v>3.45804</v>
      </c>
      <c r="M564" s="49">
        <f t="shared" si="120"/>
        <v>0.75458352130108375</v>
      </c>
      <c r="N564" s="38">
        <f t="shared" si="121"/>
        <v>0.75</v>
      </c>
      <c r="O564" s="50">
        <v>12.76</v>
      </c>
      <c r="P564" s="51">
        <f t="shared" si="112"/>
        <v>12.76</v>
      </c>
      <c r="S564" s="50">
        <v>9.75</v>
      </c>
      <c r="T564" s="50">
        <v>11.26</v>
      </c>
      <c r="U564" s="49">
        <f t="shared" si="123"/>
        <v>0.15487179487179484</v>
      </c>
      <c r="V564" s="2" t="str">
        <f t="shared" si="124"/>
        <v>N</v>
      </c>
      <c r="W564" s="49">
        <f t="shared" si="113"/>
        <v>0.13321492007104796</v>
      </c>
      <c r="X564" s="2" t="str">
        <f t="shared" si="125"/>
        <v>N</v>
      </c>
      <c r="Y564" s="2" t="str">
        <f t="shared" si="122"/>
        <v>N</v>
      </c>
      <c r="Z564" s="51">
        <f t="shared" si="114"/>
        <v>10.7</v>
      </c>
      <c r="AC564" s="25"/>
      <c r="AE564" s="25"/>
    </row>
    <row r="565" spans="1:31">
      <c r="A565" s="34" t="s">
        <v>604</v>
      </c>
      <c r="B565" s="41">
        <v>6009401</v>
      </c>
      <c r="C565" s="41">
        <v>146034</v>
      </c>
      <c r="D565" s="41">
        <v>0</v>
      </c>
      <c r="E565" s="2">
        <v>3.4043999999999999</v>
      </c>
      <c r="F565" s="2">
        <f t="shared" si="115"/>
        <v>0.71220000000000006</v>
      </c>
      <c r="G565" s="2">
        <v>4.6730400000000003</v>
      </c>
      <c r="H565" s="2">
        <f t="shared" si="116"/>
        <v>3.79</v>
      </c>
      <c r="I565" s="2">
        <f t="shared" si="117"/>
        <v>3.8647</v>
      </c>
      <c r="J565" s="2">
        <f t="shared" si="118"/>
        <v>3.2638099999999999</v>
      </c>
      <c r="K565" s="2">
        <v>3.30837</v>
      </c>
      <c r="L565" s="2">
        <f t="shared" si="119"/>
        <v>3.2638099999999999</v>
      </c>
      <c r="M565" s="49">
        <f t="shared" si="120"/>
        <v>1.0430754241208895</v>
      </c>
      <c r="N565" s="38">
        <f t="shared" si="121"/>
        <v>1.04</v>
      </c>
      <c r="O565" s="50">
        <v>33.159999999999997</v>
      </c>
      <c r="P565" s="51">
        <f t="shared" si="112"/>
        <v>33.159999999999997</v>
      </c>
      <c r="S565" s="50">
        <v>20.37</v>
      </c>
      <c r="T565" s="50">
        <v>27.07</v>
      </c>
      <c r="U565" s="49">
        <f t="shared" si="123"/>
        <v>0.32891507118311236</v>
      </c>
      <c r="V565" s="2" t="str">
        <f t="shared" si="124"/>
        <v>N</v>
      </c>
      <c r="W565" s="49">
        <f t="shared" si="113"/>
        <v>0.22497229405245645</v>
      </c>
      <c r="X565" s="2" t="str">
        <f t="shared" si="125"/>
        <v>N</v>
      </c>
      <c r="Y565" s="2" t="str">
        <f t="shared" si="122"/>
        <v>N</v>
      </c>
      <c r="Z565" s="51">
        <f t="shared" si="114"/>
        <v>25.720000000000002</v>
      </c>
      <c r="AC565" s="25"/>
      <c r="AE565" s="25"/>
    </row>
    <row r="566" spans="1:31">
      <c r="A566" s="52" t="s">
        <v>605</v>
      </c>
      <c r="B566" s="53">
        <v>6007967</v>
      </c>
      <c r="C566" s="53">
        <v>145803</v>
      </c>
      <c r="D566" s="53">
        <v>0</v>
      </c>
      <c r="E566" s="54">
        <v>3.2684899999999999</v>
      </c>
      <c r="F566" s="54">
        <f t="shared" si="115"/>
        <v>0.71220000000000006</v>
      </c>
      <c r="G566" s="54">
        <v>4.5310199999999998</v>
      </c>
      <c r="H566" s="54">
        <f t="shared" si="116"/>
        <v>3.79</v>
      </c>
      <c r="I566" s="54">
        <f t="shared" si="117"/>
        <v>3.8647</v>
      </c>
      <c r="J566" s="54">
        <f t="shared" si="118"/>
        <v>3.1646200000000002</v>
      </c>
      <c r="K566" s="54">
        <v>3.0739000000000001</v>
      </c>
      <c r="L566" s="54">
        <f t="shared" si="119"/>
        <v>3.1464799999999999</v>
      </c>
      <c r="M566" s="55">
        <f t="shared" si="120"/>
        <v>1.0387766647173984</v>
      </c>
      <c r="N566" s="56">
        <f t="shared" si="121"/>
        <v>1.03</v>
      </c>
      <c r="O566" s="57">
        <v>32.619999999999997</v>
      </c>
      <c r="P566" s="58">
        <f t="shared" si="112"/>
        <v>32.619999999999997</v>
      </c>
      <c r="S566" s="57">
        <v>36.74</v>
      </c>
      <c r="T566" s="57">
        <v>36.44</v>
      </c>
      <c r="U566" s="55">
        <f t="shared" si="123"/>
        <v>-8.165487207403491E-3</v>
      </c>
      <c r="V566" s="54" t="str">
        <f t="shared" si="124"/>
        <v>N</v>
      </c>
      <c r="W566" s="55">
        <f t="shared" si="113"/>
        <v>-0.1048298572996707</v>
      </c>
      <c r="X566" s="54" t="str">
        <f t="shared" si="125"/>
        <v>Y</v>
      </c>
      <c r="Y566" s="54" t="str">
        <f t="shared" si="122"/>
        <v>N</v>
      </c>
      <c r="Z566" s="58">
        <f t="shared" si="114"/>
        <v>34.619999999999997</v>
      </c>
      <c r="AC566" s="25"/>
      <c r="AE566" s="25"/>
    </row>
    <row r="567" spans="1:31">
      <c r="A567" s="42" t="s">
        <v>606</v>
      </c>
      <c r="B567" s="43">
        <v>6001689</v>
      </c>
      <c r="C567" s="43">
        <v>145337</v>
      </c>
      <c r="D567" s="43">
        <v>0</v>
      </c>
      <c r="E567" s="44">
        <v>2.52718</v>
      </c>
      <c r="F567" s="44">
        <f t="shared" si="115"/>
        <v>0.71220000000000006</v>
      </c>
      <c r="G567" s="44">
        <v>5.2356999999999996</v>
      </c>
      <c r="H567" s="44">
        <f t="shared" si="116"/>
        <v>3.79</v>
      </c>
      <c r="I567" s="44">
        <f t="shared" si="117"/>
        <v>3.8647</v>
      </c>
      <c r="J567" s="44">
        <f t="shared" si="118"/>
        <v>3.65679</v>
      </c>
      <c r="K567" s="44">
        <v>3.0053899999999998</v>
      </c>
      <c r="L567" s="44">
        <f t="shared" si="119"/>
        <v>3.52651</v>
      </c>
      <c r="M567" s="45">
        <f t="shared" si="120"/>
        <v>0.71662351730180829</v>
      </c>
      <c r="N567" s="46">
        <f t="shared" si="121"/>
        <v>0.71</v>
      </c>
      <c r="O567" s="47">
        <v>9.75</v>
      </c>
      <c r="P567" s="48">
        <f t="shared" si="112"/>
        <v>9.75</v>
      </c>
      <c r="S567" s="47">
        <v>15.02</v>
      </c>
      <c r="T567" s="47">
        <v>9.75</v>
      </c>
      <c r="U567" s="45">
        <f t="shared" si="123"/>
        <v>-0.35086551264980026</v>
      </c>
      <c r="V567" s="44" t="str">
        <f t="shared" si="124"/>
        <v>Y</v>
      </c>
      <c r="W567" s="45">
        <f t="shared" si="113"/>
        <v>0</v>
      </c>
      <c r="X567" s="44" t="str">
        <f t="shared" si="125"/>
        <v>N</v>
      </c>
      <c r="Y567" s="44" t="str">
        <f t="shared" si="122"/>
        <v>N</v>
      </c>
      <c r="Z567" s="48">
        <f t="shared" si="114"/>
        <v>9.27</v>
      </c>
      <c r="AC567" s="25"/>
      <c r="AE567" s="25"/>
    </row>
    <row r="568" spans="1:31">
      <c r="A568" s="34" t="s">
        <v>607</v>
      </c>
      <c r="B568" s="41">
        <v>6014195</v>
      </c>
      <c r="C568" s="41">
        <v>145819</v>
      </c>
      <c r="D568" s="41">
        <v>0</v>
      </c>
      <c r="E568" s="2">
        <v>3.4249700000000001</v>
      </c>
      <c r="F568" s="2">
        <f t="shared" si="115"/>
        <v>0.71220000000000006</v>
      </c>
      <c r="G568" s="2">
        <v>4.7053399999999996</v>
      </c>
      <c r="H568" s="2">
        <f t="shared" si="116"/>
        <v>3.79</v>
      </c>
      <c r="I568" s="2">
        <f t="shared" si="117"/>
        <v>3.8647</v>
      </c>
      <c r="J568" s="2">
        <f t="shared" si="118"/>
        <v>3.2863699999999998</v>
      </c>
      <c r="K568" s="2">
        <v>3.3857300000000001</v>
      </c>
      <c r="L568" s="2">
        <f t="shared" si="119"/>
        <v>3.2863699999999998</v>
      </c>
      <c r="M568" s="49">
        <f t="shared" si="120"/>
        <v>1.0421741921938188</v>
      </c>
      <c r="N568" s="38">
        <f t="shared" si="121"/>
        <v>1.04</v>
      </c>
      <c r="O568" s="50">
        <v>33.159999999999997</v>
      </c>
      <c r="P568" s="51">
        <f t="shared" si="112"/>
        <v>33.159999999999997</v>
      </c>
      <c r="S568" s="50">
        <v>30.33</v>
      </c>
      <c r="T568" s="50">
        <v>28.38</v>
      </c>
      <c r="U568" s="49">
        <f t="shared" si="123"/>
        <v>-6.4292779426310565E-2</v>
      </c>
      <c r="V568" s="2" t="str">
        <f t="shared" si="124"/>
        <v>Y</v>
      </c>
      <c r="W568" s="49">
        <f t="shared" si="113"/>
        <v>0.16842847075405207</v>
      </c>
      <c r="X568" s="2" t="str">
        <f t="shared" si="125"/>
        <v>N</v>
      </c>
      <c r="Y568" s="2" t="str">
        <f t="shared" si="122"/>
        <v>N</v>
      </c>
      <c r="Z568" s="51">
        <f t="shared" si="114"/>
        <v>26.970000000000002</v>
      </c>
      <c r="AC568" s="25"/>
      <c r="AE568" s="25"/>
    </row>
    <row r="569" spans="1:31">
      <c r="A569" s="34" t="s">
        <v>608</v>
      </c>
      <c r="B569" s="41">
        <v>6004832</v>
      </c>
      <c r="C569" s="41">
        <v>145661</v>
      </c>
      <c r="D569" s="41">
        <v>0</v>
      </c>
      <c r="E569" s="2">
        <v>2.1949299999999998</v>
      </c>
      <c r="F569" s="2">
        <f t="shared" si="115"/>
        <v>0.71220000000000006</v>
      </c>
      <c r="G569" s="2">
        <v>5.1028099999999998</v>
      </c>
      <c r="H569" s="2">
        <f t="shared" si="116"/>
        <v>3.79</v>
      </c>
      <c r="I569" s="2">
        <f t="shared" si="117"/>
        <v>3.8647</v>
      </c>
      <c r="J569" s="2">
        <f t="shared" si="118"/>
        <v>3.5639799999999999</v>
      </c>
      <c r="K569" s="2">
        <v>2.7092200000000002</v>
      </c>
      <c r="L569" s="2">
        <f t="shared" si="119"/>
        <v>3.39303</v>
      </c>
      <c r="M569" s="49">
        <f t="shared" si="120"/>
        <v>0.64689377930640157</v>
      </c>
      <c r="N569" s="38">
        <f t="shared" si="121"/>
        <v>0.64</v>
      </c>
      <c r="O569" s="50">
        <v>0</v>
      </c>
      <c r="P569" s="51">
        <f t="shared" si="112"/>
        <v>8.5500000000000007</v>
      </c>
      <c r="S569" s="50">
        <v>12.01</v>
      </c>
      <c r="T569" s="50">
        <v>9</v>
      </c>
      <c r="U569" s="49">
        <f t="shared" si="123"/>
        <v>-0.25062447960033302</v>
      </c>
      <c r="V569" s="2" t="str">
        <f t="shared" si="124"/>
        <v>Y</v>
      </c>
      <c r="W569" s="49">
        <f t="shared" si="113"/>
        <v>-1</v>
      </c>
      <c r="X569" s="2" t="str">
        <f t="shared" si="125"/>
        <v>Y</v>
      </c>
      <c r="Y569" s="2" t="str">
        <f t="shared" si="122"/>
        <v>Y</v>
      </c>
      <c r="Z569" s="51">
        <f t="shared" si="114"/>
        <v>8.5500000000000007</v>
      </c>
      <c r="AC569" s="25"/>
      <c r="AE569" s="25"/>
    </row>
    <row r="570" spans="1:31">
      <c r="A570" s="34" t="s">
        <v>609</v>
      </c>
      <c r="B570" s="41">
        <v>6002265</v>
      </c>
      <c r="C570" s="41">
        <v>145718</v>
      </c>
      <c r="D570" s="41">
        <v>0</v>
      </c>
      <c r="E570" s="2">
        <v>3.10459</v>
      </c>
      <c r="F570" s="2">
        <f t="shared" si="115"/>
        <v>0.71220000000000006</v>
      </c>
      <c r="G570" s="2">
        <v>4.4042599999999998</v>
      </c>
      <c r="H570" s="2">
        <f t="shared" si="116"/>
        <v>3.79</v>
      </c>
      <c r="I570" s="2">
        <f t="shared" si="117"/>
        <v>3.8647</v>
      </c>
      <c r="J570" s="2">
        <f t="shared" si="118"/>
        <v>3.0760900000000002</v>
      </c>
      <c r="K570" s="2">
        <v>3.0486499999999999</v>
      </c>
      <c r="L570" s="2">
        <f t="shared" si="119"/>
        <v>3.0706000000000002</v>
      </c>
      <c r="M570" s="49">
        <f t="shared" si="120"/>
        <v>1.0110694978180159</v>
      </c>
      <c r="N570" s="38">
        <f t="shared" si="121"/>
        <v>1.01</v>
      </c>
      <c r="O570" s="50">
        <v>31.53</v>
      </c>
      <c r="P570" s="51">
        <f t="shared" si="112"/>
        <v>31.53</v>
      </c>
      <c r="S570" s="50">
        <v>22.69</v>
      </c>
      <c r="T570" s="50">
        <v>35.35</v>
      </c>
      <c r="U570" s="49">
        <f t="shared" si="123"/>
        <v>0.55795504627589243</v>
      </c>
      <c r="V570" s="2" t="str">
        <f t="shared" si="124"/>
        <v>N</v>
      </c>
      <c r="W570" s="49">
        <f t="shared" si="113"/>
        <v>-0.10806223479490806</v>
      </c>
      <c r="X570" s="2" t="str">
        <f t="shared" si="125"/>
        <v>Y</v>
      </c>
      <c r="Y570" s="2" t="str">
        <f t="shared" si="122"/>
        <v>N</v>
      </c>
      <c r="Z570" s="51">
        <f t="shared" si="114"/>
        <v>33.589999999999996</v>
      </c>
      <c r="AC570" s="25"/>
      <c r="AE570" s="25"/>
    </row>
    <row r="571" spans="1:31">
      <c r="A571" s="52" t="s">
        <v>610</v>
      </c>
      <c r="B571" s="53">
        <v>6016554</v>
      </c>
      <c r="C571" s="53">
        <v>146143</v>
      </c>
      <c r="D571" s="53">
        <v>0</v>
      </c>
      <c r="E571" s="54">
        <v>3.1144099999999999</v>
      </c>
      <c r="F571" s="54">
        <f t="shared" si="115"/>
        <v>0.71220000000000006</v>
      </c>
      <c r="G571" s="54">
        <v>4.8823100000000004</v>
      </c>
      <c r="H571" s="54">
        <f t="shared" si="116"/>
        <v>3.79</v>
      </c>
      <c r="I571" s="54">
        <f t="shared" si="117"/>
        <v>3.8647</v>
      </c>
      <c r="J571" s="54">
        <f t="shared" si="118"/>
        <v>3.4099699999999999</v>
      </c>
      <c r="K571" s="54">
        <v>3.2634500000000002</v>
      </c>
      <c r="L571" s="54">
        <f t="shared" si="119"/>
        <v>3.3806699999999998</v>
      </c>
      <c r="M571" s="55">
        <f t="shared" si="120"/>
        <v>0.92124046416834537</v>
      </c>
      <c r="N571" s="56">
        <f t="shared" si="121"/>
        <v>0.92</v>
      </c>
      <c r="O571" s="57">
        <v>25.77</v>
      </c>
      <c r="P571" s="58">
        <f t="shared" si="112"/>
        <v>25.77</v>
      </c>
      <c r="S571" s="57">
        <v>23.46</v>
      </c>
      <c r="T571" s="57">
        <v>32.07</v>
      </c>
      <c r="U571" s="55">
        <f t="shared" si="123"/>
        <v>0.36700767263427109</v>
      </c>
      <c r="V571" s="54" t="str">
        <f t="shared" si="124"/>
        <v>N</v>
      </c>
      <c r="W571" s="55">
        <f t="shared" si="113"/>
        <v>-0.19644527595884007</v>
      </c>
      <c r="X571" s="54" t="str">
        <f t="shared" si="125"/>
        <v>Y</v>
      </c>
      <c r="Y571" s="54" t="str">
        <f t="shared" si="122"/>
        <v>N</v>
      </c>
      <c r="Z571" s="58">
        <f t="shared" si="114"/>
        <v>30.470000000000002</v>
      </c>
      <c r="AC571" s="25"/>
      <c r="AE571" s="25"/>
    </row>
    <row r="572" spans="1:31">
      <c r="A572" s="42" t="s">
        <v>611</v>
      </c>
      <c r="B572" s="43">
        <v>6002463</v>
      </c>
      <c r="C572" s="43">
        <v>145372</v>
      </c>
      <c r="D572" s="43">
        <v>0</v>
      </c>
      <c r="E572" s="44">
        <v>2.8619300000000001</v>
      </c>
      <c r="F572" s="44">
        <f t="shared" si="115"/>
        <v>0.71220000000000006</v>
      </c>
      <c r="G572" s="44">
        <v>5.2597500000000004</v>
      </c>
      <c r="H572" s="44">
        <f t="shared" si="116"/>
        <v>3.79</v>
      </c>
      <c r="I572" s="44">
        <f t="shared" si="117"/>
        <v>3.8647</v>
      </c>
      <c r="J572" s="44">
        <f t="shared" si="118"/>
        <v>3.6735899999999999</v>
      </c>
      <c r="K572" s="44">
        <v>3.2988</v>
      </c>
      <c r="L572" s="44">
        <f t="shared" si="119"/>
        <v>3.59863</v>
      </c>
      <c r="M572" s="45">
        <f t="shared" si="120"/>
        <v>0.79528320499745742</v>
      </c>
      <c r="N572" s="46">
        <f t="shared" si="121"/>
        <v>0.79</v>
      </c>
      <c r="O572" s="47">
        <v>15.77</v>
      </c>
      <c r="P572" s="48">
        <f t="shared" si="112"/>
        <v>15.77</v>
      </c>
      <c r="S572" s="47">
        <v>12.01</v>
      </c>
      <c r="T572" s="47">
        <v>16.52</v>
      </c>
      <c r="U572" s="45">
        <f t="shared" si="123"/>
        <v>0.37552039966694423</v>
      </c>
      <c r="V572" s="44" t="str">
        <f t="shared" si="124"/>
        <v>N</v>
      </c>
      <c r="W572" s="45">
        <f t="shared" si="113"/>
        <v>-4.5399515738498791E-2</v>
      </c>
      <c r="X572" s="44" t="str">
        <f t="shared" si="125"/>
        <v>N</v>
      </c>
      <c r="Y572" s="44" t="str">
        <f t="shared" si="122"/>
        <v>N</v>
      </c>
      <c r="Z572" s="48">
        <f t="shared" si="114"/>
        <v>15.7</v>
      </c>
      <c r="AC572" s="25"/>
      <c r="AE572" s="25"/>
    </row>
    <row r="573" spans="1:31">
      <c r="A573" s="34" t="s">
        <v>612</v>
      </c>
      <c r="B573" s="41">
        <v>6004733</v>
      </c>
      <c r="C573" s="41">
        <v>145510</v>
      </c>
      <c r="D573" s="41">
        <v>0</v>
      </c>
      <c r="E573" s="2">
        <v>3.2968799999999998</v>
      </c>
      <c r="F573" s="2">
        <f t="shared" si="115"/>
        <v>0.71220000000000006</v>
      </c>
      <c r="G573" s="2">
        <v>4.71347</v>
      </c>
      <c r="H573" s="2">
        <f t="shared" si="116"/>
        <v>3.79</v>
      </c>
      <c r="I573" s="2">
        <f t="shared" si="117"/>
        <v>3.8647</v>
      </c>
      <c r="J573" s="2">
        <f t="shared" si="118"/>
        <v>3.2920500000000001</v>
      </c>
      <c r="K573" s="2">
        <v>3.09287</v>
      </c>
      <c r="L573" s="2">
        <f t="shared" si="119"/>
        <v>3.2522099999999998</v>
      </c>
      <c r="M573" s="49">
        <f t="shared" si="120"/>
        <v>1.0137352753973452</v>
      </c>
      <c r="N573" s="38">
        <f t="shared" si="121"/>
        <v>1.01</v>
      </c>
      <c r="O573" s="50">
        <v>31.53</v>
      </c>
      <c r="P573" s="51">
        <f t="shared" si="112"/>
        <v>31.53</v>
      </c>
      <c r="S573" s="50">
        <v>24.23</v>
      </c>
      <c r="T573" s="50">
        <v>33.71</v>
      </c>
      <c r="U573" s="49">
        <f t="shared" si="123"/>
        <v>0.3912505158893933</v>
      </c>
      <c r="V573" s="2" t="str">
        <f t="shared" si="124"/>
        <v>N</v>
      </c>
      <c r="W573" s="49">
        <f t="shared" si="113"/>
        <v>-6.4669237614951039E-2</v>
      </c>
      <c r="X573" s="2" t="str">
        <f t="shared" si="125"/>
        <v>Y</v>
      </c>
      <c r="Y573" s="2" t="str">
        <f t="shared" si="122"/>
        <v>N</v>
      </c>
      <c r="Z573" s="51">
        <f t="shared" si="114"/>
        <v>32.03</v>
      </c>
      <c r="AC573" s="25"/>
      <c r="AE573" s="25"/>
    </row>
    <row r="574" spans="1:31">
      <c r="A574" s="34" t="s">
        <v>613</v>
      </c>
      <c r="B574" s="41">
        <v>6003958</v>
      </c>
      <c r="C574" s="41">
        <v>145764</v>
      </c>
      <c r="D574" s="41">
        <v>0</v>
      </c>
      <c r="E574" s="2">
        <v>2.9762499999999998</v>
      </c>
      <c r="F574" s="2">
        <f t="shared" si="115"/>
        <v>0.71220000000000006</v>
      </c>
      <c r="G574" s="2">
        <v>5.0227399999999998</v>
      </c>
      <c r="H574" s="2">
        <f t="shared" si="116"/>
        <v>3.79</v>
      </c>
      <c r="I574" s="2">
        <f t="shared" si="117"/>
        <v>3.8647</v>
      </c>
      <c r="J574" s="2">
        <f t="shared" si="118"/>
        <v>3.5080499999999999</v>
      </c>
      <c r="K574" s="2">
        <v>3.05762</v>
      </c>
      <c r="L574" s="2">
        <f t="shared" si="119"/>
        <v>3.4179599999999999</v>
      </c>
      <c r="M574" s="49">
        <f t="shared" si="120"/>
        <v>0.87076794345164954</v>
      </c>
      <c r="N574" s="38">
        <f t="shared" si="121"/>
        <v>0.87</v>
      </c>
      <c r="O574" s="50">
        <v>21.92</v>
      </c>
      <c r="P574" s="51">
        <f t="shared" si="112"/>
        <v>21.92</v>
      </c>
      <c r="S574" s="50">
        <v>24.23</v>
      </c>
      <c r="T574" s="50">
        <v>17.29</v>
      </c>
      <c r="U574" s="49">
        <f t="shared" si="123"/>
        <v>-0.28642179116797362</v>
      </c>
      <c r="V574" s="2" t="str">
        <f t="shared" si="124"/>
        <v>Y</v>
      </c>
      <c r="W574" s="49">
        <f t="shared" si="113"/>
        <v>0.26778484673221531</v>
      </c>
      <c r="X574" s="2" t="str">
        <f t="shared" si="125"/>
        <v>N</v>
      </c>
      <c r="Y574" s="2" t="str">
        <f t="shared" si="122"/>
        <v>N</v>
      </c>
      <c r="Z574" s="51">
        <f t="shared" si="114"/>
        <v>16.430000000000003</v>
      </c>
      <c r="AC574" s="25"/>
      <c r="AE574" s="25"/>
    </row>
    <row r="575" spans="1:31">
      <c r="A575" s="34" t="s">
        <v>614</v>
      </c>
      <c r="B575" s="41">
        <v>6002174</v>
      </c>
      <c r="C575" s="41">
        <v>145473</v>
      </c>
      <c r="D575" s="41">
        <v>0</v>
      </c>
      <c r="E575" s="2">
        <v>2.8092800000000002</v>
      </c>
      <c r="F575" s="2">
        <f t="shared" si="115"/>
        <v>0.71220000000000006</v>
      </c>
      <c r="G575" s="2">
        <v>4.3940999999999999</v>
      </c>
      <c r="H575" s="2">
        <f t="shared" si="116"/>
        <v>3.79</v>
      </c>
      <c r="I575" s="2">
        <f t="shared" si="117"/>
        <v>3.8647</v>
      </c>
      <c r="J575" s="2">
        <f t="shared" si="118"/>
        <v>3.0689899999999999</v>
      </c>
      <c r="K575" s="2">
        <v>3.1890299999999998</v>
      </c>
      <c r="L575" s="2">
        <f t="shared" si="119"/>
        <v>3.0689899999999999</v>
      </c>
      <c r="M575" s="49">
        <f t="shared" si="120"/>
        <v>0.91537606834821894</v>
      </c>
      <c r="N575" s="38">
        <f t="shared" si="121"/>
        <v>0.91</v>
      </c>
      <c r="O575" s="50">
        <v>25</v>
      </c>
      <c r="P575" s="51">
        <f t="shared" si="112"/>
        <v>25</v>
      </c>
      <c r="S575" s="50">
        <v>22.69</v>
      </c>
      <c r="T575" s="50">
        <v>26.42</v>
      </c>
      <c r="U575" s="49">
        <f t="shared" si="123"/>
        <v>0.16438959894226532</v>
      </c>
      <c r="V575" s="2" t="str">
        <f t="shared" si="124"/>
        <v>N</v>
      </c>
      <c r="W575" s="49">
        <f t="shared" si="113"/>
        <v>-5.3747161241483786E-2</v>
      </c>
      <c r="X575" s="2" t="str">
        <f t="shared" si="125"/>
        <v>Y</v>
      </c>
      <c r="Y575" s="2" t="str">
        <f t="shared" si="122"/>
        <v>N</v>
      </c>
      <c r="Z575" s="51">
        <f t="shared" si="114"/>
        <v>25.1</v>
      </c>
      <c r="AC575" s="25"/>
      <c r="AE575" s="25"/>
    </row>
    <row r="576" spans="1:31">
      <c r="A576" s="52" t="s">
        <v>615</v>
      </c>
      <c r="B576" s="53">
        <v>6014823</v>
      </c>
      <c r="C576" s="53">
        <v>145977</v>
      </c>
      <c r="D576" s="53">
        <v>0</v>
      </c>
      <c r="E576" s="54">
        <v>2.9323700000000001</v>
      </c>
      <c r="F576" s="54">
        <f t="shared" si="115"/>
        <v>0.71220000000000006</v>
      </c>
      <c r="G576" s="54">
        <v>4.0976400000000002</v>
      </c>
      <c r="H576" s="54">
        <f t="shared" si="116"/>
        <v>3.79</v>
      </c>
      <c r="I576" s="54">
        <f t="shared" si="117"/>
        <v>3.8647</v>
      </c>
      <c r="J576" s="54">
        <f t="shared" si="118"/>
        <v>2.8619300000000001</v>
      </c>
      <c r="K576" s="54">
        <v>3.16364</v>
      </c>
      <c r="L576" s="54">
        <f t="shared" si="119"/>
        <v>2.8619300000000001</v>
      </c>
      <c r="M576" s="55">
        <f t="shared" si="120"/>
        <v>1.0246127613184111</v>
      </c>
      <c r="N576" s="56">
        <f t="shared" si="121"/>
        <v>1.02</v>
      </c>
      <c r="O576" s="57">
        <v>32.07</v>
      </c>
      <c r="P576" s="58">
        <f t="shared" si="112"/>
        <v>32.07</v>
      </c>
      <c r="S576" s="57">
        <v>25.77</v>
      </c>
      <c r="T576" s="57">
        <v>34.799999999999997</v>
      </c>
      <c r="U576" s="55">
        <f t="shared" si="123"/>
        <v>0.35040745052386485</v>
      </c>
      <c r="V576" s="54" t="str">
        <f t="shared" si="124"/>
        <v>N</v>
      </c>
      <c r="W576" s="55">
        <f t="shared" si="113"/>
        <v>-7.8448275862068886E-2</v>
      </c>
      <c r="X576" s="54" t="str">
        <f t="shared" si="125"/>
        <v>Y</v>
      </c>
      <c r="Y576" s="54" t="str">
        <f t="shared" si="122"/>
        <v>N</v>
      </c>
      <c r="Z576" s="58">
        <f t="shared" si="114"/>
        <v>33.06</v>
      </c>
      <c r="AC576" s="25"/>
      <c r="AE576" s="25"/>
    </row>
    <row r="577" spans="1:31">
      <c r="A577" s="42" t="s">
        <v>616</v>
      </c>
      <c r="B577" s="43">
        <v>6014252</v>
      </c>
      <c r="C577" s="43">
        <v>145840</v>
      </c>
      <c r="D577" s="43">
        <v>0</v>
      </c>
      <c r="E577" s="44">
        <v>4.5546600000000002</v>
      </c>
      <c r="F577" s="44">
        <f t="shared" si="115"/>
        <v>0.71220000000000006</v>
      </c>
      <c r="G577" s="44">
        <v>3.8151700000000002</v>
      </c>
      <c r="H577" s="44">
        <f t="shared" si="116"/>
        <v>3.79</v>
      </c>
      <c r="I577" s="44">
        <f t="shared" si="117"/>
        <v>3.8647</v>
      </c>
      <c r="J577" s="44">
        <f t="shared" si="118"/>
        <v>2.6646399999999999</v>
      </c>
      <c r="K577" s="44">
        <v>3.09626</v>
      </c>
      <c r="L577" s="44">
        <f t="shared" si="119"/>
        <v>2.6646399999999999</v>
      </c>
      <c r="M577" s="45">
        <f t="shared" si="120"/>
        <v>1.7092965653896963</v>
      </c>
      <c r="N577" s="46">
        <f t="shared" si="121"/>
        <v>1.7</v>
      </c>
      <c r="O577" s="47">
        <v>38.68</v>
      </c>
      <c r="P577" s="48">
        <f t="shared" si="112"/>
        <v>38.68</v>
      </c>
      <c r="S577" s="47">
        <v>38.68</v>
      </c>
      <c r="T577" s="47">
        <v>38.68</v>
      </c>
      <c r="U577" s="45">
        <f t="shared" si="123"/>
        <v>0</v>
      </c>
      <c r="V577" s="44" t="str">
        <f t="shared" si="124"/>
        <v>N</v>
      </c>
      <c r="W577" s="45">
        <f t="shared" si="113"/>
        <v>0</v>
      </c>
      <c r="X577" s="44" t="str">
        <f t="shared" si="125"/>
        <v>N</v>
      </c>
      <c r="Y577" s="44" t="str">
        <f t="shared" si="122"/>
        <v>N</v>
      </c>
      <c r="Z577" s="48">
        <f t="shared" si="114"/>
        <v>36.75</v>
      </c>
      <c r="AC577" s="25"/>
      <c r="AE577" s="25"/>
    </row>
    <row r="578" spans="1:31">
      <c r="A578" s="34" t="s">
        <v>617</v>
      </c>
      <c r="B578" s="41">
        <v>6009369</v>
      </c>
      <c r="C578" s="41">
        <v>145502</v>
      </c>
      <c r="D578" s="41">
        <v>0</v>
      </c>
      <c r="E578" s="2">
        <v>2.4935299999999998</v>
      </c>
      <c r="F578" s="2">
        <f t="shared" si="115"/>
        <v>0.71220000000000006</v>
      </c>
      <c r="G578" s="2">
        <v>3.5964</v>
      </c>
      <c r="H578" s="2">
        <f t="shared" si="116"/>
        <v>3.79</v>
      </c>
      <c r="I578" s="2">
        <f t="shared" si="117"/>
        <v>3.8647</v>
      </c>
      <c r="J578" s="2">
        <f t="shared" si="118"/>
        <v>2.5118499999999999</v>
      </c>
      <c r="K578" s="2">
        <v>3.2304400000000002</v>
      </c>
      <c r="L578" s="2">
        <f t="shared" si="119"/>
        <v>2.5118499999999999</v>
      </c>
      <c r="M578" s="49">
        <f t="shared" si="120"/>
        <v>0.99270657085415126</v>
      </c>
      <c r="N578" s="38">
        <f t="shared" si="121"/>
        <v>0.99</v>
      </c>
      <c r="O578" s="50">
        <v>30.33</v>
      </c>
      <c r="P578" s="51">
        <f t="shared" si="112"/>
        <v>30.33</v>
      </c>
      <c r="S578" s="50">
        <v>20.37</v>
      </c>
      <c r="T578" s="50">
        <v>29.03</v>
      </c>
      <c r="U578" s="49">
        <f t="shared" si="123"/>
        <v>0.42513500245459007</v>
      </c>
      <c r="V578" s="2" t="str">
        <f t="shared" si="124"/>
        <v>N</v>
      </c>
      <c r="W578" s="49">
        <f t="shared" si="113"/>
        <v>4.4781260764726043E-2</v>
      </c>
      <c r="X578" s="2" t="str">
        <f t="shared" si="125"/>
        <v>N</v>
      </c>
      <c r="Y578" s="2" t="str">
        <f t="shared" si="122"/>
        <v>N</v>
      </c>
      <c r="Z578" s="51">
        <f t="shared" si="114"/>
        <v>27.580000000000002</v>
      </c>
      <c r="AC578" s="25"/>
      <c r="AE578" s="25"/>
    </row>
    <row r="579" spans="1:31">
      <c r="A579" s="34" t="s">
        <v>618</v>
      </c>
      <c r="B579" s="41">
        <v>6005953</v>
      </c>
      <c r="C579" s="41">
        <v>146048</v>
      </c>
      <c r="D579" s="41">
        <v>0</v>
      </c>
      <c r="E579" s="2">
        <v>2.9045000000000001</v>
      </c>
      <c r="F579" s="2">
        <f t="shared" si="115"/>
        <v>0.71220000000000006</v>
      </c>
      <c r="G579" s="2">
        <v>4.3742999999999999</v>
      </c>
      <c r="H579" s="2">
        <f t="shared" si="116"/>
        <v>3.79</v>
      </c>
      <c r="I579" s="2">
        <f t="shared" si="117"/>
        <v>3.8647</v>
      </c>
      <c r="J579" s="2">
        <f t="shared" si="118"/>
        <v>3.0551599999999999</v>
      </c>
      <c r="K579" s="2">
        <v>3.21807</v>
      </c>
      <c r="L579" s="2">
        <f t="shared" si="119"/>
        <v>3.0551599999999999</v>
      </c>
      <c r="M579" s="49">
        <f t="shared" si="120"/>
        <v>0.95068670707917102</v>
      </c>
      <c r="N579" s="38">
        <f t="shared" si="121"/>
        <v>0.95</v>
      </c>
      <c r="O579" s="50">
        <v>27.72</v>
      </c>
      <c r="P579" s="51">
        <f t="shared" si="112"/>
        <v>27.72</v>
      </c>
      <c r="S579" s="50">
        <v>25</v>
      </c>
      <c r="T579" s="50">
        <v>33.159999999999997</v>
      </c>
      <c r="U579" s="49">
        <f t="shared" si="123"/>
        <v>0.32639999999999986</v>
      </c>
      <c r="V579" s="2" t="str">
        <f t="shared" si="124"/>
        <v>N</v>
      </c>
      <c r="W579" s="49">
        <f t="shared" si="113"/>
        <v>-0.16405307599517485</v>
      </c>
      <c r="X579" s="2" t="str">
        <f t="shared" si="125"/>
        <v>Y</v>
      </c>
      <c r="Y579" s="2" t="str">
        <f t="shared" si="122"/>
        <v>N</v>
      </c>
      <c r="Z579" s="51">
        <f t="shared" si="114"/>
        <v>31.51</v>
      </c>
      <c r="AC579" s="25"/>
      <c r="AE579" s="25"/>
    </row>
    <row r="580" spans="1:31">
      <c r="A580" s="34" t="s">
        <v>619</v>
      </c>
      <c r="B580" s="41">
        <v>6009377</v>
      </c>
      <c r="C580" s="41">
        <v>146159</v>
      </c>
      <c r="D580" s="41">
        <v>0</v>
      </c>
      <c r="E580" s="2">
        <v>2.6392699999999998</v>
      </c>
      <c r="F580" s="2">
        <f t="shared" si="115"/>
        <v>0.71220000000000006</v>
      </c>
      <c r="G580" s="2">
        <v>4.3295599999999999</v>
      </c>
      <c r="H580" s="2">
        <f t="shared" si="116"/>
        <v>3.79</v>
      </c>
      <c r="I580" s="2">
        <f t="shared" si="117"/>
        <v>3.8647</v>
      </c>
      <c r="J580" s="2">
        <f t="shared" si="118"/>
        <v>3.0239099999999999</v>
      </c>
      <c r="K580" s="2">
        <v>3.2442299999999999</v>
      </c>
      <c r="L580" s="2">
        <f t="shared" si="119"/>
        <v>3.0239099999999999</v>
      </c>
      <c r="M580" s="49">
        <f t="shared" si="120"/>
        <v>0.87280044710325366</v>
      </c>
      <c r="N580" s="38">
        <f t="shared" si="121"/>
        <v>0.87</v>
      </c>
      <c r="O580" s="50">
        <v>21.92</v>
      </c>
      <c r="P580" s="51">
        <f t="shared" si="112"/>
        <v>21.92</v>
      </c>
      <c r="S580" s="50">
        <v>18.059999999999999</v>
      </c>
      <c r="T580" s="50">
        <v>18.829999999999998</v>
      </c>
      <c r="U580" s="49">
        <f t="shared" si="123"/>
        <v>4.2635658914728661E-2</v>
      </c>
      <c r="V580" s="2" t="str">
        <f t="shared" si="124"/>
        <v>N</v>
      </c>
      <c r="W580" s="49">
        <f t="shared" si="113"/>
        <v>0.16409984067976652</v>
      </c>
      <c r="X580" s="2" t="str">
        <f t="shared" si="125"/>
        <v>N</v>
      </c>
      <c r="Y580" s="2" t="str">
        <f t="shared" si="122"/>
        <v>N</v>
      </c>
      <c r="Z580" s="51">
        <f t="shared" si="114"/>
        <v>17.89</v>
      </c>
      <c r="AC580" s="25"/>
      <c r="AE580" s="25"/>
    </row>
    <row r="581" spans="1:31">
      <c r="A581" s="52" t="s">
        <v>620</v>
      </c>
      <c r="B581" s="53">
        <v>6009393</v>
      </c>
      <c r="C581" s="53">
        <v>145497</v>
      </c>
      <c r="D581" s="53">
        <v>0</v>
      </c>
      <c r="E581" s="54">
        <v>2.4693499999999999</v>
      </c>
      <c r="F581" s="54">
        <f t="shared" si="115"/>
        <v>0.71220000000000006</v>
      </c>
      <c r="G581" s="54">
        <v>3.75061</v>
      </c>
      <c r="H581" s="54">
        <f t="shared" si="116"/>
        <v>3.79</v>
      </c>
      <c r="I581" s="54">
        <f t="shared" si="117"/>
        <v>3.8647</v>
      </c>
      <c r="J581" s="54">
        <f t="shared" si="118"/>
        <v>2.6195499999999998</v>
      </c>
      <c r="K581" s="54">
        <v>0</v>
      </c>
      <c r="L581" s="54">
        <f t="shared" si="119"/>
        <v>2.6195499999999998</v>
      </c>
      <c r="M581" s="55">
        <f t="shared" si="120"/>
        <v>0.94266190757954615</v>
      </c>
      <c r="N581" s="56">
        <f t="shared" si="121"/>
        <v>0.94</v>
      </c>
      <c r="O581" s="57">
        <v>27.07</v>
      </c>
      <c r="P581" s="58">
        <f t="shared" si="112"/>
        <v>27.07</v>
      </c>
      <c r="S581" s="57">
        <v>19.600000000000001</v>
      </c>
      <c r="T581" s="57">
        <v>37.04</v>
      </c>
      <c r="U581" s="55">
        <f t="shared" si="123"/>
        <v>0.88979591836734673</v>
      </c>
      <c r="V581" s="54" t="str">
        <f t="shared" si="124"/>
        <v>N</v>
      </c>
      <c r="W581" s="55">
        <f t="shared" si="113"/>
        <v>-0.26916846652267817</v>
      </c>
      <c r="X581" s="54" t="str">
        <f t="shared" si="125"/>
        <v>Y</v>
      </c>
      <c r="Y581" s="54" t="str">
        <f t="shared" si="122"/>
        <v>N</v>
      </c>
      <c r="Z581" s="58">
        <f t="shared" si="114"/>
        <v>35.19</v>
      </c>
      <c r="AC581" s="25"/>
      <c r="AE581" s="25"/>
    </row>
    <row r="582" spans="1:31">
      <c r="A582" s="42" t="s">
        <v>621</v>
      </c>
      <c r="B582" s="43">
        <v>6016984</v>
      </c>
      <c r="C582" s="43">
        <v>145460</v>
      </c>
      <c r="D582" s="43">
        <v>0</v>
      </c>
      <c r="E582" s="44">
        <v>2.66106</v>
      </c>
      <c r="F582" s="44">
        <f t="shared" si="115"/>
        <v>0.71220000000000006</v>
      </c>
      <c r="G582" s="44">
        <v>4.8495600000000003</v>
      </c>
      <c r="H582" s="44">
        <f t="shared" si="116"/>
        <v>3.79</v>
      </c>
      <c r="I582" s="44">
        <f t="shared" si="117"/>
        <v>3.8647</v>
      </c>
      <c r="J582" s="44">
        <f t="shared" si="118"/>
        <v>3.3871000000000002</v>
      </c>
      <c r="K582" s="44">
        <v>3.0693999999999999</v>
      </c>
      <c r="L582" s="44">
        <f t="shared" si="119"/>
        <v>3.3235600000000001</v>
      </c>
      <c r="M582" s="45">
        <f t="shared" si="120"/>
        <v>0.80066555139669504</v>
      </c>
      <c r="N582" s="46">
        <f t="shared" si="121"/>
        <v>0.8</v>
      </c>
      <c r="O582" s="47">
        <v>16.52</v>
      </c>
      <c r="P582" s="48">
        <f t="shared" si="112"/>
        <v>16.52</v>
      </c>
      <c r="S582" s="47">
        <v>16.52</v>
      </c>
      <c r="T582" s="47">
        <v>17.29</v>
      </c>
      <c r="U582" s="45">
        <f t="shared" si="123"/>
        <v>4.6610169491525397E-2</v>
      </c>
      <c r="V582" s="44" t="str">
        <f t="shared" si="124"/>
        <v>N</v>
      </c>
      <c r="W582" s="45">
        <f t="shared" si="113"/>
        <v>-4.4534412955465563E-2</v>
      </c>
      <c r="X582" s="44" t="str">
        <f t="shared" si="125"/>
        <v>N</v>
      </c>
      <c r="Y582" s="44" t="str">
        <f t="shared" si="122"/>
        <v>N</v>
      </c>
      <c r="Z582" s="48">
        <f t="shared" si="114"/>
        <v>16.430000000000003</v>
      </c>
      <c r="AC582" s="25"/>
      <c r="AE582" s="25"/>
    </row>
    <row r="583" spans="1:31">
      <c r="A583" s="34" t="s">
        <v>622</v>
      </c>
      <c r="B583" s="41">
        <v>6016992</v>
      </c>
      <c r="C583" s="41">
        <v>146195</v>
      </c>
      <c r="D583" s="41">
        <v>0</v>
      </c>
      <c r="E583" s="2">
        <v>3.32552</v>
      </c>
      <c r="F583" s="2">
        <f t="shared" si="115"/>
        <v>0.71220000000000006</v>
      </c>
      <c r="G583" s="2">
        <v>4.5681599999999998</v>
      </c>
      <c r="H583" s="2">
        <f t="shared" si="116"/>
        <v>3.79</v>
      </c>
      <c r="I583" s="2">
        <f t="shared" si="117"/>
        <v>3.8647</v>
      </c>
      <c r="J583" s="2">
        <f t="shared" si="118"/>
        <v>3.1905600000000001</v>
      </c>
      <c r="K583" s="2">
        <v>3.3619400000000002</v>
      </c>
      <c r="L583" s="2">
        <f t="shared" si="119"/>
        <v>3.1905600000000001</v>
      </c>
      <c r="M583" s="49">
        <f t="shared" si="120"/>
        <v>1.0422997843638735</v>
      </c>
      <c r="N583" s="38">
        <f t="shared" si="121"/>
        <v>1.04</v>
      </c>
      <c r="O583" s="50">
        <v>33.159999999999997</v>
      </c>
      <c r="P583" s="51">
        <f t="shared" si="112"/>
        <v>33.159999999999997</v>
      </c>
      <c r="S583" s="50">
        <v>34.26</v>
      </c>
      <c r="T583" s="50">
        <v>36.44</v>
      </c>
      <c r="U583" s="49">
        <f t="shared" si="123"/>
        <v>6.3631056625802679E-2</v>
      </c>
      <c r="V583" s="2" t="str">
        <f t="shared" si="124"/>
        <v>N</v>
      </c>
      <c r="W583" s="49">
        <f t="shared" si="113"/>
        <v>-9.0010976948408386E-2</v>
      </c>
      <c r="X583" s="2" t="str">
        <f t="shared" si="125"/>
        <v>Y</v>
      </c>
      <c r="Y583" s="2" t="str">
        <f t="shared" si="122"/>
        <v>N</v>
      </c>
      <c r="Z583" s="51">
        <f t="shared" si="114"/>
        <v>34.619999999999997</v>
      </c>
      <c r="AC583" s="25"/>
      <c r="AE583" s="25"/>
    </row>
    <row r="584" spans="1:31">
      <c r="A584" s="34" t="s">
        <v>623</v>
      </c>
      <c r="B584" s="41">
        <v>6017008</v>
      </c>
      <c r="C584" s="41">
        <v>146194</v>
      </c>
      <c r="D584" s="41">
        <v>0</v>
      </c>
      <c r="E584" s="2">
        <v>3.9426899999999998</v>
      </c>
      <c r="F584" s="2">
        <f t="shared" si="115"/>
        <v>0.71220000000000006</v>
      </c>
      <c r="G584" s="2">
        <v>5.2759</v>
      </c>
      <c r="H584" s="2">
        <f t="shared" si="116"/>
        <v>3.79</v>
      </c>
      <c r="I584" s="2">
        <f t="shared" si="117"/>
        <v>3.8647</v>
      </c>
      <c r="J584" s="2">
        <f t="shared" si="118"/>
        <v>3.6848700000000001</v>
      </c>
      <c r="K584" s="2">
        <v>3.7036500000000001</v>
      </c>
      <c r="L584" s="2">
        <f t="shared" si="119"/>
        <v>3.6848700000000001</v>
      </c>
      <c r="M584" s="49">
        <f t="shared" si="120"/>
        <v>1.0699671901586758</v>
      </c>
      <c r="N584" s="38">
        <f t="shared" si="121"/>
        <v>1.06</v>
      </c>
      <c r="O584" s="50">
        <v>34.26</v>
      </c>
      <c r="P584" s="51">
        <f t="shared" ref="P584:P647" si="126">IF(Y584="Y",Z584,O584)</f>
        <v>34.26</v>
      </c>
      <c r="S584" s="50">
        <v>35.89</v>
      </c>
      <c r="T584" s="50">
        <v>33.71</v>
      </c>
      <c r="U584" s="49">
        <f t="shared" si="123"/>
        <v>-6.074115352465867E-2</v>
      </c>
      <c r="V584" s="2" t="str">
        <f t="shared" si="124"/>
        <v>Y</v>
      </c>
      <c r="W584" s="49">
        <f t="shared" ref="W584:W647" si="127">IF(T584=0,0,(O584-T584)/T584)</f>
        <v>1.631563334322151E-2</v>
      </c>
      <c r="X584" s="2" t="str">
        <f t="shared" si="125"/>
        <v>N</v>
      </c>
      <c r="Y584" s="2" t="str">
        <f t="shared" si="122"/>
        <v>N</v>
      </c>
      <c r="Z584" s="51">
        <f t="shared" ref="Z584:Z647" si="128">ROUNDUP(T584*0.95,2)</f>
        <v>32.03</v>
      </c>
      <c r="AC584" s="25"/>
      <c r="AE584" s="25"/>
    </row>
    <row r="585" spans="1:31">
      <c r="A585" s="34" t="s">
        <v>624</v>
      </c>
      <c r="B585" s="41">
        <v>6016968</v>
      </c>
      <c r="C585" s="41">
        <v>146192</v>
      </c>
      <c r="D585" s="41">
        <v>0</v>
      </c>
      <c r="E585" s="2">
        <v>3.9763899999999999</v>
      </c>
      <c r="F585" s="2">
        <f t="shared" ref="F585:F648" si="129">$F$5</f>
        <v>0.71220000000000006</v>
      </c>
      <c r="G585" s="2">
        <v>5.0063800000000001</v>
      </c>
      <c r="H585" s="2">
        <f t="shared" ref="H585:H648" si="130">$H$5</f>
        <v>3.79</v>
      </c>
      <c r="I585" s="2">
        <f t="shared" ref="I585:I648" si="131">$I$5</f>
        <v>3.8647</v>
      </c>
      <c r="J585" s="2">
        <f t="shared" ref="J585:J648" si="132">ROUND(F585*G585*(H585/I585),5)</f>
        <v>3.4966300000000001</v>
      </c>
      <c r="K585" s="2">
        <v>3.6152099999999998</v>
      </c>
      <c r="L585" s="2">
        <f t="shared" ref="L585:L648" si="133">IF($J585=0,$K585,IF($K585=0,$J585,IF($J585&lt;$K585,$J585,ROUND(($J585*$L$5)+($K585*$L$4),5))))</f>
        <v>3.4966300000000001</v>
      </c>
      <c r="M585" s="49">
        <f t="shared" ref="M585:M648" si="134">IFERROR(E585/L585,0)</f>
        <v>1.1372063958725973</v>
      </c>
      <c r="N585" s="38">
        <f t="shared" ref="N585:N648" si="135">ROUNDDOWN(M585,2)</f>
        <v>1.1299999999999999</v>
      </c>
      <c r="O585" s="50">
        <v>36.89</v>
      </c>
      <c r="P585" s="51">
        <f t="shared" si="126"/>
        <v>36.89</v>
      </c>
      <c r="S585" s="50">
        <v>36.590000000000003</v>
      </c>
      <c r="T585" s="50">
        <v>36.590000000000003</v>
      </c>
      <c r="U585" s="49">
        <f t="shared" si="123"/>
        <v>0</v>
      </c>
      <c r="V585" s="2" t="str">
        <f t="shared" si="124"/>
        <v>N</v>
      </c>
      <c r="W585" s="49">
        <f t="shared" si="127"/>
        <v>8.1989614648810358E-3</v>
      </c>
      <c r="X585" s="2" t="str">
        <f t="shared" si="125"/>
        <v>N</v>
      </c>
      <c r="Y585" s="2" t="str">
        <f t="shared" ref="Y585:Y648" si="136">IF(AND(V585="Y",X585="Y"),"Y","N")</f>
        <v>N</v>
      </c>
      <c r="Z585" s="51">
        <f t="shared" si="128"/>
        <v>34.769999999999996</v>
      </c>
      <c r="AC585" s="25"/>
      <c r="AE585" s="25"/>
    </row>
    <row r="586" spans="1:31">
      <c r="A586" s="52" t="s">
        <v>625</v>
      </c>
      <c r="B586" s="53">
        <v>6007330</v>
      </c>
      <c r="C586" s="53">
        <v>145275</v>
      </c>
      <c r="D586" s="53">
        <v>0</v>
      </c>
      <c r="E586" s="54">
        <v>3.8505600000000002</v>
      </c>
      <c r="F586" s="54">
        <f t="shared" si="129"/>
        <v>0.71220000000000006</v>
      </c>
      <c r="G586" s="54">
        <v>3.7812700000000001</v>
      </c>
      <c r="H586" s="54">
        <f t="shared" si="130"/>
        <v>3.79</v>
      </c>
      <c r="I586" s="54">
        <f t="shared" si="131"/>
        <v>3.8647</v>
      </c>
      <c r="J586" s="54">
        <f t="shared" si="132"/>
        <v>2.6409699999999998</v>
      </c>
      <c r="K586" s="54">
        <v>3.10019</v>
      </c>
      <c r="L586" s="54">
        <f t="shared" si="133"/>
        <v>2.6409699999999998</v>
      </c>
      <c r="M586" s="55">
        <f t="shared" si="134"/>
        <v>1.4580097464189297</v>
      </c>
      <c r="N586" s="56">
        <f t="shared" si="135"/>
        <v>1.45</v>
      </c>
      <c r="O586" s="57">
        <v>38.68</v>
      </c>
      <c r="P586" s="58">
        <f t="shared" si="126"/>
        <v>38.68</v>
      </c>
      <c r="S586" s="57">
        <v>26.42</v>
      </c>
      <c r="T586" s="57">
        <v>38.68</v>
      </c>
      <c r="U586" s="55">
        <f t="shared" ref="U586:U628" si="137">IFERROR((T586-S586)/S586,0)</f>
        <v>0.4640423921271763</v>
      </c>
      <c r="V586" s="54" t="str">
        <f t="shared" ref="V586:V649" si="138">IF(U586&lt;-0.05,"Y","N")</f>
        <v>N</v>
      </c>
      <c r="W586" s="55">
        <f t="shared" si="127"/>
        <v>0</v>
      </c>
      <c r="X586" s="54" t="str">
        <f t="shared" ref="X586:X649" si="139">IF(W586&lt;-0.05,"Y","N")</f>
        <v>N</v>
      </c>
      <c r="Y586" s="54" t="str">
        <f t="shared" si="136"/>
        <v>N</v>
      </c>
      <c r="Z586" s="58">
        <f t="shared" si="128"/>
        <v>36.75</v>
      </c>
      <c r="AC586" s="25"/>
      <c r="AE586" s="25"/>
    </row>
    <row r="587" spans="1:31">
      <c r="A587" s="42" t="s">
        <v>626</v>
      </c>
      <c r="B587" s="43">
        <v>6003750</v>
      </c>
      <c r="C587" s="43">
        <v>145726</v>
      </c>
      <c r="D587" s="43">
        <v>0</v>
      </c>
      <c r="E587" s="44">
        <v>2.6530499999999999</v>
      </c>
      <c r="F587" s="44">
        <f t="shared" si="129"/>
        <v>0.71220000000000006</v>
      </c>
      <c r="G587" s="44">
        <v>5.4645799999999998</v>
      </c>
      <c r="H587" s="44">
        <f t="shared" si="130"/>
        <v>3.79</v>
      </c>
      <c r="I587" s="44">
        <f t="shared" si="131"/>
        <v>3.8647</v>
      </c>
      <c r="J587" s="44">
        <f t="shared" si="132"/>
        <v>3.8166500000000001</v>
      </c>
      <c r="K587" s="44">
        <v>3.5340099999999999</v>
      </c>
      <c r="L587" s="44">
        <f t="shared" si="133"/>
        <v>3.7601200000000001</v>
      </c>
      <c r="M587" s="45">
        <f t="shared" si="134"/>
        <v>0.70557588587598263</v>
      </c>
      <c r="N587" s="46">
        <f t="shared" si="135"/>
        <v>0.7</v>
      </c>
      <c r="O587" s="47">
        <v>9</v>
      </c>
      <c r="P587" s="48">
        <f t="shared" si="126"/>
        <v>10.7</v>
      </c>
      <c r="S587" s="47">
        <v>13.51</v>
      </c>
      <c r="T587" s="47">
        <v>11.26</v>
      </c>
      <c r="U587" s="45">
        <f t="shared" si="137"/>
        <v>-0.16654330125832717</v>
      </c>
      <c r="V587" s="44" t="str">
        <f t="shared" si="138"/>
        <v>Y</v>
      </c>
      <c r="W587" s="45">
        <f t="shared" si="127"/>
        <v>-0.20071047957371224</v>
      </c>
      <c r="X587" s="44" t="str">
        <f t="shared" si="139"/>
        <v>Y</v>
      </c>
      <c r="Y587" s="44" t="str">
        <f t="shared" si="136"/>
        <v>Y</v>
      </c>
      <c r="Z587" s="48">
        <f t="shared" si="128"/>
        <v>10.7</v>
      </c>
      <c r="AC587" s="25"/>
      <c r="AE587" s="25"/>
    </row>
    <row r="588" spans="1:31">
      <c r="A588" s="34" t="s">
        <v>627</v>
      </c>
      <c r="B588" s="41">
        <v>6009427</v>
      </c>
      <c r="C588" s="41">
        <v>145442</v>
      </c>
      <c r="D588" s="41">
        <v>0</v>
      </c>
      <c r="E588" s="2">
        <v>3.07172</v>
      </c>
      <c r="F588" s="2">
        <f t="shared" si="129"/>
        <v>0.71220000000000006</v>
      </c>
      <c r="G588" s="2">
        <v>3.91194</v>
      </c>
      <c r="H588" s="2">
        <f t="shared" si="130"/>
        <v>3.79</v>
      </c>
      <c r="I588" s="2">
        <f t="shared" si="131"/>
        <v>3.8647</v>
      </c>
      <c r="J588" s="2">
        <f t="shared" si="132"/>
        <v>2.7322299999999999</v>
      </c>
      <c r="K588" s="2">
        <v>2.9950999999999999</v>
      </c>
      <c r="L588" s="2">
        <f t="shared" si="133"/>
        <v>2.7322299999999999</v>
      </c>
      <c r="M588" s="49">
        <f t="shared" si="134"/>
        <v>1.124253814649572</v>
      </c>
      <c r="N588" s="38">
        <f t="shared" si="135"/>
        <v>1.1200000000000001</v>
      </c>
      <c r="O588" s="50">
        <v>36.74</v>
      </c>
      <c r="P588" s="51">
        <f t="shared" si="126"/>
        <v>36.74</v>
      </c>
      <c r="S588" s="50">
        <v>21.15</v>
      </c>
      <c r="T588" s="50">
        <v>29.68</v>
      </c>
      <c r="U588" s="49">
        <f t="shared" si="137"/>
        <v>0.40330969267139488</v>
      </c>
      <c r="V588" s="2" t="str">
        <f t="shared" si="138"/>
        <v>N</v>
      </c>
      <c r="W588" s="49">
        <f t="shared" si="127"/>
        <v>0.23787061994609171</v>
      </c>
      <c r="X588" s="2" t="str">
        <f t="shared" si="139"/>
        <v>N</v>
      </c>
      <c r="Y588" s="2" t="str">
        <f t="shared" si="136"/>
        <v>N</v>
      </c>
      <c r="Z588" s="51">
        <f t="shared" si="128"/>
        <v>28.200000000000003</v>
      </c>
      <c r="AC588" s="25"/>
      <c r="AE588" s="25"/>
    </row>
    <row r="589" spans="1:31">
      <c r="A589" s="34" t="s">
        <v>628</v>
      </c>
      <c r="B589" s="41">
        <v>6003263</v>
      </c>
      <c r="C589" s="41">
        <v>145795</v>
      </c>
      <c r="D589" s="41">
        <v>0</v>
      </c>
      <c r="E589" s="2">
        <v>2.6865899999999998</v>
      </c>
      <c r="F589" s="2">
        <f t="shared" si="129"/>
        <v>0.71220000000000006</v>
      </c>
      <c r="G589" s="2">
        <v>4.0801600000000002</v>
      </c>
      <c r="H589" s="2">
        <f t="shared" si="130"/>
        <v>3.79</v>
      </c>
      <c r="I589" s="2">
        <f t="shared" si="131"/>
        <v>3.8647</v>
      </c>
      <c r="J589" s="2">
        <f t="shared" si="132"/>
        <v>2.84972</v>
      </c>
      <c r="K589" s="2">
        <v>3.2862200000000001</v>
      </c>
      <c r="L589" s="2">
        <f t="shared" si="133"/>
        <v>2.84972</v>
      </c>
      <c r="M589" s="49">
        <f t="shared" si="134"/>
        <v>0.94275577951518041</v>
      </c>
      <c r="N589" s="38">
        <f t="shared" si="135"/>
        <v>0.94</v>
      </c>
      <c r="O589" s="50">
        <v>27.07</v>
      </c>
      <c r="P589" s="51">
        <f t="shared" si="126"/>
        <v>27.07</v>
      </c>
      <c r="S589" s="50">
        <v>16.52</v>
      </c>
      <c r="T589" s="50">
        <v>25.77</v>
      </c>
      <c r="U589" s="49">
        <f t="shared" si="137"/>
        <v>0.55992736077481842</v>
      </c>
      <c r="V589" s="2" t="str">
        <f t="shared" si="138"/>
        <v>N</v>
      </c>
      <c r="W589" s="49">
        <f t="shared" si="127"/>
        <v>5.0446255335661654E-2</v>
      </c>
      <c r="X589" s="2" t="str">
        <f t="shared" si="139"/>
        <v>N</v>
      </c>
      <c r="Y589" s="2" t="str">
        <f t="shared" si="136"/>
        <v>N</v>
      </c>
      <c r="Z589" s="51">
        <f t="shared" si="128"/>
        <v>24.490000000000002</v>
      </c>
      <c r="AC589" s="25"/>
      <c r="AE589" s="25"/>
    </row>
    <row r="590" spans="1:31">
      <c r="A590" s="34" t="s">
        <v>629</v>
      </c>
      <c r="B590" s="41">
        <v>6009443</v>
      </c>
      <c r="C590" s="41">
        <v>145879</v>
      </c>
      <c r="D590" s="41">
        <v>0</v>
      </c>
      <c r="E590" s="2">
        <v>3.3120699999999998</v>
      </c>
      <c r="F590" s="2">
        <f t="shared" si="129"/>
        <v>0.71220000000000006</v>
      </c>
      <c r="G590" s="2">
        <v>5.5831400000000002</v>
      </c>
      <c r="H590" s="2">
        <f t="shared" si="130"/>
        <v>3.79</v>
      </c>
      <c r="I590" s="2">
        <f t="shared" si="131"/>
        <v>3.8647</v>
      </c>
      <c r="J590" s="2">
        <f t="shared" si="132"/>
        <v>3.8994499999999999</v>
      </c>
      <c r="K590" s="2">
        <v>3.6827100000000002</v>
      </c>
      <c r="L590" s="2">
        <f t="shared" si="133"/>
        <v>3.8561000000000001</v>
      </c>
      <c r="M590" s="49">
        <f t="shared" si="134"/>
        <v>0.85891704053318119</v>
      </c>
      <c r="N590" s="38">
        <f t="shared" si="135"/>
        <v>0.85</v>
      </c>
      <c r="O590" s="50">
        <v>20.37</v>
      </c>
      <c r="P590" s="51">
        <f t="shared" si="126"/>
        <v>22.290000000000003</v>
      </c>
      <c r="S590" s="50">
        <v>25</v>
      </c>
      <c r="T590" s="50">
        <v>23.46</v>
      </c>
      <c r="U590" s="49">
        <f t="shared" si="137"/>
        <v>-6.1599999999999967E-2</v>
      </c>
      <c r="V590" s="2" t="str">
        <f t="shared" si="138"/>
        <v>Y</v>
      </c>
      <c r="W590" s="49">
        <f t="shared" si="127"/>
        <v>-0.13171355498721227</v>
      </c>
      <c r="X590" s="2" t="str">
        <f t="shared" si="139"/>
        <v>Y</v>
      </c>
      <c r="Y590" s="2" t="str">
        <f t="shared" si="136"/>
        <v>Y</v>
      </c>
      <c r="Z590" s="51">
        <f t="shared" si="128"/>
        <v>22.290000000000003</v>
      </c>
      <c r="AC590" s="25"/>
      <c r="AE590" s="25"/>
    </row>
    <row r="591" spans="1:31">
      <c r="A591" s="52" t="s">
        <v>630</v>
      </c>
      <c r="B591" s="53">
        <v>6002588</v>
      </c>
      <c r="C591" s="53">
        <v>146086</v>
      </c>
      <c r="D591" s="53">
        <v>0</v>
      </c>
      <c r="E591" s="54">
        <v>3.7058300000000002</v>
      </c>
      <c r="F591" s="54">
        <f t="shared" si="129"/>
        <v>0.71220000000000006</v>
      </c>
      <c r="G591" s="54">
        <v>3.7293799999999999</v>
      </c>
      <c r="H591" s="54">
        <f t="shared" si="130"/>
        <v>3.79</v>
      </c>
      <c r="I591" s="54">
        <f t="shared" si="131"/>
        <v>3.8647</v>
      </c>
      <c r="J591" s="54">
        <f t="shared" si="132"/>
        <v>2.60473</v>
      </c>
      <c r="K591" s="54">
        <v>2.7446999999999999</v>
      </c>
      <c r="L591" s="54">
        <f t="shared" si="133"/>
        <v>2.60473</v>
      </c>
      <c r="M591" s="55">
        <f t="shared" si="134"/>
        <v>1.422730954839849</v>
      </c>
      <c r="N591" s="56">
        <f t="shared" si="135"/>
        <v>1.42</v>
      </c>
      <c r="O591" s="57">
        <v>38.68</v>
      </c>
      <c r="P591" s="58">
        <f t="shared" si="126"/>
        <v>38.68</v>
      </c>
      <c r="S591" s="57">
        <v>33.159999999999997</v>
      </c>
      <c r="T591" s="57">
        <v>38.68</v>
      </c>
      <c r="U591" s="55">
        <f t="shared" si="137"/>
        <v>0.16646562123039818</v>
      </c>
      <c r="V591" s="54" t="str">
        <f t="shared" si="138"/>
        <v>N</v>
      </c>
      <c r="W591" s="55">
        <f t="shared" si="127"/>
        <v>0</v>
      </c>
      <c r="X591" s="54" t="str">
        <f t="shared" si="139"/>
        <v>N</v>
      </c>
      <c r="Y591" s="54" t="str">
        <f t="shared" si="136"/>
        <v>N</v>
      </c>
      <c r="Z591" s="58">
        <f t="shared" si="128"/>
        <v>36.75</v>
      </c>
      <c r="AC591" s="25"/>
      <c r="AE591" s="25"/>
    </row>
    <row r="592" spans="1:31">
      <c r="A592" s="42" t="s">
        <v>631</v>
      </c>
      <c r="B592" s="43">
        <v>6004188</v>
      </c>
      <c r="C592" s="43">
        <v>145466</v>
      </c>
      <c r="D592" s="43">
        <v>0</v>
      </c>
      <c r="E592" s="44">
        <v>3.9495800000000001</v>
      </c>
      <c r="F592" s="44">
        <f t="shared" si="129"/>
        <v>0.71220000000000006</v>
      </c>
      <c r="G592" s="44">
        <v>4.1523099999999999</v>
      </c>
      <c r="H592" s="44">
        <f t="shared" si="130"/>
        <v>3.79</v>
      </c>
      <c r="I592" s="44">
        <f t="shared" si="131"/>
        <v>3.8647</v>
      </c>
      <c r="J592" s="44">
        <f t="shared" si="132"/>
        <v>2.9001100000000002</v>
      </c>
      <c r="K592" s="44">
        <v>3.10229</v>
      </c>
      <c r="L592" s="44">
        <f t="shared" si="133"/>
        <v>2.9001100000000002</v>
      </c>
      <c r="M592" s="45">
        <f t="shared" si="134"/>
        <v>1.3618724806990079</v>
      </c>
      <c r="N592" s="46">
        <f t="shared" si="135"/>
        <v>1.36</v>
      </c>
      <c r="O592" s="47">
        <v>38.68</v>
      </c>
      <c r="P592" s="48">
        <f t="shared" si="126"/>
        <v>38.68</v>
      </c>
      <c r="S592" s="47">
        <v>36.89</v>
      </c>
      <c r="T592" s="47">
        <v>38.68</v>
      </c>
      <c r="U592" s="45">
        <f t="shared" si="137"/>
        <v>4.852263486039575E-2</v>
      </c>
      <c r="V592" s="44" t="str">
        <f t="shared" si="138"/>
        <v>N</v>
      </c>
      <c r="W592" s="45">
        <f t="shared" si="127"/>
        <v>0</v>
      </c>
      <c r="X592" s="44" t="str">
        <f t="shared" si="139"/>
        <v>N</v>
      </c>
      <c r="Y592" s="44" t="str">
        <f t="shared" si="136"/>
        <v>N</v>
      </c>
      <c r="Z592" s="48">
        <f t="shared" si="128"/>
        <v>36.75</v>
      </c>
      <c r="AC592" s="25"/>
      <c r="AE592" s="25"/>
    </row>
    <row r="593" spans="1:31">
      <c r="A593" s="34" t="s">
        <v>632</v>
      </c>
      <c r="B593" s="41">
        <v>6009484</v>
      </c>
      <c r="C593" s="41">
        <v>146070</v>
      </c>
      <c r="D593" s="41">
        <v>0</v>
      </c>
      <c r="E593" s="2">
        <v>4.0041599999999997</v>
      </c>
      <c r="F593" s="2">
        <f t="shared" si="129"/>
        <v>0.71220000000000006</v>
      </c>
      <c r="G593" s="2">
        <v>3.6637300000000002</v>
      </c>
      <c r="H593" s="2">
        <f t="shared" si="130"/>
        <v>3.79</v>
      </c>
      <c r="I593" s="2">
        <f t="shared" si="131"/>
        <v>3.8647</v>
      </c>
      <c r="J593" s="2">
        <f t="shared" si="132"/>
        <v>2.5588700000000002</v>
      </c>
      <c r="K593" s="2">
        <v>2.8964099999999999</v>
      </c>
      <c r="L593" s="2">
        <f t="shared" si="133"/>
        <v>2.5588700000000002</v>
      </c>
      <c r="M593" s="49">
        <f t="shared" si="134"/>
        <v>1.5648157194386583</v>
      </c>
      <c r="N593" s="38">
        <f t="shared" si="135"/>
        <v>1.56</v>
      </c>
      <c r="O593" s="50">
        <v>38.68</v>
      </c>
      <c r="P593" s="51">
        <f t="shared" si="126"/>
        <v>38.68</v>
      </c>
      <c r="S593" s="50">
        <v>37.340000000000003</v>
      </c>
      <c r="T593" s="50">
        <v>38.68</v>
      </c>
      <c r="U593" s="49">
        <f t="shared" si="137"/>
        <v>3.5886448848419822E-2</v>
      </c>
      <c r="V593" s="2" t="str">
        <f t="shared" si="138"/>
        <v>N</v>
      </c>
      <c r="W593" s="49">
        <f t="shared" si="127"/>
        <v>0</v>
      </c>
      <c r="X593" s="2" t="str">
        <f t="shared" si="139"/>
        <v>N</v>
      </c>
      <c r="Y593" s="2" t="str">
        <f t="shared" si="136"/>
        <v>N</v>
      </c>
      <c r="Z593" s="51">
        <f t="shared" si="128"/>
        <v>36.75</v>
      </c>
      <c r="AC593" s="25"/>
      <c r="AE593" s="25"/>
    </row>
    <row r="594" spans="1:31">
      <c r="A594" s="34" t="s">
        <v>633</v>
      </c>
      <c r="B594" s="41">
        <v>6002711</v>
      </c>
      <c r="C594" s="41">
        <v>145985</v>
      </c>
      <c r="D594" s="41">
        <v>0</v>
      </c>
      <c r="E594" s="2">
        <v>2.6549100000000001</v>
      </c>
      <c r="F594" s="2">
        <f t="shared" si="129"/>
        <v>0.71220000000000006</v>
      </c>
      <c r="G594" s="2">
        <v>5.5607600000000001</v>
      </c>
      <c r="H594" s="2">
        <f t="shared" si="130"/>
        <v>3.79</v>
      </c>
      <c r="I594" s="2">
        <f t="shared" si="131"/>
        <v>3.8647</v>
      </c>
      <c r="J594" s="2">
        <f t="shared" si="132"/>
        <v>3.8838200000000001</v>
      </c>
      <c r="K594" s="2">
        <v>3.2349600000000001</v>
      </c>
      <c r="L594" s="2">
        <f t="shared" si="133"/>
        <v>3.7540499999999999</v>
      </c>
      <c r="M594" s="49">
        <f t="shared" si="134"/>
        <v>0.70721221081232277</v>
      </c>
      <c r="N594" s="38">
        <f t="shared" si="135"/>
        <v>0.7</v>
      </c>
      <c r="O594" s="50">
        <v>9</v>
      </c>
      <c r="P594" s="51">
        <f t="shared" si="126"/>
        <v>9.27</v>
      </c>
      <c r="S594" s="50">
        <v>12.01</v>
      </c>
      <c r="T594" s="50">
        <v>9.75</v>
      </c>
      <c r="U594" s="49">
        <f t="shared" si="137"/>
        <v>-0.18817651956702747</v>
      </c>
      <c r="V594" s="2" t="str">
        <f t="shared" si="138"/>
        <v>Y</v>
      </c>
      <c r="W594" s="49">
        <f t="shared" si="127"/>
        <v>-7.6923076923076927E-2</v>
      </c>
      <c r="X594" s="2" t="str">
        <f t="shared" si="139"/>
        <v>Y</v>
      </c>
      <c r="Y594" s="2" t="str">
        <f t="shared" si="136"/>
        <v>Y</v>
      </c>
      <c r="Z594" s="51">
        <f t="shared" si="128"/>
        <v>9.27</v>
      </c>
      <c r="AC594" s="25"/>
      <c r="AE594" s="25"/>
    </row>
    <row r="595" spans="1:31">
      <c r="A595" s="42" t="s">
        <v>634</v>
      </c>
      <c r="B595" s="43">
        <v>6012165</v>
      </c>
      <c r="C595" s="43">
        <v>145647</v>
      </c>
      <c r="D595" s="43">
        <v>0</v>
      </c>
      <c r="E595" s="44">
        <v>3.0580799999999999</v>
      </c>
      <c r="F595" s="44">
        <f t="shared" si="129"/>
        <v>0.71220000000000006</v>
      </c>
      <c r="G595" s="44">
        <v>4.6151400000000002</v>
      </c>
      <c r="H595" s="44">
        <f t="shared" si="130"/>
        <v>3.79</v>
      </c>
      <c r="I595" s="44">
        <f t="shared" si="131"/>
        <v>3.8647</v>
      </c>
      <c r="J595" s="44">
        <f t="shared" si="132"/>
        <v>3.2233700000000001</v>
      </c>
      <c r="K595" s="44">
        <v>3.1812200000000002</v>
      </c>
      <c r="L595" s="44">
        <f t="shared" si="133"/>
        <v>3.2149399999999999</v>
      </c>
      <c r="M595" s="45">
        <f t="shared" si="134"/>
        <v>0.95120904278151386</v>
      </c>
      <c r="N595" s="46">
        <f t="shared" si="135"/>
        <v>0.95</v>
      </c>
      <c r="O595" s="47">
        <v>27.72</v>
      </c>
      <c r="P595" s="48">
        <f t="shared" si="126"/>
        <v>27.72</v>
      </c>
      <c r="S595" s="47">
        <v>26.42</v>
      </c>
      <c r="T595" s="47">
        <v>33.159999999999997</v>
      </c>
      <c r="U595" s="45">
        <f t="shared" si="137"/>
        <v>0.2551097653292958</v>
      </c>
      <c r="V595" s="44" t="str">
        <f t="shared" si="138"/>
        <v>N</v>
      </c>
      <c r="W595" s="45">
        <f t="shared" si="127"/>
        <v>-0.16405307599517485</v>
      </c>
      <c r="X595" s="44" t="str">
        <f t="shared" si="139"/>
        <v>Y</v>
      </c>
      <c r="Y595" s="44" t="str">
        <f t="shared" si="136"/>
        <v>N</v>
      </c>
      <c r="Z595" s="48">
        <f t="shared" si="128"/>
        <v>31.51</v>
      </c>
      <c r="AC595" s="25"/>
      <c r="AE595" s="25"/>
    </row>
    <row r="596" spans="1:31">
      <c r="A596" s="34" t="s">
        <v>635</v>
      </c>
      <c r="B596" s="41">
        <v>6006134</v>
      </c>
      <c r="C596" s="41">
        <v>145881</v>
      </c>
      <c r="D596" s="41">
        <v>0</v>
      </c>
      <c r="E596" s="2">
        <v>2.8227199999999999</v>
      </c>
      <c r="F596" s="2">
        <f t="shared" si="129"/>
        <v>0.71220000000000006</v>
      </c>
      <c r="G596" s="2">
        <v>5.0377099999999997</v>
      </c>
      <c r="H596" s="2">
        <f t="shared" si="130"/>
        <v>3.79</v>
      </c>
      <c r="I596" s="2">
        <f t="shared" si="131"/>
        <v>3.8647</v>
      </c>
      <c r="J596" s="2">
        <f t="shared" si="132"/>
        <v>3.51851</v>
      </c>
      <c r="K596" s="2">
        <v>3.0870000000000002</v>
      </c>
      <c r="L596" s="2">
        <f t="shared" si="133"/>
        <v>3.43221</v>
      </c>
      <c r="M596" s="49">
        <f t="shared" si="134"/>
        <v>0.82242053953575101</v>
      </c>
      <c r="N596" s="38">
        <f t="shared" si="135"/>
        <v>0.82</v>
      </c>
      <c r="O596" s="50">
        <v>18.059999999999999</v>
      </c>
      <c r="P596" s="51">
        <f t="shared" si="126"/>
        <v>18.059999999999999</v>
      </c>
      <c r="S596" s="50">
        <v>21.92</v>
      </c>
      <c r="T596" s="50">
        <v>26.42</v>
      </c>
      <c r="U596" s="49">
        <f t="shared" si="137"/>
        <v>0.20529197080291969</v>
      </c>
      <c r="V596" s="2" t="str">
        <f t="shared" si="138"/>
        <v>N</v>
      </c>
      <c r="W596" s="49">
        <f t="shared" si="127"/>
        <v>-0.31642694928084791</v>
      </c>
      <c r="X596" s="2" t="str">
        <f t="shared" si="139"/>
        <v>Y</v>
      </c>
      <c r="Y596" s="2" t="str">
        <f t="shared" si="136"/>
        <v>N</v>
      </c>
      <c r="Z596" s="51">
        <f t="shared" si="128"/>
        <v>25.1</v>
      </c>
      <c r="AC596" s="25"/>
      <c r="AE596" s="25"/>
    </row>
    <row r="597" spans="1:31">
      <c r="A597" s="34" t="s">
        <v>636</v>
      </c>
      <c r="B597" s="41">
        <v>6009260</v>
      </c>
      <c r="C597" s="41">
        <v>145903</v>
      </c>
      <c r="D597" s="41">
        <v>0</v>
      </c>
      <c r="E597" s="2">
        <v>3.4697</v>
      </c>
      <c r="F597" s="2">
        <f t="shared" si="129"/>
        <v>0.71220000000000006</v>
      </c>
      <c r="G597" s="2">
        <v>4.0682400000000003</v>
      </c>
      <c r="H597" s="2">
        <f t="shared" si="130"/>
        <v>3.79</v>
      </c>
      <c r="I597" s="2">
        <f t="shared" si="131"/>
        <v>3.8647</v>
      </c>
      <c r="J597" s="2">
        <f t="shared" si="132"/>
        <v>2.8414000000000001</v>
      </c>
      <c r="K597" s="2">
        <v>3.04338</v>
      </c>
      <c r="L597" s="2">
        <f t="shared" si="133"/>
        <v>2.8414000000000001</v>
      </c>
      <c r="M597" s="49">
        <f t="shared" si="134"/>
        <v>1.221123389878229</v>
      </c>
      <c r="N597" s="38">
        <f t="shared" si="135"/>
        <v>1.22</v>
      </c>
      <c r="O597" s="50">
        <v>38.229999999999997</v>
      </c>
      <c r="P597" s="51">
        <f t="shared" si="126"/>
        <v>38.229999999999997</v>
      </c>
      <c r="S597" s="50">
        <v>36.44</v>
      </c>
      <c r="T597" s="50">
        <v>38.68</v>
      </c>
      <c r="U597" s="49">
        <f t="shared" si="137"/>
        <v>6.1470911086717948E-2</v>
      </c>
      <c r="V597" s="2" t="str">
        <f t="shared" si="138"/>
        <v>N</v>
      </c>
      <c r="W597" s="49">
        <f t="shared" si="127"/>
        <v>-1.1633919338159328E-2</v>
      </c>
      <c r="X597" s="2" t="str">
        <f t="shared" si="139"/>
        <v>N</v>
      </c>
      <c r="Y597" s="2" t="str">
        <f t="shared" si="136"/>
        <v>N</v>
      </c>
      <c r="Z597" s="51">
        <f t="shared" si="128"/>
        <v>36.75</v>
      </c>
      <c r="AC597" s="25"/>
      <c r="AE597" s="25"/>
    </row>
    <row r="598" spans="1:31">
      <c r="A598" s="34" t="s">
        <v>637</v>
      </c>
      <c r="B598" s="41">
        <v>6007934</v>
      </c>
      <c r="C598" s="41">
        <v>145779</v>
      </c>
      <c r="D598" s="41">
        <v>0</v>
      </c>
      <c r="E598" s="2">
        <v>3.47058</v>
      </c>
      <c r="F598" s="2">
        <f t="shared" si="129"/>
        <v>0.71220000000000006</v>
      </c>
      <c r="G598" s="2">
        <v>4.6024200000000004</v>
      </c>
      <c r="H598" s="2">
        <f t="shared" si="130"/>
        <v>3.79</v>
      </c>
      <c r="I598" s="2">
        <f t="shared" si="131"/>
        <v>3.8647</v>
      </c>
      <c r="J598" s="2">
        <f t="shared" si="132"/>
        <v>3.2144900000000001</v>
      </c>
      <c r="K598" s="2">
        <v>3.3899499999999998</v>
      </c>
      <c r="L598" s="2">
        <f t="shared" si="133"/>
        <v>3.2144900000000001</v>
      </c>
      <c r="M598" s="49">
        <f t="shared" si="134"/>
        <v>1.0796673811397763</v>
      </c>
      <c r="N598" s="38">
        <f t="shared" si="135"/>
        <v>1.07</v>
      </c>
      <c r="O598" s="50">
        <v>34.799999999999997</v>
      </c>
      <c r="P598" s="51">
        <f t="shared" si="126"/>
        <v>34.799999999999997</v>
      </c>
      <c r="S598" s="50">
        <v>28.38</v>
      </c>
      <c r="T598" s="50">
        <v>36.590000000000003</v>
      </c>
      <c r="U598" s="49">
        <f t="shared" si="137"/>
        <v>0.28928823114869645</v>
      </c>
      <c r="V598" s="2" t="str">
        <f t="shared" si="138"/>
        <v>N</v>
      </c>
      <c r="W598" s="49">
        <f t="shared" si="127"/>
        <v>-4.8920470073790821E-2</v>
      </c>
      <c r="X598" s="2" t="str">
        <f t="shared" si="139"/>
        <v>N</v>
      </c>
      <c r="Y598" s="2" t="str">
        <f t="shared" si="136"/>
        <v>N</v>
      </c>
      <c r="Z598" s="51">
        <f t="shared" si="128"/>
        <v>34.769999999999996</v>
      </c>
      <c r="AC598" s="25"/>
      <c r="AE598" s="25"/>
    </row>
    <row r="599" spans="1:31">
      <c r="A599" s="52" t="s">
        <v>638</v>
      </c>
      <c r="B599" s="53">
        <v>6007868</v>
      </c>
      <c r="C599" s="53">
        <v>145671</v>
      </c>
      <c r="D599" s="53">
        <v>0</v>
      </c>
      <c r="E599" s="54">
        <v>3.3679299999999999</v>
      </c>
      <c r="F599" s="54">
        <f t="shared" si="129"/>
        <v>0.71220000000000006</v>
      </c>
      <c r="G599" s="54">
        <v>5.1078299999999999</v>
      </c>
      <c r="H599" s="54">
        <f t="shared" si="130"/>
        <v>3.79</v>
      </c>
      <c r="I599" s="54">
        <f t="shared" si="131"/>
        <v>3.8647</v>
      </c>
      <c r="J599" s="54">
        <f t="shared" si="132"/>
        <v>3.5674800000000002</v>
      </c>
      <c r="K599" s="54">
        <v>3.5240900000000002</v>
      </c>
      <c r="L599" s="54">
        <f t="shared" si="133"/>
        <v>3.5588000000000002</v>
      </c>
      <c r="M599" s="55">
        <f t="shared" si="134"/>
        <v>0.94636675283803517</v>
      </c>
      <c r="N599" s="56">
        <f t="shared" si="135"/>
        <v>0.94</v>
      </c>
      <c r="O599" s="57">
        <v>27.07</v>
      </c>
      <c r="P599" s="58">
        <f t="shared" si="126"/>
        <v>27.07</v>
      </c>
      <c r="S599" s="57">
        <v>27.07</v>
      </c>
      <c r="T599" s="57">
        <v>29.03</v>
      </c>
      <c r="U599" s="55">
        <f t="shared" si="137"/>
        <v>7.2404876246767669E-2</v>
      </c>
      <c r="V599" s="54" t="str">
        <f t="shared" si="138"/>
        <v>N</v>
      </c>
      <c r="W599" s="55">
        <f t="shared" si="127"/>
        <v>-6.751636238374098E-2</v>
      </c>
      <c r="X599" s="54" t="str">
        <f t="shared" si="139"/>
        <v>Y</v>
      </c>
      <c r="Y599" s="54" t="str">
        <f t="shared" si="136"/>
        <v>N</v>
      </c>
      <c r="Z599" s="58">
        <f t="shared" si="128"/>
        <v>27.580000000000002</v>
      </c>
      <c r="AC599" s="25"/>
      <c r="AE599" s="25"/>
    </row>
    <row r="600" spans="1:31">
      <c r="A600" s="42" t="s">
        <v>639</v>
      </c>
      <c r="B600" s="43">
        <v>6014856</v>
      </c>
      <c r="C600" s="43">
        <v>145970</v>
      </c>
      <c r="D600" s="43">
        <v>0</v>
      </c>
      <c r="E600" s="44">
        <v>2.93933</v>
      </c>
      <c r="F600" s="44">
        <f t="shared" si="129"/>
        <v>0.71220000000000006</v>
      </c>
      <c r="G600" s="44">
        <v>4.9063100000000004</v>
      </c>
      <c r="H600" s="44">
        <f t="shared" si="130"/>
        <v>3.79</v>
      </c>
      <c r="I600" s="44">
        <f t="shared" si="131"/>
        <v>3.8647</v>
      </c>
      <c r="J600" s="44">
        <f t="shared" si="132"/>
        <v>3.4267300000000001</v>
      </c>
      <c r="K600" s="44">
        <v>3.0891500000000001</v>
      </c>
      <c r="L600" s="44">
        <f t="shared" si="133"/>
        <v>3.35921</v>
      </c>
      <c r="M600" s="45">
        <f t="shared" si="134"/>
        <v>0.87500632589209959</v>
      </c>
      <c r="N600" s="46">
        <f t="shared" si="135"/>
        <v>0.87</v>
      </c>
      <c r="O600" s="47">
        <v>21.92</v>
      </c>
      <c r="P600" s="48">
        <f t="shared" si="126"/>
        <v>23.85</v>
      </c>
      <c r="S600" s="47">
        <v>28.38</v>
      </c>
      <c r="T600" s="47">
        <v>25.1</v>
      </c>
      <c r="U600" s="45">
        <f t="shared" si="137"/>
        <v>-0.11557434813248758</v>
      </c>
      <c r="V600" s="44" t="str">
        <f t="shared" si="138"/>
        <v>Y</v>
      </c>
      <c r="W600" s="45">
        <f t="shared" si="127"/>
        <v>-0.12669322709163344</v>
      </c>
      <c r="X600" s="44" t="str">
        <f t="shared" si="139"/>
        <v>Y</v>
      </c>
      <c r="Y600" s="44" t="str">
        <f t="shared" si="136"/>
        <v>Y</v>
      </c>
      <c r="Z600" s="48">
        <f t="shared" si="128"/>
        <v>23.85</v>
      </c>
      <c r="AC600" s="25"/>
      <c r="AE600" s="25"/>
    </row>
    <row r="601" spans="1:31">
      <c r="A601" s="34" t="s">
        <v>640</v>
      </c>
      <c r="B601" s="41">
        <v>6012991</v>
      </c>
      <c r="C601" s="41">
        <v>145721</v>
      </c>
      <c r="D601" s="41">
        <v>0</v>
      </c>
      <c r="E601" s="2">
        <v>4.0365399999999996</v>
      </c>
      <c r="F601" s="2">
        <f t="shared" si="129"/>
        <v>0.71220000000000006</v>
      </c>
      <c r="G601" s="2">
        <v>3.8391299999999999</v>
      </c>
      <c r="H601" s="2">
        <f t="shared" si="130"/>
        <v>3.79</v>
      </c>
      <c r="I601" s="2">
        <f t="shared" si="131"/>
        <v>3.8647</v>
      </c>
      <c r="J601" s="2">
        <f t="shared" si="132"/>
        <v>2.6813799999999999</v>
      </c>
      <c r="K601" s="2">
        <v>3.3061400000000001</v>
      </c>
      <c r="L601" s="2">
        <f t="shared" si="133"/>
        <v>2.6813799999999999</v>
      </c>
      <c r="M601" s="49">
        <f t="shared" si="134"/>
        <v>1.5053964749494662</v>
      </c>
      <c r="N601" s="38">
        <f t="shared" si="135"/>
        <v>1.5</v>
      </c>
      <c r="O601" s="50">
        <v>38.68</v>
      </c>
      <c r="P601" s="51">
        <f t="shared" si="126"/>
        <v>38.68</v>
      </c>
      <c r="S601" s="50">
        <v>36.74</v>
      </c>
      <c r="T601" s="50">
        <v>37.340000000000003</v>
      </c>
      <c r="U601" s="49">
        <f t="shared" si="137"/>
        <v>1.6330974414806788E-2</v>
      </c>
      <c r="V601" s="2" t="str">
        <f t="shared" si="138"/>
        <v>N</v>
      </c>
      <c r="W601" s="49">
        <f t="shared" si="127"/>
        <v>3.5886448848419822E-2</v>
      </c>
      <c r="X601" s="2" t="str">
        <f t="shared" si="139"/>
        <v>N</v>
      </c>
      <c r="Y601" s="2" t="str">
        <f t="shared" si="136"/>
        <v>N</v>
      </c>
      <c r="Z601" s="51">
        <f t="shared" si="128"/>
        <v>35.479999999999997</v>
      </c>
      <c r="AC601" s="25"/>
      <c r="AE601" s="25"/>
    </row>
    <row r="602" spans="1:31">
      <c r="A602" s="34" t="s">
        <v>641</v>
      </c>
      <c r="B602" s="41">
        <v>6011332</v>
      </c>
      <c r="C602" s="41">
        <v>145602</v>
      </c>
      <c r="D602" s="41">
        <v>0</v>
      </c>
      <c r="E602" s="2">
        <v>4.1399400000000002</v>
      </c>
      <c r="F602" s="2">
        <f t="shared" si="129"/>
        <v>0.71220000000000006</v>
      </c>
      <c r="G602" s="2">
        <v>4.0177399999999999</v>
      </c>
      <c r="H602" s="2">
        <f t="shared" si="130"/>
        <v>3.79</v>
      </c>
      <c r="I602" s="2">
        <f t="shared" si="131"/>
        <v>3.8647</v>
      </c>
      <c r="J602" s="2">
        <f t="shared" si="132"/>
        <v>2.80613</v>
      </c>
      <c r="K602" s="2">
        <v>3.3924699999999999</v>
      </c>
      <c r="L602" s="2">
        <f t="shared" si="133"/>
        <v>2.80613</v>
      </c>
      <c r="M602" s="49">
        <f t="shared" si="134"/>
        <v>1.4753201027749963</v>
      </c>
      <c r="N602" s="38">
        <f t="shared" si="135"/>
        <v>1.47</v>
      </c>
      <c r="O602" s="50">
        <v>38.68</v>
      </c>
      <c r="P602" s="51">
        <f t="shared" si="126"/>
        <v>38.68</v>
      </c>
      <c r="S602" s="50">
        <v>38.68</v>
      </c>
      <c r="T602" s="50">
        <v>38.68</v>
      </c>
      <c r="U602" s="49">
        <f t="shared" si="137"/>
        <v>0</v>
      </c>
      <c r="V602" s="2" t="str">
        <f t="shared" si="138"/>
        <v>N</v>
      </c>
      <c r="W602" s="49">
        <f t="shared" si="127"/>
        <v>0</v>
      </c>
      <c r="X602" s="2" t="str">
        <f t="shared" si="139"/>
        <v>N</v>
      </c>
      <c r="Y602" s="2" t="str">
        <f t="shared" si="136"/>
        <v>N</v>
      </c>
      <c r="Z602" s="51">
        <f t="shared" si="128"/>
        <v>36.75</v>
      </c>
      <c r="AC602" s="25"/>
      <c r="AE602" s="25"/>
    </row>
    <row r="603" spans="1:31">
      <c r="A603" s="34" t="s">
        <v>642</v>
      </c>
      <c r="B603" s="41">
        <v>6009674</v>
      </c>
      <c r="C603" s="41">
        <v>146019</v>
      </c>
      <c r="D603" s="41">
        <v>0</v>
      </c>
      <c r="E603" s="2">
        <v>3.2854800000000002</v>
      </c>
      <c r="F603" s="2">
        <f t="shared" si="129"/>
        <v>0.71220000000000006</v>
      </c>
      <c r="G603" s="2">
        <v>3.32342</v>
      </c>
      <c r="H603" s="2">
        <f t="shared" si="130"/>
        <v>3.79</v>
      </c>
      <c r="I603" s="2">
        <f t="shared" si="131"/>
        <v>3.8647</v>
      </c>
      <c r="J603" s="2">
        <f t="shared" si="132"/>
        <v>2.3211900000000001</v>
      </c>
      <c r="K603" s="2">
        <v>3.1030500000000001</v>
      </c>
      <c r="L603" s="2">
        <f t="shared" si="133"/>
        <v>2.3211900000000001</v>
      </c>
      <c r="M603" s="49">
        <f t="shared" si="134"/>
        <v>1.415429154873147</v>
      </c>
      <c r="N603" s="38">
        <f t="shared" si="135"/>
        <v>1.41</v>
      </c>
      <c r="O603" s="50">
        <v>38.68</v>
      </c>
      <c r="P603" s="51">
        <f t="shared" si="126"/>
        <v>38.68</v>
      </c>
      <c r="S603" s="50">
        <v>38.08</v>
      </c>
      <c r="T603" s="50">
        <v>38.68</v>
      </c>
      <c r="U603" s="49">
        <f t="shared" si="137"/>
        <v>1.5756302521008441E-2</v>
      </c>
      <c r="V603" s="2" t="str">
        <f t="shared" si="138"/>
        <v>N</v>
      </c>
      <c r="W603" s="49">
        <f t="shared" si="127"/>
        <v>0</v>
      </c>
      <c r="X603" s="2" t="str">
        <f t="shared" si="139"/>
        <v>N</v>
      </c>
      <c r="Y603" s="2" t="str">
        <f t="shared" si="136"/>
        <v>N</v>
      </c>
      <c r="Z603" s="51">
        <f t="shared" si="128"/>
        <v>36.75</v>
      </c>
      <c r="AC603" s="25"/>
      <c r="AE603" s="25"/>
    </row>
    <row r="604" spans="1:31">
      <c r="A604" s="52" t="s">
        <v>643</v>
      </c>
      <c r="B604" s="53">
        <v>6009682</v>
      </c>
      <c r="C604" s="53">
        <v>146100</v>
      </c>
      <c r="D604" s="53">
        <v>0</v>
      </c>
      <c r="E604" s="54">
        <v>4.1319499999999998</v>
      </c>
      <c r="F604" s="54">
        <f t="shared" si="129"/>
        <v>0.71220000000000006</v>
      </c>
      <c r="G604" s="54">
        <v>3.2463600000000001</v>
      </c>
      <c r="H604" s="54">
        <f t="shared" si="130"/>
        <v>3.79</v>
      </c>
      <c r="I604" s="54">
        <f t="shared" si="131"/>
        <v>3.8647</v>
      </c>
      <c r="J604" s="54">
        <f t="shared" si="132"/>
        <v>2.2673700000000001</v>
      </c>
      <c r="K604" s="54">
        <v>2.9797099999999999</v>
      </c>
      <c r="L604" s="54">
        <f t="shared" si="133"/>
        <v>2.2673700000000001</v>
      </c>
      <c r="M604" s="55">
        <f t="shared" si="134"/>
        <v>1.8223536520285615</v>
      </c>
      <c r="N604" s="56">
        <f t="shared" si="135"/>
        <v>1.82</v>
      </c>
      <c r="O604" s="57">
        <v>38.68</v>
      </c>
      <c r="P604" s="58">
        <f t="shared" si="126"/>
        <v>38.68</v>
      </c>
      <c r="S604" s="57">
        <v>38.68</v>
      </c>
      <c r="T604" s="57">
        <v>38.68</v>
      </c>
      <c r="U604" s="55">
        <f t="shared" si="137"/>
        <v>0</v>
      </c>
      <c r="V604" s="54" t="str">
        <f t="shared" si="138"/>
        <v>N</v>
      </c>
      <c r="W604" s="55">
        <f t="shared" si="127"/>
        <v>0</v>
      </c>
      <c r="X604" s="54" t="str">
        <f t="shared" si="139"/>
        <v>N</v>
      </c>
      <c r="Y604" s="54" t="str">
        <f t="shared" si="136"/>
        <v>N</v>
      </c>
      <c r="Z604" s="58">
        <f t="shared" si="128"/>
        <v>36.75</v>
      </c>
      <c r="AC604" s="25"/>
      <c r="AE604" s="25"/>
    </row>
    <row r="605" spans="1:31">
      <c r="A605" s="42" t="s">
        <v>644</v>
      </c>
      <c r="B605" s="43">
        <v>6004725</v>
      </c>
      <c r="C605" s="43">
        <v>145336</v>
      </c>
      <c r="D605" s="43">
        <v>0</v>
      </c>
      <c r="E605" s="44">
        <v>4.0568900000000001</v>
      </c>
      <c r="F605" s="44">
        <f t="shared" si="129"/>
        <v>0.71220000000000006</v>
      </c>
      <c r="G605" s="44">
        <v>5.10311</v>
      </c>
      <c r="H605" s="44">
        <f t="shared" si="130"/>
        <v>3.79</v>
      </c>
      <c r="I605" s="44">
        <f t="shared" si="131"/>
        <v>3.8647</v>
      </c>
      <c r="J605" s="44">
        <f t="shared" si="132"/>
        <v>3.56419</v>
      </c>
      <c r="K605" s="44">
        <v>3.3842099999999999</v>
      </c>
      <c r="L605" s="44">
        <f t="shared" si="133"/>
        <v>3.5281899999999999</v>
      </c>
      <c r="M605" s="45">
        <f t="shared" si="134"/>
        <v>1.1498502064798097</v>
      </c>
      <c r="N605" s="46">
        <f t="shared" si="135"/>
        <v>1.1399999999999999</v>
      </c>
      <c r="O605" s="47">
        <v>37.04</v>
      </c>
      <c r="P605" s="48">
        <f t="shared" si="126"/>
        <v>37.04</v>
      </c>
      <c r="S605" s="47">
        <v>36.89</v>
      </c>
      <c r="T605" s="47">
        <v>36.590000000000003</v>
      </c>
      <c r="U605" s="45">
        <f t="shared" si="137"/>
        <v>-8.1322851721332915E-3</v>
      </c>
      <c r="V605" s="44" t="str">
        <f t="shared" si="138"/>
        <v>N</v>
      </c>
      <c r="W605" s="45">
        <f t="shared" si="127"/>
        <v>1.2298442197321555E-2</v>
      </c>
      <c r="X605" s="44" t="str">
        <f t="shared" si="139"/>
        <v>N</v>
      </c>
      <c r="Y605" s="44" t="str">
        <f t="shared" si="136"/>
        <v>N</v>
      </c>
      <c r="Z605" s="48">
        <f t="shared" si="128"/>
        <v>34.769999999999996</v>
      </c>
      <c r="AC605" s="25"/>
      <c r="AE605" s="25"/>
    </row>
    <row r="606" spans="1:31">
      <c r="A606" s="34" t="s">
        <v>645</v>
      </c>
      <c r="B606" s="41">
        <v>6005516</v>
      </c>
      <c r="C606" s="41">
        <v>145875</v>
      </c>
      <c r="D606" s="41">
        <v>0</v>
      </c>
      <c r="E606" s="2">
        <v>3.6125799999999999</v>
      </c>
      <c r="F606" s="2">
        <f t="shared" si="129"/>
        <v>0.71220000000000006</v>
      </c>
      <c r="G606" s="2">
        <v>4.6329200000000004</v>
      </c>
      <c r="H606" s="2">
        <f t="shared" si="130"/>
        <v>3.79</v>
      </c>
      <c r="I606" s="2">
        <f t="shared" si="131"/>
        <v>3.8647</v>
      </c>
      <c r="J606" s="2">
        <f t="shared" si="132"/>
        <v>3.2357900000000002</v>
      </c>
      <c r="K606" s="2">
        <v>3.45702</v>
      </c>
      <c r="L606" s="2">
        <f t="shared" si="133"/>
        <v>3.2357900000000002</v>
      </c>
      <c r="M606" s="49">
        <f t="shared" si="134"/>
        <v>1.1164445158678404</v>
      </c>
      <c r="N606" s="38">
        <f t="shared" si="135"/>
        <v>1.1100000000000001</v>
      </c>
      <c r="O606" s="50">
        <v>36.590000000000003</v>
      </c>
      <c r="P606" s="51">
        <f t="shared" si="126"/>
        <v>36.590000000000003</v>
      </c>
      <c r="S606" s="50">
        <v>32.07</v>
      </c>
      <c r="T606" s="50">
        <v>36.44</v>
      </c>
      <c r="U606" s="49">
        <f t="shared" si="137"/>
        <v>0.13626442157779847</v>
      </c>
      <c r="V606" s="2" t="str">
        <f t="shared" si="138"/>
        <v>N</v>
      </c>
      <c r="W606" s="49">
        <f t="shared" si="127"/>
        <v>4.1163556531285863E-3</v>
      </c>
      <c r="X606" s="2" t="str">
        <f t="shared" si="139"/>
        <v>N</v>
      </c>
      <c r="Y606" s="2" t="str">
        <f t="shared" si="136"/>
        <v>N</v>
      </c>
      <c r="Z606" s="51">
        <f t="shared" si="128"/>
        <v>34.619999999999997</v>
      </c>
      <c r="AC606" s="25"/>
      <c r="AE606" s="25"/>
    </row>
    <row r="607" spans="1:31">
      <c r="A607" s="34" t="s">
        <v>646</v>
      </c>
      <c r="B607" s="41">
        <v>6014377</v>
      </c>
      <c r="C607" s="41">
        <v>146028</v>
      </c>
      <c r="D607" s="41">
        <v>0</v>
      </c>
      <c r="E607" s="2">
        <v>3.74281</v>
      </c>
      <c r="F607" s="2">
        <f t="shared" si="129"/>
        <v>0.71220000000000006</v>
      </c>
      <c r="G607" s="2">
        <v>4.3808499999999997</v>
      </c>
      <c r="H607" s="2">
        <f t="shared" si="130"/>
        <v>3.79</v>
      </c>
      <c r="I607" s="2">
        <f t="shared" si="131"/>
        <v>3.8647</v>
      </c>
      <c r="J607" s="2">
        <f t="shared" si="132"/>
        <v>3.0597300000000001</v>
      </c>
      <c r="K607" s="2">
        <v>3.2302599999999999</v>
      </c>
      <c r="L607" s="2">
        <f t="shared" si="133"/>
        <v>3.0597300000000001</v>
      </c>
      <c r="M607" s="49">
        <f t="shared" si="134"/>
        <v>1.2232484565631607</v>
      </c>
      <c r="N607" s="38">
        <f t="shared" si="135"/>
        <v>1.22</v>
      </c>
      <c r="O607" s="50">
        <v>38.229999999999997</v>
      </c>
      <c r="P607" s="51">
        <f t="shared" si="126"/>
        <v>38.229999999999997</v>
      </c>
      <c r="S607" s="50">
        <v>38.68</v>
      </c>
      <c r="T607" s="50">
        <v>38.68</v>
      </c>
      <c r="U607" s="49">
        <f t="shared" si="137"/>
        <v>0</v>
      </c>
      <c r="V607" s="2" t="str">
        <f t="shared" si="138"/>
        <v>N</v>
      </c>
      <c r="W607" s="49">
        <f t="shared" si="127"/>
        <v>-1.1633919338159328E-2</v>
      </c>
      <c r="X607" s="2" t="str">
        <f t="shared" si="139"/>
        <v>N</v>
      </c>
      <c r="Y607" s="2" t="str">
        <f t="shared" si="136"/>
        <v>N</v>
      </c>
      <c r="Z607" s="51">
        <f t="shared" si="128"/>
        <v>36.75</v>
      </c>
      <c r="AC607" s="25"/>
      <c r="AE607" s="25"/>
    </row>
    <row r="608" spans="1:31">
      <c r="A608" s="34" t="s">
        <v>647</v>
      </c>
      <c r="B608" s="41">
        <v>6014963</v>
      </c>
      <c r="C608" s="41">
        <v>145923</v>
      </c>
      <c r="D608" s="41">
        <v>0</v>
      </c>
      <c r="E608" s="2">
        <v>3.1897099999999998</v>
      </c>
      <c r="F608" s="2">
        <f t="shared" si="129"/>
        <v>0.71220000000000006</v>
      </c>
      <c r="G608" s="2">
        <v>5.2187799999999998</v>
      </c>
      <c r="H608" s="2">
        <f t="shared" si="130"/>
        <v>3.79</v>
      </c>
      <c r="I608" s="2">
        <f t="shared" si="131"/>
        <v>3.8647</v>
      </c>
      <c r="J608" s="2">
        <f t="shared" si="132"/>
        <v>3.6449699999999998</v>
      </c>
      <c r="K608" s="2">
        <v>3.4937999999999998</v>
      </c>
      <c r="L608" s="2">
        <f t="shared" si="133"/>
        <v>3.6147399999999998</v>
      </c>
      <c r="M608" s="49">
        <f t="shared" si="134"/>
        <v>0.88241754593691379</v>
      </c>
      <c r="N608" s="38">
        <f t="shared" si="135"/>
        <v>0.88</v>
      </c>
      <c r="O608" s="50">
        <v>22.69</v>
      </c>
      <c r="P608" s="51">
        <f t="shared" si="126"/>
        <v>22.69</v>
      </c>
      <c r="S608" s="50">
        <v>21.15</v>
      </c>
      <c r="T608" s="50">
        <v>27.72</v>
      </c>
      <c r="U608" s="49">
        <f t="shared" si="137"/>
        <v>0.31063829787234049</v>
      </c>
      <c r="V608" s="2" t="str">
        <f t="shared" si="138"/>
        <v>N</v>
      </c>
      <c r="W608" s="49">
        <f t="shared" si="127"/>
        <v>-0.18145743145743137</v>
      </c>
      <c r="X608" s="2" t="str">
        <f t="shared" si="139"/>
        <v>Y</v>
      </c>
      <c r="Y608" s="2" t="str">
        <f t="shared" si="136"/>
        <v>N</v>
      </c>
      <c r="Z608" s="51">
        <f t="shared" si="128"/>
        <v>26.34</v>
      </c>
      <c r="AC608" s="25"/>
      <c r="AE608" s="25"/>
    </row>
    <row r="609" spans="1:31">
      <c r="A609" s="52" t="s">
        <v>648</v>
      </c>
      <c r="B609" s="53">
        <v>6008825</v>
      </c>
      <c r="C609" s="53">
        <v>145632</v>
      </c>
      <c r="D609" s="53">
        <v>0</v>
      </c>
      <c r="E609" s="54">
        <v>3.5758299999999998</v>
      </c>
      <c r="F609" s="54">
        <f t="shared" si="129"/>
        <v>0.71220000000000006</v>
      </c>
      <c r="G609" s="54">
        <v>5.59443</v>
      </c>
      <c r="H609" s="54">
        <f t="shared" si="130"/>
        <v>3.79</v>
      </c>
      <c r="I609" s="54">
        <f t="shared" si="131"/>
        <v>3.8647</v>
      </c>
      <c r="J609" s="54">
        <f t="shared" si="132"/>
        <v>3.90734</v>
      </c>
      <c r="K609" s="54">
        <v>3.7539600000000002</v>
      </c>
      <c r="L609" s="54">
        <f t="shared" si="133"/>
        <v>3.8766600000000002</v>
      </c>
      <c r="M609" s="55">
        <f t="shared" si="134"/>
        <v>0.92239969458244975</v>
      </c>
      <c r="N609" s="56">
        <f t="shared" si="135"/>
        <v>0.92</v>
      </c>
      <c r="O609" s="57">
        <v>25.77</v>
      </c>
      <c r="P609" s="58">
        <f t="shared" si="126"/>
        <v>25.77</v>
      </c>
      <c r="S609" s="57">
        <v>24.23</v>
      </c>
      <c r="T609" s="57">
        <v>26.42</v>
      </c>
      <c r="U609" s="55">
        <f t="shared" si="137"/>
        <v>9.0383821708625717E-2</v>
      </c>
      <c r="V609" s="54" t="str">
        <f t="shared" si="138"/>
        <v>N</v>
      </c>
      <c r="W609" s="55">
        <f t="shared" si="127"/>
        <v>-2.4602573807721503E-2</v>
      </c>
      <c r="X609" s="54" t="str">
        <f t="shared" si="139"/>
        <v>N</v>
      </c>
      <c r="Y609" s="54" t="str">
        <f t="shared" si="136"/>
        <v>N</v>
      </c>
      <c r="Z609" s="58">
        <f t="shared" si="128"/>
        <v>25.1</v>
      </c>
      <c r="AC609" s="25"/>
      <c r="AE609" s="25"/>
    </row>
    <row r="610" spans="1:31">
      <c r="A610" s="42" t="s">
        <v>649</v>
      </c>
      <c r="B610" s="43">
        <v>6008262</v>
      </c>
      <c r="C610" s="43">
        <v>145806</v>
      </c>
      <c r="D610" s="43">
        <v>0</v>
      </c>
      <c r="E610" s="44">
        <v>2.6027200000000001</v>
      </c>
      <c r="F610" s="44">
        <f t="shared" si="129"/>
        <v>0.71220000000000006</v>
      </c>
      <c r="G610" s="44">
        <v>4.5955000000000004</v>
      </c>
      <c r="H610" s="44">
        <f t="shared" si="130"/>
        <v>3.79</v>
      </c>
      <c r="I610" s="44">
        <f t="shared" si="131"/>
        <v>3.8647</v>
      </c>
      <c r="J610" s="44">
        <f t="shared" si="132"/>
        <v>3.2096499999999999</v>
      </c>
      <c r="K610" s="44">
        <v>2.6892200000000002</v>
      </c>
      <c r="L610" s="44">
        <f t="shared" si="133"/>
        <v>3.1055600000000001</v>
      </c>
      <c r="M610" s="45">
        <f t="shared" si="134"/>
        <v>0.83808395265266167</v>
      </c>
      <c r="N610" s="46">
        <f t="shared" si="135"/>
        <v>0.83</v>
      </c>
      <c r="O610" s="47">
        <v>18.829999999999998</v>
      </c>
      <c r="P610" s="48">
        <f t="shared" si="126"/>
        <v>18.829999999999998</v>
      </c>
      <c r="S610" s="47">
        <v>9.75</v>
      </c>
      <c r="T610" s="47">
        <v>19.600000000000001</v>
      </c>
      <c r="U610" s="45">
        <f t="shared" si="137"/>
        <v>1.0102564102564104</v>
      </c>
      <c r="V610" s="44" t="str">
        <f t="shared" si="138"/>
        <v>N</v>
      </c>
      <c r="W610" s="45">
        <f t="shared" si="127"/>
        <v>-3.9285714285714445E-2</v>
      </c>
      <c r="X610" s="44" t="str">
        <f t="shared" si="139"/>
        <v>N</v>
      </c>
      <c r="Y610" s="44" t="str">
        <f t="shared" si="136"/>
        <v>N</v>
      </c>
      <c r="Z610" s="48">
        <f t="shared" si="128"/>
        <v>18.62</v>
      </c>
      <c r="AC610" s="25"/>
      <c r="AE610" s="25"/>
    </row>
    <row r="611" spans="1:31">
      <c r="A611" s="34" t="s">
        <v>650</v>
      </c>
      <c r="B611" s="41">
        <v>6009740</v>
      </c>
      <c r="C611" s="41">
        <v>145000</v>
      </c>
      <c r="D611" s="41">
        <v>0</v>
      </c>
      <c r="E611" s="2">
        <v>2.2676500000000002</v>
      </c>
      <c r="F611" s="2">
        <f t="shared" si="129"/>
        <v>0.71220000000000006</v>
      </c>
      <c r="G611" s="2">
        <v>5.9323199999999998</v>
      </c>
      <c r="H611" s="2">
        <f t="shared" si="130"/>
        <v>3.79</v>
      </c>
      <c r="I611" s="2">
        <f t="shared" si="131"/>
        <v>3.8647</v>
      </c>
      <c r="J611" s="2">
        <f t="shared" si="132"/>
        <v>4.1433299999999997</v>
      </c>
      <c r="K611" s="2">
        <v>3.2582200000000001</v>
      </c>
      <c r="L611" s="2">
        <f t="shared" si="133"/>
        <v>3.96631</v>
      </c>
      <c r="M611" s="49">
        <f t="shared" si="134"/>
        <v>0.5717278780529006</v>
      </c>
      <c r="N611" s="38">
        <f t="shared" si="135"/>
        <v>0.56999999999999995</v>
      </c>
      <c r="O611" s="50">
        <v>0</v>
      </c>
      <c r="P611" s="51">
        <f t="shared" si="126"/>
        <v>0</v>
      </c>
      <c r="S611" s="50">
        <v>18.059999999999999</v>
      </c>
      <c r="T611" s="50">
        <v>30.98</v>
      </c>
      <c r="U611" s="49">
        <f t="shared" si="137"/>
        <v>0.71539313399778526</v>
      </c>
      <c r="V611" s="2" t="str">
        <f t="shared" si="138"/>
        <v>N</v>
      </c>
      <c r="W611" s="49">
        <f t="shared" si="127"/>
        <v>-1</v>
      </c>
      <c r="X611" s="2" t="str">
        <f t="shared" si="139"/>
        <v>Y</v>
      </c>
      <c r="Y611" s="2" t="str">
        <f t="shared" si="136"/>
        <v>N</v>
      </c>
      <c r="Z611" s="51">
        <f t="shared" si="128"/>
        <v>29.44</v>
      </c>
      <c r="AC611" s="25"/>
      <c r="AE611" s="25"/>
    </row>
    <row r="612" spans="1:31">
      <c r="A612" s="34" t="s">
        <v>651</v>
      </c>
      <c r="B612" s="41">
        <v>6002430</v>
      </c>
      <c r="C612" s="41">
        <v>145659</v>
      </c>
      <c r="D612" s="41">
        <v>0</v>
      </c>
      <c r="E612" s="2">
        <v>2.6780300000000001</v>
      </c>
      <c r="F612" s="2">
        <f t="shared" si="129"/>
        <v>0.71220000000000006</v>
      </c>
      <c r="G612" s="2">
        <v>4.7128199999999998</v>
      </c>
      <c r="H612" s="2">
        <f t="shared" si="130"/>
        <v>3.79</v>
      </c>
      <c r="I612" s="2">
        <f t="shared" si="131"/>
        <v>3.8647</v>
      </c>
      <c r="J612" s="2">
        <f t="shared" si="132"/>
        <v>3.2915899999999998</v>
      </c>
      <c r="K612" s="2">
        <v>2.8992399999999998</v>
      </c>
      <c r="L612" s="2">
        <f t="shared" si="133"/>
        <v>3.21312</v>
      </c>
      <c r="M612" s="49">
        <f t="shared" si="134"/>
        <v>0.8334671596454537</v>
      </c>
      <c r="N612" s="38">
        <f t="shared" si="135"/>
        <v>0.83</v>
      </c>
      <c r="O612" s="50">
        <v>18.829999999999998</v>
      </c>
      <c r="P612" s="51">
        <f t="shared" si="126"/>
        <v>18.829999999999998</v>
      </c>
      <c r="S612" s="50">
        <v>21.15</v>
      </c>
      <c r="T612" s="50">
        <v>18.829999999999998</v>
      </c>
      <c r="U612" s="49">
        <f t="shared" si="137"/>
        <v>-0.10969267139479907</v>
      </c>
      <c r="V612" s="2" t="str">
        <f t="shared" si="138"/>
        <v>Y</v>
      </c>
      <c r="W612" s="49">
        <f t="shared" si="127"/>
        <v>0</v>
      </c>
      <c r="X612" s="2" t="str">
        <f t="shared" si="139"/>
        <v>N</v>
      </c>
      <c r="Y612" s="2" t="str">
        <f t="shared" si="136"/>
        <v>N</v>
      </c>
      <c r="Z612" s="51">
        <f t="shared" si="128"/>
        <v>17.89</v>
      </c>
      <c r="AC612" s="25"/>
      <c r="AE612" s="25"/>
    </row>
    <row r="613" spans="1:31">
      <c r="A613" s="34" t="s">
        <v>652</v>
      </c>
      <c r="B613" s="41">
        <v>6009757</v>
      </c>
      <c r="C613" s="41">
        <v>145939</v>
      </c>
      <c r="D613" s="41">
        <v>0</v>
      </c>
      <c r="E613" s="2">
        <v>3.0639799999999999</v>
      </c>
      <c r="F613" s="2">
        <f t="shared" si="129"/>
        <v>0.71220000000000006</v>
      </c>
      <c r="G613" s="2">
        <v>4.7884500000000001</v>
      </c>
      <c r="H613" s="2">
        <f t="shared" si="130"/>
        <v>3.79</v>
      </c>
      <c r="I613" s="2">
        <f t="shared" si="131"/>
        <v>3.8647</v>
      </c>
      <c r="J613" s="2">
        <f t="shared" si="132"/>
        <v>3.3444199999999999</v>
      </c>
      <c r="K613" s="2">
        <v>3.1231399999999998</v>
      </c>
      <c r="L613" s="2">
        <f t="shared" si="133"/>
        <v>3.30016</v>
      </c>
      <c r="M613" s="49">
        <f t="shared" si="134"/>
        <v>0.92843377290798024</v>
      </c>
      <c r="N613" s="38">
        <f t="shared" si="135"/>
        <v>0.92</v>
      </c>
      <c r="O613" s="50">
        <v>25.77</v>
      </c>
      <c r="P613" s="51">
        <f t="shared" si="126"/>
        <v>25.77</v>
      </c>
      <c r="S613" s="50">
        <v>27.72</v>
      </c>
      <c r="T613" s="50">
        <v>24.490000000000002</v>
      </c>
      <c r="U613" s="49">
        <f t="shared" si="137"/>
        <v>-0.11652236652236642</v>
      </c>
      <c r="V613" s="2" t="str">
        <f t="shared" si="138"/>
        <v>Y</v>
      </c>
      <c r="W613" s="49">
        <f t="shared" si="127"/>
        <v>5.2266231114740609E-2</v>
      </c>
      <c r="X613" s="2" t="str">
        <f t="shared" si="139"/>
        <v>N</v>
      </c>
      <c r="Y613" s="2" t="str">
        <f t="shared" si="136"/>
        <v>N</v>
      </c>
      <c r="Z613" s="51">
        <f t="shared" si="128"/>
        <v>23.270000000000003</v>
      </c>
      <c r="AC613" s="25"/>
      <c r="AE613" s="25"/>
    </row>
    <row r="614" spans="1:31">
      <c r="A614" s="52" t="s">
        <v>653</v>
      </c>
      <c r="B614" s="53">
        <v>6009765</v>
      </c>
      <c r="C614" s="53">
        <v>145389</v>
      </c>
      <c r="D614" s="53">
        <v>0</v>
      </c>
      <c r="E614" s="54">
        <v>2.9804400000000002</v>
      </c>
      <c r="F614" s="54">
        <f t="shared" si="129"/>
        <v>0.71220000000000006</v>
      </c>
      <c r="G614" s="54">
        <v>4.2874299999999996</v>
      </c>
      <c r="H614" s="54">
        <f t="shared" si="130"/>
        <v>3.79</v>
      </c>
      <c r="I614" s="54">
        <f t="shared" si="131"/>
        <v>3.8647</v>
      </c>
      <c r="J614" s="54">
        <f t="shared" si="132"/>
        <v>2.9944899999999999</v>
      </c>
      <c r="K614" s="54">
        <v>2.8839299999999999</v>
      </c>
      <c r="L614" s="54">
        <f t="shared" si="133"/>
        <v>2.9723799999999998</v>
      </c>
      <c r="M614" s="55">
        <f t="shared" si="134"/>
        <v>1.0027116317563705</v>
      </c>
      <c r="N614" s="56">
        <f t="shared" si="135"/>
        <v>1</v>
      </c>
      <c r="O614" s="57">
        <v>30.98</v>
      </c>
      <c r="P614" s="58">
        <f t="shared" si="126"/>
        <v>30.98</v>
      </c>
      <c r="S614" s="57">
        <v>37.19</v>
      </c>
      <c r="T614" s="57">
        <v>37.49</v>
      </c>
      <c r="U614" s="55">
        <f t="shared" si="137"/>
        <v>8.066684592632543E-3</v>
      </c>
      <c r="V614" s="54" t="str">
        <f t="shared" si="138"/>
        <v>N</v>
      </c>
      <c r="W614" s="55">
        <f t="shared" si="127"/>
        <v>-0.1736463056815151</v>
      </c>
      <c r="X614" s="54" t="str">
        <f t="shared" si="139"/>
        <v>Y</v>
      </c>
      <c r="Y614" s="54" t="str">
        <f t="shared" si="136"/>
        <v>N</v>
      </c>
      <c r="Z614" s="58">
        <f t="shared" si="128"/>
        <v>35.619999999999997</v>
      </c>
      <c r="AC614" s="25"/>
      <c r="AE614" s="25"/>
    </row>
    <row r="615" spans="1:31">
      <c r="A615" s="42" t="s">
        <v>654</v>
      </c>
      <c r="B615" s="43">
        <v>6009435</v>
      </c>
      <c r="C615" s="43">
        <v>145887</v>
      </c>
      <c r="D615" s="43">
        <v>0</v>
      </c>
      <c r="E615" s="44">
        <v>3.84212</v>
      </c>
      <c r="F615" s="44">
        <f t="shared" si="129"/>
        <v>0.71220000000000006</v>
      </c>
      <c r="G615" s="44">
        <v>5.1212200000000001</v>
      </c>
      <c r="H615" s="44">
        <f t="shared" si="130"/>
        <v>3.79</v>
      </c>
      <c r="I615" s="44">
        <f t="shared" si="131"/>
        <v>3.8647</v>
      </c>
      <c r="J615" s="44">
        <f t="shared" si="132"/>
        <v>3.5768300000000002</v>
      </c>
      <c r="K615" s="44">
        <v>3.5715400000000002</v>
      </c>
      <c r="L615" s="44">
        <f t="shared" si="133"/>
        <v>3.5757699999999999</v>
      </c>
      <c r="M615" s="45">
        <f t="shared" si="134"/>
        <v>1.0744874530520698</v>
      </c>
      <c r="N615" s="46">
        <f t="shared" si="135"/>
        <v>1.07</v>
      </c>
      <c r="O615" s="47">
        <v>34.799999999999997</v>
      </c>
      <c r="P615" s="48">
        <f t="shared" si="126"/>
        <v>34.799999999999997</v>
      </c>
      <c r="S615" s="47">
        <v>36.590000000000003</v>
      </c>
      <c r="T615" s="47">
        <v>37.340000000000003</v>
      </c>
      <c r="U615" s="45">
        <f t="shared" si="137"/>
        <v>2.0497403662202787E-2</v>
      </c>
      <c r="V615" s="44" t="str">
        <f t="shared" si="138"/>
        <v>N</v>
      </c>
      <c r="W615" s="45">
        <f t="shared" si="127"/>
        <v>-6.8023567220139428E-2</v>
      </c>
      <c r="X615" s="44" t="str">
        <f t="shared" si="139"/>
        <v>Y</v>
      </c>
      <c r="Y615" s="44" t="str">
        <f t="shared" si="136"/>
        <v>N</v>
      </c>
      <c r="Z615" s="48">
        <f t="shared" si="128"/>
        <v>35.479999999999997</v>
      </c>
      <c r="AC615" s="25"/>
      <c r="AE615" s="25"/>
    </row>
    <row r="616" spans="1:31">
      <c r="A616" s="34" t="s">
        <v>655</v>
      </c>
      <c r="B616" s="41">
        <v>6006365</v>
      </c>
      <c r="C616" s="41">
        <v>146147</v>
      </c>
      <c r="D616" s="41">
        <v>0</v>
      </c>
      <c r="E616" s="2">
        <v>3.5746000000000002</v>
      </c>
      <c r="F616" s="2">
        <f t="shared" si="129"/>
        <v>0.71220000000000006</v>
      </c>
      <c r="G616" s="2">
        <v>4.2083899999999996</v>
      </c>
      <c r="H616" s="2">
        <f t="shared" si="130"/>
        <v>3.79</v>
      </c>
      <c r="I616" s="2">
        <f t="shared" si="131"/>
        <v>3.8647</v>
      </c>
      <c r="J616" s="2">
        <f t="shared" si="132"/>
        <v>2.9392800000000001</v>
      </c>
      <c r="K616" s="2">
        <v>3.22268</v>
      </c>
      <c r="L616" s="2">
        <f t="shared" si="133"/>
        <v>2.9392800000000001</v>
      </c>
      <c r="M616" s="49">
        <f t="shared" si="134"/>
        <v>1.2161481723415259</v>
      </c>
      <c r="N616" s="38">
        <f t="shared" si="135"/>
        <v>1.21</v>
      </c>
      <c r="O616" s="50">
        <v>38.08</v>
      </c>
      <c r="P616" s="51">
        <f t="shared" si="126"/>
        <v>38.08</v>
      </c>
      <c r="S616" s="50">
        <v>32.619999999999997</v>
      </c>
      <c r="T616" s="50">
        <v>36.89</v>
      </c>
      <c r="U616" s="49">
        <f t="shared" si="137"/>
        <v>0.13090128755364819</v>
      </c>
      <c r="V616" s="2" t="str">
        <f t="shared" si="138"/>
        <v>N</v>
      </c>
      <c r="W616" s="49">
        <f t="shared" si="127"/>
        <v>3.2258064516128969E-2</v>
      </c>
      <c r="X616" s="2" t="str">
        <f t="shared" si="139"/>
        <v>N</v>
      </c>
      <c r="Y616" s="2" t="str">
        <f t="shared" si="136"/>
        <v>N</v>
      </c>
      <c r="Z616" s="51">
        <f t="shared" si="128"/>
        <v>35.049999999999997</v>
      </c>
      <c r="AC616" s="25"/>
      <c r="AE616" s="25"/>
    </row>
    <row r="617" spans="1:31">
      <c r="A617" s="34" t="s">
        <v>656</v>
      </c>
      <c r="B617" s="41">
        <v>6009856</v>
      </c>
      <c r="C617" s="41">
        <v>145429</v>
      </c>
      <c r="D617" s="41">
        <v>0</v>
      </c>
      <c r="E617" s="2">
        <v>2.69659</v>
      </c>
      <c r="F617" s="2">
        <f t="shared" si="129"/>
        <v>0.71220000000000006</v>
      </c>
      <c r="G617" s="2">
        <v>4.0120100000000001</v>
      </c>
      <c r="H617" s="2">
        <f t="shared" si="130"/>
        <v>3.79</v>
      </c>
      <c r="I617" s="2">
        <f t="shared" si="131"/>
        <v>3.8647</v>
      </c>
      <c r="J617" s="2">
        <f t="shared" si="132"/>
        <v>2.8021199999999999</v>
      </c>
      <c r="K617" s="2">
        <v>3.1659199999999998</v>
      </c>
      <c r="L617" s="2">
        <f t="shared" si="133"/>
        <v>2.8021199999999999</v>
      </c>
      <c r="M617" s="49">
        <f t="shared" si="134"/>
        <v>0.96233922886957024</v>
      </c>
      <c r="N617" s="38">
        <f t="shared" si="135"/>
        <v>0.96</v>
      </c>
      <c r="O617" s="50">
        <v>28.38</v>
      </c>
      <c r="P617" s="51">
        <f t="shared" si="126"/>
        <v>28.38</v>
      </c>
      <c r="S617" s="50">
        <v>15.77</v>
      </c>
      <c r="T617" s="50">
        <v>25</v>
      </c>
      <c r="U617" s="49">
        <f t="shared" si="137"/>
        <v>0.58528852251109709</v>
      </c>
      <c r="V617" s="2" t="str">
        <f t="shared" si="138"/>
        <v>N</v>
      </c>
      <c r="W617" s="49">
        <f t="shared" si="127"/>
        <v>0.13519999999999996</v>
      </c>
      <c r="X617" s="2" t="str">
        <f t="shared" si="139"/>
        <v>N</v>
      </c>
      <c r="Y617" s="2" t="str">
        <f t="shared" si="136"/>
        <v>N</v>
      </c>
      <c r="Z617" s="51">
        <f t="shared" si="128"/>
        <v>23.75</v>
      </c>
      <c r="AC617" s="25"/>
      <c r="AE617" s="25"/>
    </row>
    <row r="618" spans="1:31">
      <c r="A618" s="34" t="s">
        <v>657</v>
      </c>
      <c r="B618" s="41">
        <v>6006100</v>
      </c>
      <c r="C618" s="41">
        <v>145591</v>
      </c>
      <c r="D618" s="41">
        <v>0</v>
      </c>
      <c r="E618" s="2">
        <v>3.72268</v>
      </c>
      <c r="F618" s="2">
        <f t="shared" si="129"/>
        <v>0.71220000000000006</v>
      </c>
      <c r="G618" s="2">
        <v>4.4031000000000002</v>
      </c>
      <c r="H618" s="2">
        <f t="shared" si="130"/>
        <v>3.79</v>
      </c>
      <c r="I618" s="2">
        <f t="shared" si="131"/>
        <v>3.8647</v>
      </c>
      <c r="J618" s="2">
        <f t="shared" si="132"/>
        <v>3.0752700000000002</v>
      </c>
      <c r="K618" s="2">
        <v>3.1286499999999999</v>
      </c>
      <c r="L618" s="2">
        <f t="shared" si="133"/>
        <v>3.0752700000000002</v>
      </c>
      <c r="M618" s="49">
        <f t="shared" si="134"/>
        <v>1.2105213525966825</v>
      </c>
      <c r="N618" s="38">
        <f t="shared" si="135"/>
        <v>1.21</v>
      </c>
      <c r="O618" s="50">
        <v>38.08</v>
      </c>
      <c r="P618" s="51">
        <f t="shared" si="126"/>
        <v>38.08</v>
      </c>
      <c r="S618" s="50">
        <v>38.68</v>
      </c>
      <c r="T618" s="50">
        <v>38.380000000000003</v>
      </c>
      <c r="U618" s="49">
        <f t="shared" si="137"/>
        <v>-7.7559462254394298E-3</v>
      </c>
      <c r="V618" s="2" t="str">
        <f t="shared" si="138"/>
        <v>N</v>
      </c>
      <c r="W618" s="49">
        <f t="shared" si="127"/>
        <v>-7.8165711307974003E-3</v>
      </c>
      <c r="X618" s="2" t="str">
        <f t="shared" si="139"/>
        <v>N</v>
      </c>
      <c r="Y618" s="2" t="str">
        <f t="shared" si="136"/>
        <v>N</v>
      </c>
      <c r="Z618" s="51">
        <f t="shared" si="128"/>
        <v>36.47</v>
      </c>
      <c r="AC618" s="25"/>
      <c r="AE618" s="25"/>
    </row>
    <row r="619" spans="1:31">
      <c r="A619" s="52" t="s">
        <v>658</v>
      </c>
      <c r="B619" s="53">
        <v>6009864</v>
      </c>
      <c r="C619" s="53">
        <v>146047</v>
      </c>
      <c r="D619" s="53">
        <v>0</v>
      </c>
      <c r="E619" s="54">
        <v>4.79298</v>
      </c>
      <c r="F619" s="54">
        <f t="shared" si="129"/>
        <v>0.71220000000000006</v>
      </c>
      <c r="G619" s="54">
        <v>3.5294300000000001</v>
      </c>
      <c r="H619" s="54">
        <f t="shared" si="130"/>
        <v>3.79</v>
      </c>
      <c r="I619" s="54">
        <f t="shared" si="131"/>
        <v>3.8647</v>
      </c>
      <c r="J619" s="54">
        <f t="shared" si="132"/>
        <v>2.4650699999999999</v>
      </c>
      <c r="K619" s="54">
        <v>3.0211299999999999</v>
      </c>
      <c r="L619" s="54">
        <f t="shared" si="133"/>
        <v>2.4650699999999999</v>
      </c>
      <c r="M619" s="55">
        <f t="shared" si="134"/>
        <v>1.9443585780525503</v>
      </c>
      <c r="N619" s="56">
        <f t="shared" si="135"/>
        <v>1.94</v>
      </c>
      <c r="O619" s="57">
        <v>38.68</v>
      </c>
      <c r="P619" s="58">
        <f t="shared" si="126"/>
        <v>38.68</v>
      </c>
      <c r="S619" s="57">
        <v>38.68</v>
      </c>
      <c r="T619" s="57">
        <v>38.68</v>
      </c>
      <c r="U619" s="55">
        <f t="shared" si="137"/>
        <v>0</v>
      </c>
      <c r="V619" s="54" t="str">
        <f t="shared" si="138"/>
        <v>N</v>
      </c>
      <c r="W619" s="55">
        <f t="shared" si="127"/>
        <v>0</v>
      </c>
      <c r="X619" s="54" t="str">
        <f t="shared" si="139"/>
        <v>N</v>
      </c>
      <c r="Y619" s="54" t="str">
        <f t="shared" si="136"/>
        <v>N</v>
      </c>
      <c r="Z619" s="58">
        <f t="shared" si="128"/>
        <v>36.75</v>
      </c>
      <c r="AC619" s="25"/>
      <c r="AE619" s="25"/>
    </row>
    <row r="620" spans="1:31">
      <c r="A620" s="42" t="s">
        <v>659</v>
      </c>
      <c r="B620" s="43">
        <v>6009872</v>
      </c>
      <c r="C620" s="43" t="s">
        <v>660</v>
      </c>
      <c r="D620" s="43">
        <v>0</v>
      </c>
      <c r="E620" s="44">
        <v>1.92167</v>
      </c>
      <c r="F620" s="44">
        <f t="shared" si="129"/>
        <v>0.71220000000000006</v>
      </c>
      <c r="G620" s="44">
        <v>3.32436</v>
      </c>
      <c r="H620" s="44">
        <f t="shared" si="130"/>
        <v>3.79</v>
      </c>
      <c r="I620" s="44">
        <f t="shared" si="131"/>
        <v>3.8647</v>
      </c>
      <c r="J620" s="44">
        <f t="shared" si="132"/>
        <v>2.32185</v>
      </c>
      <c r="K620" s="44">
        <v>2.6129099999999998</v>
      </c>
      <c r="L620" s="44">
        <f t="shared" si="133"/>
        <v>2.32185</v>
      </c>
      <c r="M620" s="45">
        <f t="shared" si="134"/>
        <v>0.82764605810022185</v>
      </c>
      <c r="N620" s="46">
        <f t="shared" si="135"/>
        <v>0.82</v>
      </c>
      <c r="O620" s="47">
        <v>18.059999999999999</v>
      </c>
      <c r="P620" s="48">
        <f t="shared" si="126"/>
        <v>18.059999999999999</v>
      </c>
      <c r="S620" s="47">
        <v>14.26</v>
      </c>
      <c r="T620" s="47">
        <v>17.29</v>
      </c>
      <c r="U620" s="45">
        <f t="shared" si="137"/>
        <v>0.21248246844319771</v>
      </c>
      <c r="V620" s="44" t="str">
        <f t="shared" si="138"/>
        <v>N</v>
      </c>
      <c r="W620" s="45">
        <f t="shared" si="127"/>
        <v>4.4534412955465563E-2</v>
      </c>
      <c r="X620" s="44" t="str">
        <f t="shared" si="139"/>
        <v>N</v>
      </c>
      <c r="Y620" s="44" t="str">
        <f t="shared" si="136"/>
        <v>N</v>
      </c>
      <c r="Z620" s="48">
        <f t="shared" si="128"/>
        <v>16.430000000000003</v>
      </c>
      <c r="AC620" s="25"/>
      <c r="AE620" s="25"/>
    </row>
    <row r="621" spans="1:31">
      <c r="A621" s="34" t="s">
        <v>661</v>
      </c>
      <c r="B621" s="41">
        <v>6013478</v>
      </c>
      <c r="C621" s="41">
        <v>145743</v>
      </c>
      <c r="D621" s="41">
        <v>23</v>
      </c>
      <c r="E621" s="2">
        <v>0</v>
      </c>
      <c r="F621" s="2">
        <f t="shared" si="129"/>
        <v>0.71220000000000006</v>
      </c>
      <c r="G621" s="2">
        <v>0</v>
      </c>
      <c r="H621" s="2">
        <f t="shared" si="130"/>
        <v>3.79</v>
      </c>
      <c r="I621" s="2">
        <f t="shared" si="131"/>
        <v>3.8647</v>
      </c>
      <c r="J621" s="2">
        <f t="shared" si="132"/>
        <v>0</v>
      </c>
      <c r="K621" s="2">
        <v>3.3899699999999999</v>
      </c>
      <c r="L621" s="2">
        <f t="shared" si="133"/>
        <v>3.3899699999999999</v>
      </c>
      <c r="M621" s="49">
        <f t="shared" si="134"/>
        <v>0</v>
      </c>
      <c r="N621" s="38">
        <f t="shared" si="135"/>
        <v>0</v>
      </c>
      <c r="O621" s="50">
        <v>0</v>
      </c>
      <c r="P621" s="51">
        <f t="shared" si="126"/>
        <v>0</v>
      </c>
      <c r="S621" s="50">
        <v>38.68</v>
      </c>
      <c r="T621" s="50">
        <v>38.68</v>
      </c>
      <c r="U621" s="49">
        <f t="shared" si="137"/>
        <v>0</v>
      </c>
      <c r="V621" s="2" t="str">
        <f t="shared" si="138"/>
        <v>N</v>
      </c>
      <c r="W621" s="49">
        <f t="shared" si="127"/>
        <v>-1</v>
      </c>
      <c r="X621" s="2" t="str">
        <f t="shared" si="139"/>
        <v>Y</v>
      </c>
      <c r="Y621" s="2" t="str">
        <f t="shared" si="136"/>
        <v>N</v>
      </c>
      <c r="Z621" s="51">
        <f t="shared" si="128"/>
        <v>36.75</v>
      </c>
      <c r="AC621" s="25"/>
      <c r="AE621" s="25"/>
    </row>
    <row r="622" spans="1:31">
      <c r="A622" s="34" t="s">
        <v>662</v>
      </c>
      <c r="B622" s="41">
        <v>6001002</v>
      </c>
      <c r="C622" s="41">
        <v>145333</v>
      </c>
      <c r="D622" s="41">
        <v>0</v>
      </c>
      <c r="E622" s="2">
        <v>2.8645999999999998</v>
      </c>
      <c r="F622" s="2">
        <f t="shared" si="129"/>
        <v>0.71220000000000006</v>
      </c>
      <c r="G622" s="2">
        <v>4.89872</v>
      </c>
      <c r="H622" s="2">
        <f t="shared" si="130"/>
        <v>3.79</v>
      </c>
      <c r="I622" s="2">
        <f t="shared" si="131"/>
        <v>3.8647</v>
      </c>
      <c r="J622" s="2">
        <f t="shared" si="132"/>
        <v>3.42143</v>
      </c>
      <c r="K622" s="2">
        <v>3.5131600000000001</v>
      </c>
      <c r="L622" s="2">
        <f t="shared" si="133"/>
        <v>3.42143</v>
      </c>
      <c r="M622" s="49">
        <f t="shared" si="134"/>
        <v>0.83725226001993314</v>
      </c>
      <c r="N622" s="38">
        <f t="shared" si="135"/>
        <v>0.83</v>
      </c>
      <c r="O622" s="50">
        <v>18.829999999999998</v>
      </c>
      <c r="P622" s="51">
        <f t="shared" si="126"/>
        <v>18.829999999999998</v>
      </c>
      <c r="S622" s="50">
        <v>18.829999999999998</v>
      </c>
      <c r="T622" s="50">
        <v>19.600000000000001</v>
      </c>
      <c r="U622" s="49">
        <f t="shared" si="137"/>
        <v>4.0892193308550352E-2</v>
      </c>
      <c r="V622" s="2" t="str">
        <f t="shared" si="138"/>
        <v>N</v>
      </c>
      <c r="W622" s="49">
        <f t="shared" si="127"/>
        <v>-3.9285714285714445E-2</v>
      </c>
      <c r="X622" s="2" t="str">
        <f t="shared" si="139"/>
        <v>N</v>
      </c>
      <c r="Y622" s="2" t="str">
        <f t="shared" si="136"/>
        <v>N</v>
      </c>
      <c r="Z622" s="51">
        <f t="shared" si="128"/>
        <v>18.62</v>
      </c>
      <c r="AC622" s="25"/>
      <c r="AE622" s="25"/>
    </row>
    <row r="623" spans="1:31">
      <c r="A623" s="34" t="s">
        <v>663</v>
      </c>
      <c r="B623" s="41">
        <v>6012173</v>
      </c>
      <c r="C623" s="41">
        <v>145660</v>
      </c>
      <c r="D623" s="41">
        <v>0</v>
      </c>
      <c r="E623" s="2">
        <v>2.7218499999999999</v>
      </c>
      <c r="F623" s="2">
        <f t="shared" si="129"/>
        <v>0.71220000000000006</v>
      </c>
      <c r="G623" s="2">
        <v>5.7160000000000002</v>
      </c>
      <c r="H623" s="2">
        <f t="shared" si="130"/>
        <v>3.79</v>
      </c>
      <c r="I623" s="2">
        <f t="shared" si="131"/>
        <v>3.8647</v>
      </c>
      <c r="J623" s="2">
        <f t="shared" si="132"/>
        <v>3.9922499999999999</v>
      </c>
      <c r="K623" s="2">
        <v>3.47723</v>
      </c>
      <c r="L623" s="2">
        <f t="shared" si="133"/>
        <v>3.8892500000000001</v>
      </c>
      <c r="M623" s="49">
        <f t="shared" si="134"/>
        <v>0.69983930063636945</v>
      </c>
      <c r="N623" s="38">
        <f t="shared" si="135"/>
        <v>0.69</v>
      </c>
      <c r="O623" s="50">
        <v>0</v>
      </c>
      <c r="P623" s="51">
        <f t="shared" si="126"/>
        <v>0</v>
      </c>
      <c r="S623" s="50">
        <v>0</v>
      </c>
      <c r="T623" s="50">
        <v>11.26</v>
      </c>
      <c r="U623" s="49">
        <f t="shared" si="137"/>
        <v>0</v>
      </c>
      <c r="V623" s="2" t="str">
        <f t="shared" si="138"/>
        <v>N</v>
      </c>
      <c r="W623" s="49">
        <f t="shared" si="127"/>
        <v>-1</v>
      </c>
      <c r="X623" s="2" t="str">
        <f t="shared" si="139"/>
        <v>Y</v>
      </c>
      <c r="Y623" s="2" t="str">
        <f t="shared" si="136"/>
        <v>N</v>
      </c>
      <c r="Z623" s="51">
        <f t="shared" si="128"/>
        <v>10.7</v>
      </c>
      <c r="AC623" s="25"/>
      <c r="AE623" s="25"/>
    </row>
    <row r="624" spans="1:31">
      <c r="A624" s="52" t="s">
        <v>664</v>
      </c>
      <c r="B624" s="53">
        <v>6007603</v>
      </c>
      <c r="C624" s="53">
        <v>145026</v>
      </c>
      <c r="D624" s="53">
        <v>25</v>
      </c>
      <c r="E624" s="54">
        <v>0</v>
      </c>
      <c r="F624" s="54">
        <f t="shared" si="129"/>
        <v>0.71220000000000006</v>
      </c>
      <c r="G624" s="54">
        <v>0</v>
      </c>
      <c r="H624" s="54">
        <f t="shared" si="130"/>
        <v>3.79</v>
      </c>
      <c r="I624" s="54">
        <f t="shared" si="131"/>
        <v>3.8647</v>
      </c>
      <c r="J624" s="54">
        <f t="shared" si="132"/>
        <v>0</v>
      </c>
      <c r="K624" s="54">
        <v>3.2167500000000002</v>
      </c>
      <c r="L624" s="54">
        <f t="shared" si="133"/>
        <v>3.2167500000000002</v>
      </c>
      <c r="M624" s="55">
        <f t="shared" si="134"/>
        <v>0</v>
      </c>
      <c r="N624" s="56">
        <f t="shared" si="135"/>
        <v>0</v>
      </c>
      <c r="O624" s="57">
        <v>0</v>
      </c>
      <c r="P624" s="58">
        <f t="shared" si="126"/>
        <v>0</v>
      </c>
      <c r="S624" s="57">
        <v>38.68</v>
      </c>
      <c r="T624" s="57">
        <v>38.68</v>
      </c>
      <c r="U624" s="55">
        <f t="shared" si="137"/>
        <v>0</v>
      </c>
      <c r="V624" s="54" t="str">
        <f t="shared" si="138"/>
        <v>N</v>
      </c>
      <c r="W624" s="55">
        <f t="shared" si="127"/>
        <v>-1</v>
      </c>
      <c r="X624" s="54" t="str">
        <f t="shared" si="139"/>
        <v>Y</v>
      </c>
      <c r="Y624" s="54" t="str">
        <f t="shared" si="136"/>
        <v>N</v>
      </c>
      <c r="Z624" s="58">
        <f t="shared" si="128"/>
        <v>36.75</v>
      </c>
      <c r="AC624" s="25"/>
      <c r="AE624" s="25"/>
    </row>
    <row r="625" spans="1:31">
      <c r="A625" s="42" t="s">
        <v>665</v>
      </c>
      <c r="B625" s="43">
        <v>6000335</v>
      </c>
      <c r="C625" s="43">
        <v>145338</v>
      </c>
      <c r="D625" s="43">
        <v>0</v>
      </c>
      <c r="E625" s="44">
        <v>3.4146800000000002</v>
      </c>
      <c r="F625" s="44">
        <f t="shared" si="129"/>
        <v>0.71220000000000006</v>
      </c>
      <c r="G625" s="44">
        <v>4.3320100000000004</v>
      </c>
      <c r="H625" s="44">
        <f t="shared" si="130"/>
        <v>3.79</v>
      </c>
      <c r="I625" s="44">
        <f t="shared" si="131"/>
        <v>3.8647</v>
      </c>
      <c r="J625" s="44">
        <f t="shared" si="132"/>
        <v>3.02562</v>
      </c>
      <c r="K625" s="44">
        <v>3.05782</v>
      </c>
      <c r="L625" s="44">
        <f t="shared" si="133"/>
        <v>3.02562</v>
      </c>
      <c r="M625" s="45">
        <f t="shared" si="134"/>
        <v>1.1285885206998896</v>
      </c>
      <c r="N625" s="46">
        <f t="shared" si="135"/>
        <v>1.1200000000000001</v>
      </c>
      <c r="O625" s="47">
        <v>36.74</v>
      </c>
      <c r="P625" s="48">
        <f t="shared" si="126"/>
        <v>36.74</v>
      </c>
      <c r="S625" s="47">
        <v>34.799999999999997</v>
      </c>
      <c r="T625" s="47">
        <v>36.590000000000003</v>
      </c>
      <c r="U625" s="45">
        <f t="shared" si="137"/>
        <v>5.1436781609195584E-2</v>
      </c>
      <c r="V625" s="44" t="str">
        <f t="shared" si="138"/>
        <v>N</v>
      </c>
      <c r="W625" s="45">
        <f t="shared" si="127"/>
        <v>4.0994807324405179E-3</v>
      </c>
      <c r="X625" s="44" t="str">
        <f t="shared" si="139"/>
        <v>N</v>
      </c>
      <c r="Y625" s="44" t="str">
        <f t="shared" si="136"/>
        <v>N</v>
      </c>
      <c r="Z625" s="48">
        <f t="shared" si="128"/>
        <v>34.769999999999996</v>
      </c>
      <c r="AC625" s="25"/>
      <c r="AE625" s="25"/>
    </row>
    <row r="626" spans="1:31">
      <c r="A626" s="34" t="s">
        <v>666</v>
      </c>
      <c r="B626" s="41">
        <v>6000194</v>
      </c>
      <c r="C626" s="41">
        <v>145664</v>
      </c>
      <c r="D626" s="41">
        <v>0</v>
      </c>
      <c r="E626" s="2">
        <v>3.31799</v>
      </c>
      <c r="F626" s="2">
        <f t="shared" si="129"/>
        <v>0.71220000000000006</v>
      </c>
      <c r="G626" s="2">
        <v>4.7088000000000001</v>
      </c>
      <c r="H626" s="2">
        <f t="shared" si="130"/>
        <v>3.79</v>
      </c>
      <c r="I626" s="2">
        <f t="shared" si="131"/>
        <v>3.8647</v>
      </c>
      <c r="J626" s="2">
        <f t="shared" si="132"/>
        <v>3.2887900000000001</v>
      </c>
      <c r="K626" s="2">
        <v>2.82443</v>
      </c>
      <c r="L626" s="2">
        <f t="shared" si="133"/>
        <v>3.1959200000000001</v>
      </c>
      <c r="M626" s="49">
        <f t="shared" si="134"/>
        <v>1.0381955743573055</v>
      </c>
      <c r="N626" s="38">
        <f t="shared" si="135"/>
        <v>1.03</v>
      </c>
      <c r="O626" s="50">
        <v>32.619999999999997</v>
      </c>
      <c r="P626" s="51">
        <f t="shared" si="126"/>
        <v>32.619999999999997</v>
      </c>
      <c r="S626" s="50">
        <v>36.44</v>
      </c>
      <c r="T626" s="50">
        <v>25</v>
      </c>
      <c r="U626" s="49">
        <f t="shared" si="137"/>
        <v>-0.31394072447859489</v>
      </c>
      <c r="V626" s="2" t="str">
        <f t="shared" si="138"/>
        <v>Y</v>
      </c>
      <c r="W626" s="49">
        <f t="shared" si="127"/>
        <v>0.3047999999999999</v>
      </c>
      <c r="X626" s="2" t="str">
        <f t="shared" si="139"/>
        <v>N</v>
      </c>
      <c r="Y626" s="2" t="str">
        <f t="shared" si="136"/>
        <v>N</v>
      </c>
      <c r="Z626" s="51">
        <f t="shared" si="128"/>
        <v>23.75</v>
      </c>
      <c r="AC626" s="25"/>
      <c r="AE626" s="25"/>
    </row>
    <row r="627" spans="1:31">
      <c r="A627" s="34" t="s">
        <v>667</v>
      </c>
      <c r="B627" s="41">
        <v>6009955</v>
      </c>
      <c r="C627" s="41">
        <v>146149</v>
      </c>
      <c r="D627" s="41">
        <v>0</v>
      </c>
      <c r="E627" s="2">
        <v>2.7617799999999999</v>
      </c>
      <c r="F627" s="2">
        <f t="shared" si="129"/>
        <v>0.71220000000000006</v>
      </c>
      <c r="G627" s="2">
        <v>5.5213200000000002</v>
      </c>
      <c r="H627" s="2">
        <f t="shared" si="130"/>
        <v>3.79</v>
      </c>
      <c r="I627" s="2">
        <f t="shared" si="131"/>
        <v>3.8647</v>
      </c>
      <c r="J627" s="2">
        <f t="shared" si="132"/>
        <v>3.8562799999999999</v>
      </c>
      <c r="K627" s="2">
        <v>2.9525100000000002</v>
      </c>
      <c r="L627" s="2">
        <f t="shared" si="133"/>
        <v>3.6755300000000002</v>
      </c>
      <c r="M627" s="49">
        <f t="shared" si="134"/>
        <v>0.75139639725427343</v>
      </c>
      <c r="N627" s="38">
        <f t="shared" si="135"/>
        <v>0.75</v>
      </c>
      <c r="O627" s="50">
        <v>12.76</v>
      </c>
      <c r="P627" s="51">
        <f t="shared" si="126"/>
        <v>12.76</v>
      </c>
      <c r="S627" s="50">
        <v>9.75</v>
      </c>
      <c r="T627" s="50">
        <v>15.77</v>
      </c>
      <c r="U627" s="49">
        <f t="shared" si="137"/>
        <v>0.61743589743589744</v>
      </c>
      <c r="V627" s="2" t="str">
        <f t="shared" si="138"/>
        <v>N</v>
      </c>
      <c r="W627" s="49">
        <f t="shared" si="127"/>
        <v>-0.19086873811033608</v>
      </c>
      <c r="X627" s="2" t="str">
        <f t="shared" si="139"/>
        <v>Y</v>
      </c>
      <c r="Y627" s="2" t="str">
        <f t="shared" si="136"/>
        <v>N</v>
      </c>
      <c r="Z627" s="51">
        <f t="shared" si="128"/>
        <v>14.99</v>
      </c>
      <c r="AC627" s="25"/>
      <c r="AE627" s="25"/>
    </row>
    <row r="628" spans="1:31">
      <c r="A628" s="34" t="s">
        <v>668</v>
      </c>
      <c r="B628" s="41">
        <v>6009963</v>
      </c>
      <c r="C628" s="41">
        <v>145715</v>
      </c>
      <c r="D628" s="41">
        <v>0</v>
      </c>
      <c r="E628" s="2">
        <v>2.32938</v>
      </c>
      <c r="F628" s="2">
        <f t="shared" si="129"/>
        <v>0.71220000000000006</v>
      </c>
      <c r="G628" s="2">
        <v>5.3647600000000004</v>
      </c>
      <c r="H628" s="2">
        <f t="shared" si="130"/>
        <v>3.79</v>
      </c>
      <c r="I628" s="2">
        <f t="shared" si="131"/>
        <v>3.8647</v>
      </c>
      <c r="J628" s="2">
        <f t="shared" si="132"/>
        <v>3.7469299999999999</v>
      </c>
      <c r="K628" s="2">
        <v>3.13937</v>
      </c>
      <c r="L628" s="2">
        <f t="shared" si="133"/>
        <v>3.6254200000000001</v>
      </c>
      <c r="M628" s="49">
        <f t="shared" si="134"/>
        <v>0.64251314330477571</v>
      </c>
      <c r="N628" s="38">
        <f t="shared" si="135"/>
        <v>0.64</v>
      </c>
      <c r="O628" s="50">
        <v>0</v>
      </c>
      <c r="P628" s="51">
        <f t="shared" si="126"/>
        <v>0</v>
      </c>
      <c r="S628" s="50">
        <v>9.75</v>
      </c>
      <c r="T628" s="50">
        <v>0</v>
      </c>
      <c r="U628" s="49">
        <f t="shared" si="137"/>
        <v>-1</v>
      </c>
      <c r="V628" s="2" t="str">
        <f t="shared" si="138"/>
        <v>Y</v>
      </c>
      <c r="W628" s="49">
        <f t="shared" si="127"/>
        <v>0</v>
      </c>
      <c r="X628" s="2" t="str">
        <f t="shared" si="139"/>
        <v>N</v>
      </c>
      <c r="Y628" s="2" t="str">
        <f t="shared" si="136"/>
        <v>N</v>
      </c>
      <c r="Z628" s="51">
        <f t="shared" si="128"/>
        <v>0</v>
      </c>
      <c r="AC628" s="25"/>
      <c r="AE628" s="25"/>
    </row>
    <row r="629" spans="1:31">
      <c r="A629" s="60" t="s">
        <v>669</v>
      </c>
      <c r="B629" s="41">
        <v>6010003</v>
      </c>
      <c r="C629" s="41">
        <v>145706</v>
      </c>
      <c r="D629" s="41">
        <v>0</v>
      </c>
      <c r="E629" s="2">
        <v>4.8635200000000003</v>
      </c>
      <c r="F629" s="2">
        <f t="shared" si="129"/>
        <v>0.71220000000000006</v>
      </c>
      <c r="G629" s="2">
        <v>4.5267400000000002</v>
      </c>
      <c r="H629" s="2">
        <f t="shared" si="130"/>
        <v>3.79</v>
      </c>
      <c r="I629" s="2">
        <f t="shared" si="131"/>
        <v>3.8647</v>
      </c>
      <c r="J629" s="2">
        <f t="shared" si="132"/>
        <v>3.1616300000000002</v>
      </c>
      <c r="K629" s="2">
        <v>3.4883899999999999</v>
      </c>
      <c r="L629" s="2">
        <f t="shared" si="133"/>
        <v>3.1616300000000002</v>
      </c>
      <c r="M629" s="49">
        <f t="shared" si="134"/>
        <v>1.5382951199223185</v>
      </c>
      <c r="N629" s="38">
        <f t="shared" si="135"/>
        <v>1.53</v>
      </c>
      <c r="O629" s="50">
        <v>38.68</v>
      </c>
      <c r="P629" s="51">
        <f t="shared" si="126"/>
        <v>38.68</v>
      </c>
      <c r="S629" s="50">
        <v>38.68</v>
      </c>
      <c r="T629" s="50">
        <v>38.68</v>
      </c>
      <c r="U629" s="49">
        <f>IFERROR((T629-S629)/S629,0)</f>
        <v>0</v>
      </c>
      <c r="V629" s="2" t="str">
        <f>IF(U629&lt;-0.05,"Y","N")</f>
        <v>N</v>
      </c>
      <c r="W629" s="49">
        <f t="shared" si="127"/>
        <v>0</v>
      </c>
      <c r="X629" s="2" t="str">
        <f>IF(W629&lt;-0.05,"Y","N")</f>
        <v>N</v>
      </c>
      <c r="Y629" s="2" t="str">
        <f>IF(AND(V629="Y",X629="Y"),"Y","N")</f>
        <v>N</v>
      </c>
      <c r="Z629" s="51">
        <f t="shared" si="128"/>
        <v>36.75</v>
      </c>
      <c r="AC629" s="25"/>
      <c r="AE629" s="25"/>
    </row>
    <row r="630" spans="1:31">
      <c r="A630" s="52" t="s">
        <v>670</v>
      </c>
      <c r="B630" s="53">
        <v>6006597</v>
      </c>
      <c r="C630" s="53">
        <v>145519</v>
      </c>
      <c r="D630" s="53">
        <v>0</v>
      </c>
      <c r="E630" s="54">
        <v>3.15117</v>
      </c>
      <c r="F630" s="54">
        <f t="shared" si="129"/>
        <v>0.71220000000000006</v>
      </c>
      <c r="G630" s="54">
        <v>3.2044800000000002</v>
      </c>
      <c r="H630" s="54">
        <f t="shared" si="130"/>
        <v>3.79</v>
      </c>
      <c r="I630" s="54">
        <f t="shared" si="131"/>
        <v>3.8647</v>
      </c>
      <c r="J630" s="54">
        <f t="shared" si="132"/>
        <v>2.2381199999999999</v>
      </c>
      <c r="K630" s="54">
        <v>3.1026400000000001</v>
      </c>
      <c r="L630" s="54">
        <f t="shared" si="133"/>
        <v>2.2381199999999999</v>
      </c>
      <c r="M630" s="55">
        <f t="shared" si="134"/>
        <v>1.407953997104713</v>
      </c>
      <c r="N630" s="56">
        <f t="shared" si="135"/>
        <v>1.4</v>
      </c>
      <c r="O630" s="57">
        <v>38.68</v>
      </c>
      <c r="P630" s="58">
        <f t="shared" si="126"/>
        <v>38.68</v>
      </c>
      <c r="S630" s="57">
        <v>38.68</v>
      </c>
      <c r="T630" s="57">
        <v>38.68</v>
      </c>
      <c r="U630" s="55">
        <f t="shared" ref="U630:U657" si="140">IFERROR((T630-S630)/S630,0)</f>
        <v>0</v>
      </c>
      <c r="V630" s="54" t="str">
        <f t="shared" si="138"/>
        <v>N</v>
      </c>
      <c r="W630" s="55">
        <f t="shared" si="127"/>
        <v>0</v>
      </c>
      <c r="X630" s="54" t="str">
        <f t="shared" si="139"/>
        <v>N</v>
      </c>
      <c r="Y630" s="54" t="str">
        <f t="shared" si="136"/>
        <v>N</v>
      </c>
      <c r="Z630" s="58">
        <f t="shared" si="128"/>
        <v>36.75</v>
      </c>
      <c r="AC630" s="25"/>
      <c r="AE630" s="25"/>
    </row>
    <row r="631" spans="1:31">
      <c r="A631" s="42" t="s">
        <v>671</v>
      </c>
      <c r="B631" s="43">
        <v>6004881</v>
      </c>
      <c r="C631" s="43">
        <v>145517</v>
      </c>
      <c r="D631" s="43">
        <v>0</v>
      </c>
      <c r="E631" s="44">
        <v>3.0570200000000001</v>
      </c>
      <c r="F631" s="44">
        <f t="shared" si="129"/>
        <v>0.71220000000000006</v>
      </c>
      <c r="G631" s="44">
        <v>4.1057899999999998</v>
      </c>
      <c r="H631" s="44">
        <f t="shared" si="130"/>
        <v>3.79</v>
      </c>
      <c r="I631" s="44">
        <f t="shared" si="131"/>
        <v>3.8647</v>
      </c>
      <c r="J631" s="44">
        <f t="shared" si="132"/>
        <v>2.8676200000000001</v>
      </c>
      <c r="K631" s="44">
        <v>3.3032900000000001</v>
      </c>
      <c r="L631" s="44">
        <f t="shared" si="133"/>
        <v>2.8676200000000001</v>
      </c>
      <c r="M631" s="45">
        <f t="shared" si="134"/>
        <v>1.0660478027074718</v>
      </c>
      <c r="N631" s="46">
        <f t="shared" si="135"/>
        <v>1.06</v>
      </c>
      <c r="O631" s="47">
        <v>34.26</v>
      </c>
      <c r="P631" s="48">
        <f t="shared" si="126"/>
        <v>34.26</v>
      </c>
      <c r="S631" s="47">
        <v>38.68</v>
      </c>
      <c r="T631" s="47">
        <v>38.68</v>
      </c>
      <c r="U631" s="45">
        <f t="shared" si="140"/>
        <v>0</v>
      </c>
      <c r="V631" s="44" t="str">
        <f t="shared" si="138"/>
        <v>N</v>
      </c>
      <c r="W631" s="45">
        <f t="shared" si="127"/>
        <v>-0.11427094105480873</v>
      </c>
      <c r="X631" s="44" t="str">
        <f t="shared" si="139"/>
        <v>Y</v>
      </c>
      <c r="Y631" s="44" t="str">
        <f t="shared" si="136"/>
        <v>N</v>
      </c>
      <c r="Z631" s="48">
        <f t="shared" si="128"/>
        <v>36.75</v>
      </c>
      <c r="AC631" s="25"/>
      <c r="AE631" s="25"/>
    </row>
    <row r="632" spans="1:31">
      <c r="A632" s="34" t="s">
        <v>672</v>
      </c>
      <c r="B632" s="41">
        <v>6008379</v>
      </c>
      <c r="C632" s="41">
        <v>145712</v>
      </c>
      <c r="D632" s="41">
        <v>0</v>
      </c>
      <c r="E632" s="2">
        <v>2.9536199999999999</v>
      </c>
      <c r="F632" s="2">
        <f t="shared" si="129"/>
        <v>0.71220000000000006</v>
      </c>
      <c r="G632" s="2">
        <v>4.5345700000000004</v>
      </c>
      <c r="H632" s="2">
        <f t="shared" si="130"/>
        <v>3.79</v>
      </c>
      <c r="I632" s="2">
        <f t="shared" si="131"/>
        <v>3.8647</v>
      </c>
      <c r="J632" s="2">
        <f t="shared" si="132"/>
        <v>3.1671</v>
      </c>
      <c r="K632" s="2">
        <v>3.3237899999999998</v>
      </c>
      <c r="L632" s="2">
        <f t="shared" si="133"/>
        <v>3.1671</v>
      </c>
      <c r="M632" s="49">
        <f t="shared" si="134"/>
        <v>0.93259448707019033</v>
      </c>
      <c r="N632" s="38">
        <f t="shared" si="135"/>
        <v>0.93</v>
      </c>
      <c r="O632" s="50">
        <v>26.42</v>
      </c>
      <c r="P632" s="51">
        <f t="shared" si="126"/>
        <v>26.42</v>
      </c>
      <c r="S632" s="50">
        <v>19.600000000000001</v>
      </c>
      <c r="T632" s="50">
        <v>25.77</v>
      </c>
      <c r="U632" s="49">
        <f t="shared" si="140"/>
        <v>0.31479591836734683</v>
      </c>
      <c r="V632" s="2" t="str">
        <f t="shared" si="138"/>
        <v>N</v>
      </c>
      <c r="W632" s="49">
        <f t="shared" si="127"/>
        <v>2.5223127667830893E-2</v>
      </c>
      <c r="X632" s="2" t="str">
        <f t="shared" si="139"/>
        <v>N</v>
      </c>
      <c r="Y632" s="2" t="str">
        <f t="shared" si="136"/>
        <v>N</v>
      </c>
      <c r="Z632" s="51">
        <f t="shared" si="128"/>
        <v>24.490000000000002</v>
      </c>
      <c r="AC632" s="25"/>
      <c r="AE632" s="25"/>
    </row>
    <row r="633" spans="1:31">
      <c r="A633" s="34" t="s">
        <v>673</v>
      </c>
      <c r="B633" s="41">
        <v>6003842</v>
      </c>
      <c r="C633" s="41">
        <v>146040</v>
      </c>
      <c r="D633" s="41">
        <v>0</v>
      </c>
      <c r="E633" s="2">
        <v>2.87276</v>
      </c>
      <c r="F633" s="2">
        <f t="shared" si="129"/>
        <v>0.71220000000000006</v>
      </c>
      <c r="G633" s="2">
        <v>4.2580900000000002</v>
      </c>
      <c r="H633" s="2">
        <f t="shared" si="130"/>
        <v>3.79</v>
      </c>
      <c r="I633" s="2">
        <f t="shared" si="131"/>
        <v>3.8647</v>
      </c>
      <c r="J633" s="2">
        <f t="shared" si="132"/>
        <v>2.9739900000000001</v>
      </c>
      <c r="K633" s="2">
        <v>3.1978499999999999</v>
      </c>
      <c r="L633" s="2">
        <f t="shared" si="133"/>
        <v>2.9739900000000001</v>
      </c>
      <c r="M633" s="49">
        <f t="shared" si="134"/>
        <v>0.96596155333407308</v>
      </c>
      <c r="N633" s="38">
        <f t="shared" si="135"/>
        <v>0.96</v>
      </c>
      <c r="O633" s="50">
        <v>28.38</v>
      </c>
      <c r="P633" s="51">
        <f t="shared" si="126"/>
        <v>28.38</v>
      </c>
      <c r="S633" s="50">
        <v>35.35</v>
      </c>
      <c r="T633" s="50">
        <v>38.68</v>
      </c>
      <c r="U633" s="49">
        <f t="shared" si="140"/>
        <v>9.4200848656294148E-2</v>
      </c>
      <c r="V633" s="2" t="str">
        <f t="shared" si="138"/>
        <v>N</v>
      </c>
      <c r="W633" s="49">
        <f t="shared" si="127"/>
        <v>-0.26628748707342298</v>
      </c>
      <c r="X633" s="2" t="str">
        <f t="shared" si="139"/>
        <v>Y</v>
      </c>
      <c r="Y633" s="2" t="str">
        <f t="shared" si="136"/>
        <v>N</v>
      </c>
      <c r="Z633" s="51">
        <f t="shared" si="128"/>
        <v>36.75</v>
      </c>
      <c r="AC633" s="25"/>
      <c r="AE633" s="25"/>
    </row>
    <row r="634" spans="1:31">
      <c r="A634" s="34" t="s">
        <v>674</v>
      </c>
      <c r="B634" s="41">
        <v>6010037</v>
      </c>
      <c r="C634" s="41">
        <v>146101</v>
      </c>
      <c r="D634" s="41">
        <v>0</v>
      </c>
      <c r="E634" s="2">
        <v>4.1852900000000002</v>
      </c>
      <c r="F634" s="2">
        <f t="shared" si="129"/>
        <v>0.71220000000000006</v>
      </c>
      <c r="G634" s="2">
        <v>4.0123699999999998</v>
      </c>
      <c r="H634" s="2">
        <f t="shared" si="130"/>
        <v>3.79</v>
      </c>
      <c r="I634" s="2">
        <f t="shared" si="131"/>
        <v>3.8647</v>
      </c>
      <c r="J634" s="2">
        <f t="shared" si="132"/>
        <v>2.8023799999999999</v>
      </c>
      <c r="K634" s="2">
        <v>3.0895199999999998</v>
      </c>
      <c r="L634" s="2">
        <f t="shared" si="133"/>
        <v>2.8023799999999999</v>
      </c>
      <c r="M634" s="49">
        <f t="shared" si="134"/>
        <v>1.4934769731442561</v>
      </c>
      <c r="N634" s="38">
        <f t="shared" si="135"/>
        <v>1.49</v>
      </c>
      <c r="O634" s="50">
        <v>38.68</v>
      </c>
      <c r="P634" s="51">
        <f t="shared" si="126"/>
        <v>38.68</v>
      </c>
      <c r="S634" s="50">
        <v>38.68</v>
      </c>
      <c r="T634" s="50">
        <v>38.68</v>
      </c>
      <c r="U634" s="49">
        <f t="shared" si="140"/>
        <v>0</v>
      </c>
      <c r="V634" s="2" t="str">
        <f t="shared" si="138"/>
        <v>N</v>
      </c>
      <c r="W634" s="49">
        <f t="shared" si="127"/>
        <v>0</v>
      </c>
      <c r="X634" s="2" t="str">
        <f t="shared" si="139"/>
        <v>N</v>
      </c>
      <c r="Y634" s="2" t="str">
        <f t="shared" si="136"/>
        <v>N</v>
      </c>
      <c r="Z634" s="51">
        <f t="shared" si="128"/>
        <v>36.75</v>
      </c>
      <c r="AC634" s="25"/>
      <c r="AE634" s="25"/>
    </row>
    <row r="635" spans="1:31">
      <c r="A635" s="52" t="s">
        <v>675</v>
      </c>
      <c r="B635" s="53">
        <v>6005904</v>
      </c>
      <c r="C635" s="53">
        <v>145967</v>
      </c>
      <c r="D635" s="53">
        <v>0</v>
      </c>
      <c r="E635" s="54">
        <v>3.3048999999999999</v>
      </c>
      <c r="F635" s="54">
        <f t="shared" si="129"/>
        <v>0.71220000000000006</v>
      </c>
      <c r="G635" s="54">
        <v>5.5316000000000001</v>
      </c>
      <c r="H635" s="54">
        <f t="shared" si="130"/>
        <v>3.79</v>
      </c>
      <c r="I635" s="54">
        <f t="shared" si="131"/>
        <v>3.8647</v>
      </c>
      <c r="J635" s="54">
        <f t="shared" si="132"/>
        <v>3.8634599999999999</v>
      </c>
      <c r="K635" s="54">
        <v>3.6625700000000001</v>
      </c>
      <c r="L635" s="54">
        <f t="shared" si="133"/>
        <v>3.82328</v>
      </c>
      <c r="M635" s="55">
        <f t="shared" si="134"/>
        <v>0.86441484798392998</v>
      </c>
      <c r="N635" s="56">
        <f t="shared" si="135"/>
        <v>0.86</v>
      </c>
      <c r="O635" s="57">
        <v>21.15</v>
      </c>
      <c r="P635" s="58">
        <f t="shared" si="126"/>
        <v>21.15</v>
      </c>
      <c r="S635" s="57">
        <v>21.15</v>
      </c>
      <c r="T635" s="57">
        <v>24.23</v>
      </c>
      <c r="U635" s="55">
        <f t="shared" si="140"/>
        <v>0.14562647754137126</v>
      </c>
      <c r="V635" s="54" t="str">
        <f t="shared" si="138"/>
        <v>N</v>
      </c>
      <c r="W635" s="55">
        <f t="shared" si="127"/>
        <v>-0.12711514651258776</v>
      </c>
      <c r="X635" s="54" t="str">
        <f t="shared" si="139"/>
        <v>Y</v>
      </c>
      <c r="Y635" s="54" t="str">
        <f t="shared" si="136"/>
        <v>N</v>
      </c>
      <c r="Z635" s="58">
        <f t="shared" si="128"/>
        <v>23.020000000000003</v>
      </c>
      <c r="AC635" s="25"/>
      <c r="AE635" s="25"/>
    </row>
    <row r="636" spans="1:31">
      <c r="A636" s="42" t="s">
        <v>676</v>
      </c>
      <c r="B636" s="43">
        <v>6005334</v>
      </c>
      <c r="C636" s="43">
        <v>146168</v>
      </c>
      <c r="D636" s="43">
        <v>0</v>
      </c>
      <c r="E636" s="44">
        <v>2.6008399999999998</v>
      </c>
      <c r="F636" s="44">
        <f t="shared" si="129"/>
        <v>0.71220000000000006</v>
      </c>
      <c r="G636" s="44">
        <v>4.9452299999999996</v>
      </c>
      <c r="H636" s="44">
        <f t="shared" si="130"/>
        <v>3.79</v>
      </c>
      <c r="I636" s="44">
        <f t="shared" si="131"/>
        <v>3.8647</v>
      </c>
      <c r="J636" s="44">
        <f t="shared" si="132"/>
        <v>3.4539200000000001</v>
      </c>
      <c r="K636" s="44">
        <v>3.13618</v>
      </c>
      <c r="L636" s="44">
        <f t="shared" si="133"/>
        <v>3.3903699999999999</v>
      </c>
      <c r="M636" s="45">
        <f t="shared" si="134"/>
        <v>0.76712571194294421</v>
      </c>
      <c r="N636" s="46">
        <f t="shared" si="135"/>
        <v>0.76</v>
      </c>
      <c r="O636" s="47">
        <v>13.51</v>
      </c>
      <c r="P636" s="48">
        <f t="shared" si="126"/>
        <v>13.51</v>
      </c>
      <c r="S636" s="47">
        <v>13.51</v>
      </c>
      <c r="T636" s="47">
        <v>15.02</v>
      </c>
      <c r="U636" s="45">
        <f t="shared" si="140"/>
        <v>0.11176905995558845</v>
      </c>
      <c r="V636" s="44" t="str">
        <f t="shared" si="138"/>
        <v>N</v>
      </c>
      <c r="W636" s="45">
        <f t="shared" si="127"/>
        <v>-0.10053262316910784</v>
      </c>
      <c r="X636" s="44" t="str">
        <f t="shared" si="139"/>
        <v>Y</v>
      </c>
      <c r="Y636" s="44" t="str">
        <f t="shared" si="136"/>
        <v>N</v>
      </c>
      <c r="Z636" s="48">
        <f t="shared" si="128"/>
        <v>14.27</v>
      </c>
      <c r="AC636" s="25"/>
      <c r="AE636" s="25"/>
    </row>
    <row r="637" spans="1:31">
      <c r="A637" s="34" t="s">
        <v>677</v>
      </c>
      <c r="B637" s="41">
        <v>6010094</v>
      </c>
      <c r="C637" s="41">
        <v>145556</v>
      </c>
      <c r="D637" s="41">
        <v>0</v>
      </c>
      <c r="E637" s="2">
        <v>3.5824600000000002</v>
      </c>
      <c r="F637" s="2">
        <f t="shared" si="129"/>
        <v>0.71220000000000006</v>
      </c>
      <c r="G637" s="2">
        <v>5.0838299999999998</v>
      </c>
      <c r="H637" s="2">
        <f t="shared" si="130"/>
        <v>3.79</v>
      </c>
      <c r="I637" s="2">
        <f t="shared" si="131"/>
        <v>3.8647</v>
      </c>
      <c r="J637" s="2">
        <f t="shared" si="132"/>
        <v>3.5507200000000001</v>
      </c>
      <c r="K637" s="2">
        <v>3.37107</v>
      </c>
      <c r="L637" s="2">
        <f t="shared" si="133"/>
        <v>3.5147900000000001</v>
      </c>
      <c r="M637" s="49">
        <f t="shared" si="134"/>
        <v>1.0192529283399578</v>
      </c>
      <c r="N637" s="38">
        <f t="shared" si="135"/>
        <v>1.01</v>
      </c>
      <c r="O637" s="50">
        <v>31.53</v>
      </c>
      <c r="P637" s="51">
        <f t="shared" si="126"/>
        <v>31.53</v>
      </c>
      <c r="S637" s="50">
        <v>26.42</v>
      </c>
      <c r="T637" s="50">
        <v>30.98</v>
      </c>
      <c r="U637" s="49">
        <f t="shared" si="140"/>
        <v>0.17259651778955332</v>
      </c>
      <c r="V637" s="2" t="str">
        <f t="shared" si="138"/>
        <v>N</v>
      </c>
      <c r="W637" s="49">
        <f t="shared" si="127"/>
        <v>1.7753389283408673E-2</v>
      </c>
      <c r="X637" s="2" t="str">
        <f t="shared" si="139"/>
        <v>N</v>
      </c>
      <c r="Y637" s="2" t="str">
        <f t="shared" si="136"/>
        <v>N</v>
      </c>
      <c r="Z637" s="51">
        <f t="shared" si="128"/>
        <v>29.44</v>
      </c>
      <c r="AC637" s="25"/>
      <c r="AE637" s="25"/>
    </row>
    <row r="638" spans="1:31">
      <c r="A638" s="34" t="s">
        <v>678</v>
      </c>
      <c r="B638" s="41">
        <v>6010102</v>
      </c>
      <c r="C638" s="41" t="s">
        <v>679</v>
      </c>
      <c r="D638" s="41">
        <v>0</v>
      </c>
      <c r="E638" s="2">
        <v>1.67717</v>
      </c>
      <c r="F638" s="2">
        <f t="shared" si="129"/>
        <v>0.71220000000000006</v>
      </c>
      <c r="G638" s="2">
        <v>4.2635300000000003</v>
      </c>
      <c r="H638" s="2">
        <f t="shared" si="130"/>
        <v>3.79</v>
      </c>
      <c r="I638" s="2">
        <f t="shared" si="131"/>
        <v>3.8647</v>
      </c>
      <c r="J638" s="2">
        <f t="shared" si="132"/>
        <v>2.9777900000000002</v>
      </c>
      <c r="K638" s="2">
        <v>2.5799699999999999</v>
      </c>
      <c r="L638" s="2">
        <f t="shared" si="133"/>
        <v>2.8982299999999999</v>
      </c>
      <c r="M638" s="49">
        <f t="shared" si="134"/>
        <v>0.57868768179199037</v>
      </c>
      <c r="N638" s="38">
        <f t="shared" si="135"/>
        <v>0.56999999999999995</v>
      </c>
      <c r="O638" s="50">
        <v>0</v>
      </c>
      <c r="P638" s="51">
        <f t="shared" si="126"/>
        <v>0</v>
      </c>
      <c r="S638" s="50">
        <v>0</v>
      </c>
      <c r="T638" s="50">
        <v>0</v>
      </c>
      <c r="U638" s="49">
        <f t="shared" si="140"/>
        <v>0</v>
      </c>
      <c r="V638" s="2" t="str">
        <f t="shared" si="138"/>
        <v>N</v>
      </c>
      <c r="W638" s="49">
        <f t="shared" si="127"/>
        <v>0</v>
      </c>
      <c r="X638" s="2" t="str">
        <f t="shared" si="139"/>
        <v>N</v>
      </c>
      <c r="Y638" s="2" t="str">
        <f t="shared" si="136"/>
        <v>N</v>
      </c>
      <c r="Z638" s="51">
        <f t="shared" si="128"/>
        <v>0</v>
      </c>
      <c r="AC638" s="25"/>
      <c r="AE638" s="25"/>
    </row>
    <row r="639" spans="1:31">
      <c r="A639" s="34" t="s">
        <v>680</v>
      </c>
      <c r="B639" s="41">
        <v>6007074</v>
      </c>
      <c r="C639" s="41">
        <v>145792</v>
      </c>
      <c r="D639" s="41">
        <v>0</v>
      </c>
      <c r="E639" s="2">
        <v>3.0255000000000001</v>
      </c>
      <c r="F639" s="2">
        <f t="shared" si="129"/>
        <v>0.71220000000000006</v>
      </c>
      <c r="G639" s="2">
        <v>4.7140199999999997</v>
      </c>
      <c r="H639" s="2">
        <f t="shared" si="130"/>
        <v>3.79</v>
      </c>
      <c r="I639" s="2">
        <f t="shared" si="131"/>
        <v>3.8647</v>
      </c>
      <c r="J639" s="2">
        <f t="shared" si="132"/>
        <v>3.29243</v>
      </c>
      <c r="K639" s="2">
        <v>3.1554500000000001</v>
      </c>
      <c r="L639" s="2">
        <f t="shared" si="133"/>
        <v>3.2650299999999999</v>
      </c>
      <c r="M639" s="49">
        <f t="shared" si="134"/>
        <v>0.92663773380336478</v>
      </c>
      <c r="N639" s="38">
        <f t="shared" si="135"/>
        <v>0.92</v>
      </c>
      <c r="O639" s="50">
        <v>25.77</v>
      </c>
      <c r="P639" s="51">
        <f t="shared" si="126"/>
        <v>25.77</v>
      </c>
      <c r="S639" s="50">
        <v>12.76</v>
      </c>
      <c r="T639" s="50">
        <v>27.07</v>
      </c>
      <c r="U639" s="49">
        <f t="shared" si="140"/>
        <v>1.121473354231975</v>
      </c>
      <c r="V639" s="2" t="str">
        <f t="shared" si="138"/>
        <v>N</v>
      </c>
      <c r="W639" s="49">
        <f t="shared" si="127"/>
        <v>-4.8023642408570398E-2</v>
      </c>
      <c r="X639" s="2" t="str">
        <f t="shared" si="139"/>
        <v>N</v>
      </c>
      <c r="Y639" s="2" t="str">
        <f t="shared" si="136"/>
        <v>N</v>
      </c>
      <c r="Z639" s="51">
        <f t="shared" si="128"/>
        <v>25.720000000000002</v>
      </c>
      <c r="AC639" s="25"/>
      <c r="AE639" s="25"/>
    </row>
    <row r="640" spans="1:31">
      <c r="A640" s="52" t="s">
        <v>681</v>
      </c>
      <c r="B640" s="53">
        <v>6008361</v>
      </c>
      <c r="C640" s="53">
        <v>145213</v>
      </c>
      <c r="D640" s="53">
        <v>0</v>
      </c>
      <c r="E640" s="54">
        <v>4.2155300000000002</v>
      </c>
      <c r="F640" s="54">
        <f t="shared" si="129"/>
        <v>0.71220000000000006</v>
      </c>
      <c r="G640" s="54">
        <v>3.9770500000000002</v>
      </c>
      <c r="H640" s="54">
        <f t="shared" si="130"/>
        <v>3.79</v>
      </c>
      <c r="I640" s="54">
        <f t="shared" si="131"/>
        <v>3.8647</v>
      </c>
      <c r="J640" s="54">
        <f t="shared" si="132"/>
        <v>2.7777099999999999</v>
      </c>
      <c r="K640" s="54">
        <v>3.2332800000000002</v>
      </c>
      <c r="L640" s="54">
        <f t="shared" si="133"/>
        <v>2.7777099999999999</v>
      </c>
      <c r="M640" s="55">
        <f t="shared" si="134"/>
        <v>1.5176278301190551</v>
      </c>
      <c r="N640" s="56">
        <f t="shared" si="135"/>
        <v>1.51</v>
      </c>
      <c r="O640" s="57">
        <v>38.68</v>
      </c>
      <c r="P640" s="58">
        <f t="shared" si="126"/>
        <v>38.68</v>
      </c>
      <c r="S640" s="57">
        <v>38.68</v>
      </c>
      <c r="T640" s="57">
        <v>38.68</v>
      </c>
      <c r="U640" s="55">
        <f t="shared" si="140"/>
        <v>0</v>
      </c>
      <c r="V640" s="54" t="str">
        <f t="shared" si="138"/>
        <v>N</v>
      </c>
      <c r="W640" s="55">
        <f t="shared" si="127"/>
        <v>0</v>
      </c>
      <c r="X640" s="54" t="str">
        <f t="shared" si="139"/>
        <v>N</v>
      </c>
      <c r="Y640" s="54" t="str">
        <f t="shared" si="136"/>
        <v>N</v>
      </c>
      <c r="Z640" s="58">
        <f t="shared" si="128"/>
        <v>36.75</v>
      </c>
      <c r="AC640" s="25"/>
      <c r="AE640" s="25"/>
    </row>
    <row r="641" spans="1:31">
      <c r="A641" s="42" t="s">
        <v>682</v>
      </c>
      <c r="B641" s="43">
        <v>6001838</v>
      </c>
      <c r="C641" s="43">
        <v>146151</v>
      </c>
      <c r="D641" s="43">
        <v>0</v>
      </c>
      <c r="E641" s="44">
        <v>3.33745</v>
      </c>
      <c r="F641" s="44">
        <f t="shared" si="129"/>
        <v>0.71220000000000006</v>
      </c>
      <c r="G641" s="44">
        <v>3.4098999999999999</v>
      </c>
      <c r="H641" s="44">
        <f t="shared" si="130"/>
        <v>3.79</v>
      </c>
      <c r="I641" s="44">
        <f t="shared" si="131"/>
        <v>3.8647</v>
      </c>
      <c r="J641" s="44">
        <f t="shared" si="132"/>
        <v>2.3815900000000001</v>
      </c>
      <c r="K641" s="44">
        <v>2.9880599999999999</v>
      </c>
      <c r="L641" s="44">
        <f t="shared" si="133"/>
        <v>2.3815900000000001</v>
      </c>
      <c r="M641" s="45">
        <f t="shared" si="134"/>
        <v>1.4013537174744604</v>
      </c>
      <c r="N641" s="46">
        <f t="shared" si="135"/>
        <v>1.4</v>
      </c>
      <c r="O641" s="47">
        <v>38.68</v>
      </c>
      <c r="P641" s="48">
        <f t="shared" si="126"/>
        <v>38.68</v>
      </c>
      <c r="S641" s="47">
        <v>38.68</v>
      </c>
      <c r="T641" s="47">
        <v>38.68</v>
      </c>
      <c r="U641" s="45">
        <f t="shared" si="140"/>
        <v>0</v>
      </c>
      <c r="V641" s="44" t="str">
        <f t="shared" si="138"/>
        <v>N</v>
      </c>
      <c r="W641" s="45">
        <f t="shared" si="127"/>
        <v>0</v>
      </c>
      <c r="X641" s="44" t="str">
        <f t="shared" si="139"/>
        <v>N</v>
      </c>
      <c r="Y641" s="44" t="str">
        <f t="shared" si="136"/>
        <v>N</v>
      </c>
      <c r="Z641" s="48">
        <f t="shared" si="128"/>
        <v>36.75</v>
      </c>
      <c r="AC641" s="25"/>
      <c r="AE641" s="25"/>
    </row>
    <row r="642" spans="1:31">
      <c r="A642" s="34" t="s">
        <v>683</v>
      </c>
      <c r="B642" s="41">
        <v>6015630</v>
      </c>
      <c r="C642" s="41">
        <v>145547</v>
      </c>
      <c r="D642" s="41">
        <v>0</v>
      </c>
      <c r="E642" s="2">
        <v>4.5652699999999999</v>
      </c>
      <c r="F642" s="2">
        <f t="shared" si="129"/>
        <v>0.71220000000000006</v>
      </c>
      <c r="G642" s="2">
        <v>3.8701300000000001</v>
      </c>
      <c r="H642" s="2">
        <f t="shared" si="130"/>
        <v>3.79</v>
      </c>
      <c r="I642" s="2">
        <f t="shared" si="131"/>
        <v>3.8647</v>
      </c>
      <c r="J642" s="2">
        <f t="shared" si="132"/>
        <v>2.70303</v>
      </c>
      <c r="K642" s="2">
        <v>3.1557400000000002</v>
      </c>
      <c r="L642" s="2">
        <f t="shared" si="133"/>
        <v>2.70303</v>
      </c>
      <c r="M642" s="49">
        <f t="shared" si="134"/>
        <v>1.6889453687158484</v>
      </c>
      <c r="N642" s="38">
        <f t="shared" si="135"/>
        <v>1.68</v>
      </c>
      <c r="O642" s="50">
        <v>38.68</v>
      </c>
      <c r="P642" s="51">
        <f t="shared" si="126"/>
        <v>38.68</v>
      </c>
      <c r="S642" s="50">
        <v>38.68</v>
      </c>
      <c r="T642" s="50">
        <v>38.68</v>
      </c>
      <c r="U642" s="49">
        <f t="shared" si="140"/>
        <v>0</v>
      </c>
      <c r="V642" s="2" t="str">
        <f t="shared" si="138"/>
        <v>N</v>
      </c>
      <c r="W642" s="49">
        <f t="shared" si="127"/>
        <v>0</v>
      </c>
      <c r="X642" s="2" t="str">
        <f t="shared" si="139"/>
        <v>N</v>
      </c>
      <c r="Y642" s="2" t="str">
        <f t="shared" si="136"/>
        <v>N</v>
      </c>
      <c r="Z642" s="51">
        <f t="shared" si="128"/>
        <v>36.75</v>
      </c>
      <c r="AC642" s="25"/>
      <c r="AE642" s="25"/>
    </row>
    <row r="643" spans="1:31">
      <c r="A643" s="34" t="s">
        <v>684</v>
      </c>
      <c r="B643" s="41">
        <v>6002612</v>
      </c>
      <c r="C643" s="41">
        <v>145050</v>
      </c>
      <c r="D643" s="41">
        <v>0</v>
      </c>
      <c r="E643" s="2">
        <v>4.0924199999999997</v>
      </c>
      <c r="F643" s="2">
        <f t="shared" si="129"/>
        <v>0.71220000000000006</v>
      </c>
      <c r="G643" s="2">
        <v>4.4118399999999998</v>
      </c>
      <c r="H643" s="2">
        <f t="shared" si="130"/>
        <v>3.79</v>
      </c>
      <c r="I643" s="2">
        <f t="shared" si="131"/>
        <v>3.8647</v>
      </c>
      <c r="J643" s="2">
        <f t="shared" si="132"/>
        <v>3.0813799999999998</v>
      </c>
      <c r="K643" s="2">
        <v>3.15916</v>
      </c>
      <c r="L643" s="2">
        <f t="shared" si="133"/>
        <v>3.0813799999999998</v>
      </c>
      <c r="M643" s="49">
        <f t="shared" si="134"/>
        <v>1.3281127287124601</v>
      </c>
      <c r="N643" s="38">
        <f t="shared" si="135"/>
        <v>1.32</v>
      </c>
      <c r="O643" s="50">
        <v>38.68</v>
      </c>
      <c r="P643" s="51">
        <f t="shared" si="126"/>
        <v>38.68</v>
      </c>
      <c r="S643" s="50">
        <v>38.68</v>
      </c>
      <c r="T643" s="50">
        <v>38.68</v>
      </c>
      <c r="U643" s="49">
        <f t="shared" si="140"/>
        <v>0</v>
      </c>
      <c r="V643" s="2" t="str">
        <f t="shared" si="138"/>
        <v>N</v>
      </c>
      <c r="W643" s="49">
        <f t="shared" si="127"/>
        <v>0</v>
      </c>
      <c r="X643" s="2" t="str">
        <f t="shared" si="139"/>
        <v>N</v>
      </c>
      <c r="Y643" s="2" t="str">
        <f t="shared" si="136"/>
        <v>N</v>
      </c>
      <c r="Z643" s="51">
        <f t="shared" si="128"/>
        <v>36.75</v>
      </c>
      <c r="AC643" s="25"/>
      <c r="AE643" s="25"/>
    </row>
    <row r="644" spans="1:31">
      <c r="A644" s="34" t="s">
        <v>685</v>
      </c>
      <c r="B644" s="41">
        <v>6002836</v>
      </c>
      <c r="C644" s="41">
        <v>146033</v>
      </c>
      <c r="D644" s="41">
        <v>0</v>
      </c>
      <c r="E644" s="2">
        <v>4.4849800000000002</v>
      </c>
      <c r="F644" s="2">
        <f t="shared" si="129"/>
        <v>0.71220000000000006</v>
      </c>
      <c r="G644" s="2">
        <v>4.0421100000000001</v>
      </c>
      <c r="H644" s="2">
        <f t="shared" si="130"/>
        <v>3.79</v>
      </c>
      <c r="I644" s="2">
        <f t="shared" si="131"/>
        <v>3.8647</v>
      </c>
      <c r="J644" s="2">
        <f t="shared" si="132"/>
        <v>2.82315</v>
      </c>
      <c r="K644" s="2">
        <v>3.4864099999999998</v>
      </c>
      <c r="L644" s="2">
        <f t="shared" si="133"/>
        <v>2.82315</v>
      </c>
      <c r="M644" s="49">
        <f t="shared" si="134"/>
        <v>1.5886438906894782</v>
      </c>
      <c r="N644" s="38">
        <f t="shared" si="135"/>
        <v>1.58</v>
      </c>
      <c r="O644" s="50">
        <v>38.68</v>
      </c>
      <c r="P644" s="51">
        <f t="shared" si="126"/>
        <v>38.68</v>
      </c>
      <c r="S644" s="50">
        <v>38.68</v>
      </c>
      <c r="T644" s="50">
        <v>38.68</v>
      </c>
      <c r="U644" s="49">
        <f t="shared" si="140"/>
        <v>0</v>
      </c>
      <c r="V644" s="2" t="str">
        <f t="shared" si="138"/>
        <v>N</v>
      </c>
      <c r="W644" s="49">
        <f t="shared" si="127"/>
        <v>0</v>
      </c>
      <c r="X644" s="2" t="str">
        <f t="shared" si="139"/>
        <v>N</v>
      </c>
      <c r="Y644" s="2" t="str">
        <f t="shared" si="136"/>
        <v>N</v>
      </c>
      <c r="Z644" s="51">
        <f t="shared" si="128"/>
        <v>36.75</v>
      </c>
      <c r="AC644" s="25"/>
      <c r="AE644" s="25"/>
    </row>
    <row r="645" spans="1:31">
      <c r="A645" s="52" t="s">
        <v>686</v>
      </c>
      <c r="B645" s="53">
        <v>6004402</v>
      </c>
      <c r="C645" s="53">
        <v>145949</v>
      </c>
      <c r="D645" s="53">
        <v>0</v>
      </c>
      <c r="E645" s="54">
        <v>3.6067399999999998</v>
      </c>
      <c r="F645" s="54">
        <f t="shared" si="129"/>
        <v>0.71220000000000006</v>
      </c>
      <c r="G645" s="54">
        <v>3.2698499999999999</v>
      </c>
      <c r="H645" s="54">
        <f t="shared" si="130"/>
        <v>3.79</v>
      </c>
      <c r="I645" s="54">
        <f t="shared" si="131"/>
        <v>3.8647</v>
      </c>
      <c r="J645" s="54">
        <f t="shared" si="132"/>
        <v>2.2837700000000001</v>
      </c>
      <c r="K645" s="54">
        <v>2.8483999999999998</v>
      </c>
      <c r="L645" s="54">
        <f t="shared" si="133"/>
        <v>2.2837700000000001</v>
      </c>
      <c r="M645" s="55">
        <f t="shared" si="134"/>
        <v>1.5792921353726512</v>
      </c>
      <c r="N645" s="56">
        <f t="shared" si="135"/>
        <v>1.57</v>
      </c>
      <c r="O645" s="57">
        <v>38.68</v>
      </c>
      <c r="P645" s="58">
        <f t="shared" si="126"/>
        <v>38.68</v>
      </c>
      <c r="S645" s="57">
        <v>38.68</v>
      </c>
      <c r="T645" s="57">
        <v>38.68</v>
      </c>
      <c r="U645" s="55">
        <f t="shared" si="140"/>
        <v>0</v>
      </c>
      <c r="V645" s="54" t="str">
        <f t="shared" si="138"/>
        <v>N</v>
      </c>
      <c r="W645" s="55">
        <f t="shared" si="127"/>
        <v>0</v>
      </c>
      <c r="X645" s="54" t="str">
        <f t="shared" si="139"/>
        <v>N</v>
      </c>
      <c r="Y645" s="54" t="str">
        <f t="shared" si="136"/>
        <v>N</v>
      </c>
      <c r="Z645" s="58">
        <f t="shared" si="128"/>
        <v>36.75</v>
      </c>
      <c r="AC645" s="25"/>
      <c r="AE645" s="25"/>
    </row>
    <row r="646" spans="1:31">
      <c r="A646" s="42" t="s">
        <v>687</v>
      </c>
      <c r="B646" s="43">
        <v>6005060</v>
      </c>
      <c r="C646" s="43">
        <v>145697</v>
      </c>
      <c r="D646" s="43">
        <v>0</v>
      </c>
      <c r="E646" s="44">
        <v>3.41194</v>
      </c>
      <c r="F646" s="44">
        <f t="shared" si="129"/>
        <v>0.71220000000000006</v>
      </c>
      <c r="G646" s="44">
        <v>3.5313099999999999</v>
      </c>
      <c r="H646" s="44">
        <f t="shared" si="130"/>
        <v>3.79</v>
      </c>
      <c r="I646" s="44">
        <f t="shared" si="131"/>
        <v>3.8647</v>
      </c>
      <c r="J646" s="44">
        <f t="shared" si="132"/>
        <v>2.4663900000000001</v>
      </c>
      <c r="K646" s="44">
        <v>3.0299299999999998</v>
      </c>
      <c r="L646" s="44">
        <f t="shared" si="133"/>
        <v>2.4663900000000001</v>
      </c>
      <c r="M646" s="45">
        <f t="shared" si="134"/>
        <v>1.3833740811469395</v>
      </c>
      <c r="N646" s="46">
        <f t="shared" si="135"/>
        <v>1.38</v>
      </c>
      <c r="O646" s="47">
        <v>38.68</v>
      </c>
      <c r="P646" s="48">
        <f t="shared" si="126"/>
        <v>38.68</v>
      </c>
      <c r="S646" s="47">
        <v>36.590000000000003</v>
      </c>
      <c r="T646" s="47">
        <v>38.68</v>
      </c>
      <c r="U646" s="45">
        <f t="shared" si="140"/>
        <v>5.7119431538671661E-2</v>
      </c>
      <c r="V646" s="44" t="str">
        <f t="shared" si="138"/>
        <v>N</v>
      </c>
      <c r="W646" s="45">
        <f t="shared" si="127"/>
        <v>0</v>
      </c>
      <c r="X646" s="44" t="str">
        <f t="shared" si="139"/>
        <v>N</v>
      </c>
      <c r="Y646" s="44" t="str">
        <f t="shared" si="136"/>
        <v>N</v>
      </c>
      <c r="Z646" s="48">
        <f t="shared" si="128"/>
        <v>36.75</v>
      </c>
      <c r="AC646" s="25"/>
      <c r="AE646" s="25"/>
    </row>
    <row r="647" spans="1:31">
      <c r="A647" s="34" t="s">
        <v>688</v>
      </c>
      <c r="B647" s="41">
        <v>6005250</v>
      </c>
      <c r="C647" s="41">
        <v>146116</v>
      </c>
      <c r="D647" s="41">
        <v>0</v>
      </c>
      <c r="E647" s="2">
        <v>3.9110499999999999</v>
      </c>
      <c r="F647" s="2">
        <f t="shared" si="129"/>
        <v>0.71220000000000006</v>
      </c>
      <c r="G647" s="2">
        <v>3.4154900000000001</v>
      </c>
      <c r="H647" s="2">
        <f t="shared" si="130"/>
        <v>3.79</v>
      </c>
      <c r="I647" s="2">
        <f t="shared" si="131"/>
        <v>3.8647</v>
      </c>
      <c r="J647" s="2">
        <f t="shared" si="132"/>
        <v>2.3854899999999999</v>
      </c>
      <c r="K647" s="2">
        <v>3.0001799999999998</v>
      </c>
      <c r="L647" s="2">
        <f t="shared" si="133"/>
        <v>2.3854899999999999</v>
      </c>
      <c r="M647" s="49">
        <f t="shared" si="134"/>
        <v>1.6395164096265338</v>
      </c>
      <c r="N647" s="38">
        <f t="shared" si="135"/>
        <v>1.63</v>
      </c>
      <c r="O647" s="50">
        <v>38.68</v>
      </c>
      <c r="P647" s="51">
        <f t="shared" si="126"/>
        <v>38.68</v>
      </c>
      <c r="S647" s="50">
        <v>38.68</v>
      </c>
      <c r="T647" s="50">
        <v>38.68</v>
      </c>
      <c r="U647" s="49">
        <f t="shared" si="140"/>
        <v>0</v>
      </c>
      <c r="V647" s="2" t="str">
        <f t="shared" si="138"/>
        <v>N</v>
      </c>
      <c r="W647" s="49">
        <f t="shared" si="127"/>
        <v>0</v>
      </c>
      <c r="X647" s="2" t="str">
        <f t="shared" si="139"/>
        <v>N</v>
      </c>
      <c r="Y647" s="2" t="str">
        <f t="shared" si="136"/>
        <v>N</v>
      </c>
      <c r="Z647" s="51">
        <f t="shared" si="128"/>
        <v>36.75</v>
      </c>
      <c r="AC647" s="25"/>
      <c r="AE647" s="25"/>
    </row>
    <row r="648" spans="1:31">
      <c r="A648" s="34" t="s">
        <v>689</v>
      </c>
      <c r="B648" s="41">
        <v>6005946</v>
      </c>
      <c r="C648" s="41">
        <v>145494</v>
      </c>
      <c r="D648" s="41">
        <v>0</v>
      </c>
      <c r="E648" s="2">
        <v>3.9223499999999998</v>
      </c>
      <c r="F648" s="2">
        <f t="shared" si="129"/>
        <v>0.71220000000000006</v>
      </c>
      <c r="G648" s="2">
        <v>3.7608899999999998</v>
      </c>
      <c r="H648" s="2">
        <f t="shared" si="130"/>
        <v>3.79</v>
      </c>
      <c r="I648" s="2">
        <f t="shared" si="131"/>
        <v>3.8647</v>
      </c>
      <c r="J648" s="2">
        <f t="shared" si="132"/>
        <v>2.6267299999999998</v>
      </c>
      <c r="K648" s="2">
        <v>2.93031</v>
      </c>
      <c r="L648" s="2">
        <f t="shared" si="133"/>
        <v>2.6267299999999998</v>
      </c>
      <c r="M648" s="49">
        <f t="shared" si="134"/>
        <v>1.4932444522276747</v>
      </c>
      <c r="N648" s="38">
        <f t="shared" si="135"/>
        <v>1.49</v>
      </c>
      <c r="O648" s="50">
        <v>38.68</v>
      </c>
      <c r="P648" s="51">
        <f t="shared" ref="P648:P657" si="141">IF(Y648="Y",Z648,O648)</f>
        <v>38.68</v>
      </c>
      <c r="S648" s="50">
        <v>38.68</v>
      </c>
      <c r="T648" s="50">
        <v>38.68</v>
      </c>
      <c r="U648" s="49">
        <f t="shared" si="140"/>
        <v>0</v>
      </c>
      <c r="V648" s="2" t="str">
        <f t="shared" si="138"/>
        <v>N</v>
      </c>
      <c r="W648" s="49">
        <f t="shared" ref="W648:W657" si="142">IF(T648=0,0,(O648-T648)/T648)</f>
        <v>0</v>
      </c>
      <c r="X648" s="2" t="str">
        <f t="shared" si="139"/>
        <v>N</v>
      </c>
      <c r="Y648" s="2" t="str">
        <f t="shared" si="136"/>
        <v>N</v>
      </c>
      <c r="Z648" s="51">
        <f t="shared" ref="Z648:Z657" si="143">ROUNDUP(T648*0.95,2)</f>
        <v>36.75</v>
      </c>
      <c r="AC648" s="25"/>
      <c r="AE648" s="25"/>
    </row>
    <row r="649" spans="1:31">
      <c r="A649" s="34" t="s">
        <v>690</v>
      </c>
      <c r="B649" s="41">
        <v>6006274</v>
      </c>
      <c r="C649" s="41">
        <v>145445</v>
      </c>
      <c r="D649" s="41">
        <v>0</v>
      </c>
      <c r="E649" s="2">
        <v>4.0853799999999998</v>
      </c>
      <c r="F649" s="2">
        <f t="shared" ref="F649:F657" si="144">$F$5</f>
        <v>0.71220000000000006</v>
      </c>
      <c r="G649" s="2">
        <v>3.4453499999999999</v>
      </c>
      <c r="H649" s="2">
        <f t="shared" ref="H649:H657" si="145">$H$5</f>
        <v>3.79</v>
      </c>
      <c r="I649" s="2">
        <f t="shared" ref="I649:I657" si="146">$I$5</f>
        <v>3.8647</v>
      </c>
      <c r="J649" s="2">
        <f t="shared" ref="J649:J657" si="147">ROUND(F649*G649*(H649/I649),5)</f>
        <v>2.4063500000000002</v>
      </c>
      <c r="K649" s="2">
        <v>2.8046700000000002</v>
      </c>
      <c r="L649" s="2">
        <f t="shared" ref="L649:L657" si="148">IF($J649=0,$K649,IF($K649=0,$J649,IF($J649&lt;$K649,$J649,ROUND(($J649*$L$5)+($K649*$L$4),5))))</f>
        <v>2.4063500000000002</v>
      </c>
      <c r="M649" s="49">
        <f t="shared" ref="M649:M657" si="149">IFERROR(E649/L649,0)</f>
        <v>1.6977497039084088</v>
      </c>
      <c r="N649" s="38">
        <f t="shared" ref="N649:N657" si="150">ROUNDDOWN(M649,2)</f>
        <v>1.69</v>
      </c>
      <c r="O649" s="50">
        <v>38.68</v>
      </c>
      <c r="P649" s="51">
        <f t="shared" si="141"/>
        <v>38.68</v>
      </c>
      <c r="S649" s="50">
        <v>38.68</v>
      </c>
      <c r="T649" s="50">
        <v>38.68</v>
      </c>
      <c r="U649" s="49">
        <f t="shared" si="140"/>
        <v>0</v>
      </c>
      <c r="V649" s="2" t="str">
        <f t="shared" si="138"/>
        <v>N</v>
      </c>
      <c r="W649" s="49">
        <f t="shared" si="142"/>
        <v>0</v>
      </c>
      <c r="X649" s="2" t="str">
        <f t="shared" si="139"/>
        <v>N</v>
      </c>
      <c r="Y649" s="2" t="str">
        <f t="shared" ref="Y649:Y657" si="151">IF(AND(V649="Y",X649="Y"),"Y","N")</f>
        <v>N</v>
      </c>
      <c r="Z649" s="51">
        <f t="shared" si="143"/>
        <v>36.75</v>
      </c>
      <c r="AC649" s="25"/>
      <c r="AE649" s="25"/>
    </row>
    <row r="650" spans="1:31">
      <c r="A650" s="52" t="s">
        <v>691</v>
      </c>
      <c r="B650" s="53">
        <v>6007389</v>
      </c>
      <c r="C650" s="53">
        <v>145883</v>
      </c>
      <c r="D650" s="53">
        <v>0</v>
      </c>
      <c r="E650" s="54">
        <v>3.97743</v>
      </c>
      <c r="F650" s="54">
        <f t="shared" si="144"/>
        <v>0.71220000000000006</v>
      </c>
      <c r="G650" s="54">
        <v>3.4213100000000001</v>
      </c>
      <c r="H650" s="54">
        <f t="shared" si="145"/>
        <v>3.79</v>
      </c>
      <c r="I650" s="54">
        <f t="shared" si="146"/>
        <v>3.8647</v>
      </c>
      <c r="J650" s="54">
        <f t="shared" si="147"/>
        <v>2.3895599999999999</v>
      </c>
      <c r="K650" s="54">
        <v>2.9990999999999999</v>
      </c>
      <c r="L650" s="54">
        <f t="shared" si="148"/>
        <v>2.3895599999999999</v>
      </c>
      <c r="M650" s="55">
        <f t="shared" si="149"/>
        <v>1.664503088434691</v>
      </c>
      <c r="N650" s="56">
        <f t="shared" si="150"/>
        <v>1.66</v>
      </c>
      <c r="O650" s="57">
        <v>38.68</v>
      </c>
      <c r="P650" s="58">
        <f t="shared" si="141"/>
        <v>38.68</v>
      </c>
      <c r="S650" s="57">
        <v>38.68</v>
      </c>
      <c r="T650" s="57">
        <v>38.68</v>
      </c>
      <c r="U650" s="55">
        <f t="shared" si="140"/>
        <v>0</v>
      </c>
      <c r="V650" s="54" t="str">
        <f t="shared" ref="V650:V657" si="152">IF(U650&lt;-0.05,"Y","N")</f>
        <v>N</v>
      </c>
      <c r="W650" s="55">
        <f t="shared" si="142"/>
        <v>0</v>
      </c>
      <c r="X650" s="54" t="str">
        <f t="shared" ref="X650:X657" si="153">IF(W650&lt;-0.05,"Y","N")</f>
        <v>N</v>
      </c>
      <c r="Y650" s="54" t="str">
        <f t="shared" si="151"/>
        <v>N</v>
      </c>
      <c r="Z650" s="58">
        <f t="shared" si="143"/>
        <v>36.75</v>
      </c>
      <c r="AC650" s="25"/>
      <c r="AE650" s="25"/>
    </row>
    <row r="651" spans="1:31">
      <c r="A651" s="42" t="s">
        <v>692</v>
      </c>
      <c r="B651" s="43">
        <v>6007702</v>
      </c>
      <c r="C651" s="43">
        <v>145406</v>
      </c>
      <c r="D651" s="43">
        <v>0</v>
      </c>
      <c r="E651" s="44">
        <v>4.1901799999999998</v>
      </c>
      <c r="F651" s="44">
        <f t="shared" si="144"/>
        <v>0.71220000000000006</v>
      </c>
      <c r="G651" s="44">
        <v>3.4037799999999998</v>
      </c>
      <c r="H651" s="44">
        <f t="shared" si="145"/>
        <v>3.79</v>
      </c>
      <c r="I651" s="44">
        <f t="shared" si="146"/>
        <v>3.8647</v>
      </c>
      <c r="J651" s="44">
        <f t="shared" si="147"/>
        <v>2.3773200000000001</v>
      </c>
      <c r="K651" s="44">
        <v>3.0802100000000001</v>
      </c>
      <c r="L651" s="44">
        <f t="shared" si="148"/>
        <v>2.3773200000000001</v>
      </c>
      <c r="M651" s="45">
        <f t="shared" si="149"/>
        <v>1.7625645685057121</v>
      </c>
      <c r="N651" s="46">
        <f t="shared" si="150"/>
        <v>1.76</v>
      </c>
      <c r="O651" s="47">
        <v>38.68</v>
      </c>
      <c r="P651" s="48">
        <f t="shared" si="141"/>
        <v>38.68</v>
      </c>
      <c r="S651" s="47">
        <v>37.340000000000003</v>
      </c>
      <c r="T651" s="47">
        <v>38.68</v>
      </c>
      <c r="U651" s="45">
        <f t="shared" si="140"/>
        <v>3.5886448848419822E-2</v>
      </c>
      <c r="V651" s="44" t="str">
        <f t="shared" si="152"/>
        <v>N</v>
      </c>
      <c r="W651" s="45">
        <f t="shared" si="142"/>
        <v>0</v>
      </c>
      <c r="X651" s="44" t="str">
        <f t="shared" si="153"/>
        <v>N</v>
      </c>
      <c r="Y651" s="44" t="str">
        <f t="shared" si="151"/>
        <v>N</v>
      </c>
      <c r="Z651" s="48">
        <f t="shared" si="143"/>
        <v>36.75</v>
      </c>
      <c r="AC651" s="25"/>
      <c r="AE651" s="25"/>
    </row>
    <row r="652" spans="1:31">
      <c r="A652" s="34" t="s">
        <v>693</v>
      </c>
      <c r="B652" s="41">
        <v>6008007</v>
      </c>
      <c r="C652" s="41">
        <v>145771</v>
      </c>
      <c r="D652" s="41">
        <v>0</v>
      </c>
      <c r="E652" s="2">
        <v>4.5520899999999997</v>
      </c>
      <c r="F652" s="2">
        <f t="shared" si="144"/>
        <v>0.71220000000000006</v>
      </c>
      <c r="G652" s="2">
        <v>4.30654</v>
      </c>
      <c r="H652" s="2">
        <f t="shared" si="145"/>
        <v>3.79</v>
      </c>
      <c r="I652" s="2">
        <f t="shared" si="146"/>
        <v>3.8647</v>
      </c>
      <c r="J652" s="2">
        <f t="shared" si="147"/>
        <v>3.0078299999999998</v>
      </c>
      <c r="K652" s="2">
        <v>3.0325099999999998</v>
      </c>
      <c r="L652" s="2">
        <f t="shared" si="148"/>
        <v>3.0078299999999998</v>
      </c>
      <c r="M652" s="49">
        <f t="shared" si="149"/>
        <v>1.5134133245562416</v>
      </c>
      <c r="N652" s="38">
        <f t="shared" si="150"/>
        <v>1.51</v>
      </c>
      <c r="O652" s="50">
        <v>38.68</v>
      </c>
      <c r="P652" s="51">
        <f t="shared" si="141"/>
        <v>38.68</v>
      </c>
      <c r="S652" s="50">
        <v>38.68</v>
      </c>
      <c r="T652" s="50">
        <v>38.68</v>
      </c>
      <c r="U652" s="49">
        <f t="shared" si="140"/>
        <v>0</v>
      </c>
      <c r="V652" s="2" t="str">
        <f t="shared" si="152"/>
        <v>N</v>
      </c>
      <c r="W652" s="49">
        <f t="shared" si="142"/>
        <v>0</v>
      </c>
      <c r="X652" s="2" t="str">
        <f t="shared" si="153"/>
        <v>N</v>
      </c>
      <c r="Y652" s="2" t="str">
        <f t="shared" si="151"/>
        <v>N</v>
      </c>
      <c r="Z652" s="51">
        <f t="shared" si="143"/>
        <v>36.75</v>
      </c>
      <c r="AC652" s="25"/>
      <c r="AE652" s="25"/>
    </row>
    <row r="653" spans="1:31">
      <c r="A653" s="34" t="s">
        <v>694</v>
      </c>
      <c r="B653" s="41">
        <v>6008395</v>
      </c>
      <c r="C653" s="41">
        <v>146106</v>
      </c>
      <c r="D653" s="41">
        <v>0</v>
      </c>
      <c r="E653" s="2">
        <v>3.8236599999999998</v>
      </c>
      <c r="F653" s="2">
        <f t="shared" si="144"/>
        <v>0.71220000000000006</v>
      </c>
      <c r="G653" s="2">
        <v>3.08752</v>
      </c>
      <c r="H653" s="2">
        <f t="shared" si="145"/>
        <v>3.79</v>
      </c>
      <c r="I653" s="2">
        <f t="shared" si="146"/>
        <v>3.8647</v>
      </c>
      <c r="J653" s="2">
        <f t="shared" si="147"/>
        <v>2.1564299999999998</v>
      </c>
      <c r="K653" s="2">
        <v>2.6640799999999998</v>
      </c>
      <c r="L653" s="2">
        <f t="shared" si="148"/>
        <v>2.1564299999999998</v>
      </c>
      <c r="M653" s="49">
        <f t="shared" si="149"/>
        <v>1.7731435752609637</v>
      </c>
      <c r="N653" s="38">
        <f t="shared" si="150"/>
        <v>1.77</v>
      </c>
      <c r="O653" s="50">
        <v>38.68</v>
      </c>
      <c r="P653" s="51">
        <f t="shared" si="141"/>
        <v>38.68</v>
      </c>
      <c r="S653" s="50">
        <v>38.68</v>
      </c>
      <c r="T653" s="50">
        <v>38.68</v>
      </c>
      <c r="U653" s="49">
        <f t="shared" si="140"/>
        <v>0</v>
      </c>
      <c r="V653" s="2" t="str">
        <f t="shared" si="152"/>
        <v>N</v>
      </c>
      <c r="W653" s="49">
        <f t="shared" si="142"/>
        <v>0</v>
      </c>
      <c r="X653" s="2" t="str">
        <f t="shared" si="153"/>
        <v>N</v>
      </c>
      <c r="Y653" s="2" t="str">
        <f t="shared" si="151"/>
        <v>N</v>
      </c>
      <c r="Z653" s="51">
        <f t="shared" si="143"/>
        <v>36.75</v>
      </c>
      <c r="AC653" s="25"/>
      <c r="AE653" s="25"/>
    </row>
    <row r="654" spans="1:31">
      <c r="A654" s="34" t="s">
        <v>695</v>
      </c>
      <c r="B654" s="41">
        <v>6009161</v>
      </c>
      <c r="C654" s="41">
        <v>145895</v>
      </c>
      <c r="D654" s="41">
        <v>0</v>
      </c>
      <c r="E654" s="2">
        <v>2.8665799999999999</v>
      </c>
      <c r="F654" s="2">
        <f t="shared" si="144"/>
        <v>0.71220000000000006</v>
      </c>
      <c r="G654" s="2">
        <v>4.1594600000000002</v>
      </c>
      <c r="H654" s="2">
        <f t="shared" si="145"/>
        <v>3.79</v>
      </c>
      <c r="I654" s="2">
        <f t="shared" si="146"/>
        <v>3.8647</v>
      </c>
      <c r="J654" s="2">
        <f t="shared" si="147"/>
        <v>2.9051100000000001</v>
      </c>
      <c r="K654" s="2">
        <v>0</v>
      </c>
      <c r="L654" s="2">
        <f t="shared" si="148"/>
        <v>2.9051100000000001</v>
      </c>
      <c r="M654" s="49">
        <f t="shared" si="149"/>
        <v>0.98673716313667981</v>
      </c>
      <c r="N654" s="38">
        <f t="shared" si="150"/>
        <v>0.98</v>
      </c>
      <c r="O654" s="50">
        <v>29.68</v>
      </c>
      <c r="P654" s="51">
        <f t="shared" si="141"/>
        <v>29.68</v>
      </c>
      <c r="S654" s="50">
        <v>36.89</v>
      </c>
      <c r="T654" s="50">
        <v>38.68</v>
      </c>
      <c r="U654" s="49">
        <f t="shared" si="140"/>
        <v>4.852263486039575E-2</v>
      </c>
      <c r="V654" s="2" t="str">
        <f t="shared" si="152"/>
        <v>N</v>
      </c>
      <c r="W654" s="49">
        <f t="shared" si="142"/>
        <v>-0.23267838676318511</v>
      </c>
      <c r="X654" s="2" t="str">
        <f t="shared" si="153"/>
        <v>Y</v>
      </c>
      <c r="Y654" s="2" t="str">
        <f t="shared" si="151"/>
        <v>N</v>
      </c>
      <c r="Z654" s="51">
        <f t="shared" si="143"/>
        <v>36.75</v>
      </c>
      <c r="AC654" s="25"/>
      <c r="AE654" s="25"/>
    </row>
    <row r="655" spans="1:31">
      <c r="A655" s="52" t="s">
        <v>696</v>
      </c>
      <c r="B655" s="53">
        <v>6009245</v>
      </c>
      <c r="C655" s="53">
        <v>146068</v>
      </c>
      <c r="D655" s="53">
        <v>0</v>
      </c>
      <c r="E655" s="54">
        <v>3.2908599999999999</v>
      </c>
      <c r="F655" s="54">
        <f t="shared" si="144"/>
        <v>0.71220000000000006</v>
      </c>
      <c r="G655" s="54">
        <v>4.1288999999999998</v>
      </c>
      <c r="H655" s="54">
        <f t="shared" si="145"/>
        <v>3.79</v>
      </c>
      <c r="I655" s="54">
        <f t="shared" si="146"/>
        <v>3.8647</v>
      </c>
      <c r="J655" s="54">
        <f t="shared" si="147"/>
        <v>2.8837600000000001</v>
      </c>
      <c r="K655" s="54">
        <v>3.1466099999999999</v>
      </c>
      <c r="L655" s="54">
        <f t="shared" si="148"/>
        <v>2.8837600000000001</v>
      </c>
      <c r="M655" s="55">
        <f t="shared" si="149"/>
        <v>1.1411698615696173</v>
      </c>
      <c r="N655" s="56">
        <f t="shared" si="150"/>
        <v>1.1399999999999999</v>
      </c>
      <c r="O655" s="57">
        <v>37.04</v>
      </c>
      <c r="P655" s="58">
        <f t="shared" si="141"/>
        <v>37.04</v>
      </c>
      <c r="S655" s="57">
        <v>36.89</v>
      </c>
      <c r="T655" s="57">
        <v>38.53</v>
      </c>
      <c r="U655" s="55">
        <f t="shared" si="140"/>
        <v>4.4456492274329101E-2</v>
      </c>
      <c r="V655" s="54" t="str">
        <f t="shared" si="152"/>
        <v>N</v>
      </c>
      <c r="W655" s="55">
        <f t="shared" si="142"/>
        <v>-3.8671165325720271E-2</v>
      </c>
      <c r="X655" s="54" t="str">
        <f t="shared" si="153"/>
        <v>N</v>
      </c>
      <c r="Y655" s="54" t="str">
        <f t="shared" si="151"/>
        <v>N</v>
      </c>
      <c r="Z655" s="58">
        <f t="shared" si="143"/>
        <v>36.61</v>
      </c>
      <c r="AC655" s="25"/>
      <c r="AE655" s="25"/>
    </row>
    <row r="656" spans="1:31">
      <c r="A656" s="42" t="s">
        <v>697</v>
      </c>
      <c r="B656" s="43">
        <v>6009252</v>
      </c>
      <c r="C656" s="43">
        <v>145892</v>
      </c>
      <c r="D656" s="43">
        <v>0</v>
      </c>
      <c r="E656" s="44">
        <v>4.78172</v>
      </c>
      <c r="F656" s="44">
        <f t="shared" si="144"/>
        <v>0.71220000000000006</v>
      </c>
      <c r="G656" s="44">
        <v>4.0951500000000003</v>
      </c>
      <c r="H656" s="44">
        <f t="shared" si="145"/>
        <v>3.79</v>
      </c>
      <c r="I656" s="44">
        <f t="shared" si="146"/>
        <v>3.8647</v>
      </c>
      <c r="J656" s="44">
        <f t="shared" si="147"/>
        <v>2.8601899999999998</v>
      </c>
      <c r="K656" s="44">
        <v>3.2756799999999999</v>
      </c>
      <c r="L656" s="44">
        <f t="shared" si="148"/>
        <v>2.8601899999999998</v>
      </c>
      <c r="M656" s="45">
        <f t="shared" si="149"/>
        <v>1.6718190050311343</v>
      </c>
      <c r="N656" s="46">
        <f t="shared" si="150"/>
        <v>1.67</v>
      </c>
      <c r="O656" s="47">
        <v>38.68</v>
      </c>
      <c r="P656" s="48">
        <f t="shared" si="141"/>
        <v>38.68</v>
      </c>
      <c r="S656" s="47">
        <v>38.68</v>
      </c>
      <c r="T656" s="47">
        <v>38.68</v>
      </c>
      <c r="U656" s="45">
        <f t="shared" si="140"/>
        <v>0</v>
      </c>
      <c r="V656" s="44" t="str">
        <f t="shared" si="152"/>
        <v>N</v>
      </c>
      <c r="W656" s="45">
        <f t="shared" si="142"/>
        <v>0</v>
      </c>
      <c r="X656" s="44" t="str">
        <f t="shared" si="153"/>
        <v>N</v>
      </c>
      <c r="Y656" s="44" t="str">
        <f t="shared" si="151"/>
        <v>N</v>
      </c>
      <c r="Z656" s="48">
        <f t="shared" si="143"/>
        <v>36.75</v>
      </c>
      <c r="AC656" s="25"/>
      <c r="AE656" s="25"/>
    </row>
    <row r="657" spans="1:31">
      <c r="A657" s="34" t="s">
        <v>698</v>
      </c>
      <c r="B657" s="41">
        <v>6009542</v>
      </c>
      <c r="C657" s="41">
        <v>145652</v>
      </c>
      <c r="D657" s="41">
        <v>0</v>
      </c>
      <c r="E657" s="2">
        <v>4.7325699999999999</v>
      </c>
      <c r="F657" s="2">
        <f t="shared" si="144"/>
        <v>0.71220000000000006</v>
      </c>
      <c r="G657" s="2">
        <v>3.7857799999999999</v>
      </c>
      <c r="H657" s="2">
        <f t="shared" si="145"/>
        <v>3.79</v>
      </c>
      <c r="I657" s="2">
        <f t="shared" si="146"/>
        <v>3.8647</v>
      </c>
      <c r="J657" s="2">
        <f t="shared" si="147"/>
        <v>2.64412</v>
      </c>
      <c r="K657" s="2">
        <v>3.1269200000000001</v>
      </c>
      <c r="L657" s="2">
        <f t="shared" si="148"/>
        <v>2.64412</v>
      </c>
      <c r="M657" s="49">
        <f t="shared" si="149"/>
        <v>1.7898469055867359</v>
      </c>
      <c r="N657" s="38">
        <f t="shared" si="150"/>
        <v>1.78</v>
      </c>
      <c r="O657" s="50">
        <v>38.68</v>
      </c>
      <c r="P657" s="51">
        <f t="shared" si="141"/>
        <v>38.68</v>
      </c>
      <c r="S657" s="50">
        <v>38.68</v>
      </c>
      <c r="T657" s="50">
        <v>38.68</v>
      </c>
      <c r="U657" s="49">
        <f t="shared" si="140"/>
        <v>0</v>
      </c>
      <c r="V657" s="2" t="str">
        <f t="shared" si="152"/>
        <v>N</v>
      </c>
      <c r="W657" s="49">
        <f t="shared" si="142"/>
        <v>0</v>
      </c>
      <c r="X657" s="2" t="str">
        <f t="shared" si="153"/>
        <v>N</v>
      </c>
      <c r="Y657" s="2" t="str">
        <f t="shared" si="151"/>
        <v>N</v>
      </c>
      <c r="Z657" s="51">
        <f t="shared" si="143"/>
        <v>36.75</v>
      </c>
      <c r="AC657" s="25"/>
      <c r="AE657" s="25"/>
    </row>
  </sheetData>
  <autoFilter ref="A7:Z657" xr:uid="{00000000-0009-0000-0000-000002000000}"/>
  <pageMargins left="0.25" right="0.25" top="0.75" bottom="0.75" header="0.3" footer="0.3"/>
  <pageSetup paperSize="3" scale="90" fitToWidth="2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E1D1-68ED-4365-9BA7-7A4EF9A2380A}">
  <sheetPr>
    <tabColor rgb="FF92D050"/>
    <pageSetUpPr fitToPage="1"/>
  </sheetPr>
  <dimension ref="A1:N657"/>
  <sheetViews>
    <sheetView workbookViewId="0">
      <selection activeCell="N21" sqref="N21"/>
    </sheetView>
  </sheetViews>
  <sheetFormatPr defaultRowHeight="15"/>
  <cols>
    <col min="1" max="1" width="49.7109375" bestFit="1" customWidth="1"/>
    <col min="2" max="2" width="9.5703125" bestFit="1" customWidth="1"/>
    <col min="3" max="3" width="9.42578125" bestFit="1" customWidth="1"/>
    <col min="4" max="5" width="11" customWidth="1"/>
    <col min="6" max="9" width="13.85546875" customWidth="1"/>
    <col min="10" max="10" width="16.5703125" customWidth="1"/>
    <col min="11" max="11" width="13.42578125" customWidth="1"/>
    <col min="13" max="13" width="13.7109375" bestFit="1" customWidth="1"/>
  </cols>
  <sheetData>
    <row r="1" spans="1:14">
      <c r="A1" s="1" t="s">
        <v>0</v>
      </c>
      <c r="B1" s="2"/>
      <c r="C1" s="2"/>
      <c r="D1" s="2"/>
      <c r="E1" s="2"/>
    </row>
    <row r="2" spans="1:14">
      <c r="A2" s="1" t="s">
        <v>699</v>
      </c>
      <c r="B2" s="2"/>
      <c r="C2" s="2"/>
      <c r="D2" s="2"/>
      <c r="E2" s="2"/>
    </row>
    <row r="3" spans="1:14">
      <c r="A3" s="1" t="s">
        <v>2</v>
      </c>
      <c r="B3" s="2"/>
      <c r="C3" s="2"/>
      <c r="D3" s="2"/>
      <c r="E3" s="2"/>
    </row>
    <row r="4" spans="1:14">
      <c r="B4" s="2"/>
      <c r="C4" s="2"/>
      <c r="D4" s="2"/>
      <c r="E4" s="2"/>
    </row>
    <row r="5" spans="1:14" ht="15.75" thickBot="1">
      <c r="B5" s="2"/>
      <c r="C5" s="2"/>
      <c r="D5" s="2"/>
      <c r="E5" s="2"/>
      <c r="I5" s="61"/>
      <c r="J5" s="61"/>
    </row>
    <row r="6" spans="1:14" ht="15.75" thickBot="1">
      <c r="A6" s="18" t="s">
        <v>699</v>
      </c>
      <c r="B6" s="19"/>
      <c r="C6" s="19"/>
      <c r="D6" s="19"/>
      <c r="E6" s="19"/>
      <c r="F6" s="62"/>
      <c r="G6" s="62"/>
      <c r="H6" s="62"/>
      <c r="I6" s="62"/>
      <c r="J6" s="62"/>
      <c r="K6" s="21"/>
    </row>
    <row r="7" spans="1:14" ht="75.75" thickBot="1">
      <c r="A7" s="26" t="s">
        <v>11</v>
      </c>
      <c r="B7" s="27" t="s">
        <v>12</v>
      </c>
      <c r="C7" s="27" t="s">
        <v>13</v>
      </c>
      <c r="D7" s="27" t="s">
        <v>700</v>
      </c>
      <c r="E7" s="27" t="s">
        <v>701</v>
      </c>
      <c r="F7" s="27" t="s">
        <v>702</v>
      </c>
      <c r="G7" s="27" t="s">
        <v>703</v>
      </c>
      <c r="H7" s="27" t="s">
        <v>704</v>
      </c>
      <c r="I7" s="27" t="s">
        <v>705</v>
      </c>
      <c r="J7" s="27" t="s">
        <v>706</v>
      </c>
      <c r="K7" s="28" t="s">
        <v>707</v>
      </c>
    </row>
    <row r="8" spans="1:14">
      <c r="A8" s="34" t="s">
        <v>31</v>
      </c>
      <c r="B8" s="35">
        <v>6000012</v>
      </c>
      <c r="C8" s="35">
        <v>146085</v>
      </c>
      <c r="D8" s="63">
        <v>45200</v>
      </c>
      <c r="E8" s="63">
        <v>45565</v>
      </c>
      <c r="F8" s="61">
        <v>4140</v>
      </c>
      <c r="G8" s="61">
        <v>13302</v>
      </c>
      <c r="H8" s="61">
        <v>2230.1999999999998</v>
      </c>
      <c r="I8" s="61">
        <f>SUM(F8:H8)</f>
        <v>19672.2</v>
      </c>
      <c r="J8" s="61">
        <v>26329</v>
      </c>
      <c r="K8" s="64">
        <f>I8/J8</f>
        <v>0.74716852140225609</v>
      </c>
      <c r="M8" s="65"/>
      <c r="N8" s="61"/>
    </row>
    <row r="9" spans="1:14">
      <c r="A9" s="34" t="s">
        <v>32</v>
      </c>
      <c r="B9" s="41">
        <v>6000020</v>
      </c>
      <c r="C9" s="41">
        <v>146065</v>
      </c>
      <c r="D9" s="63">
        <v>45200</v>
      </c>
      <c r="E9" s="63">
        <v>45565</v>
      </c>
      <c r="F9" s="61">
        <v>2307</v>
      </c>
      <c r="G9" s="61">
        <v>6635</v>
      </c>
      <c r="H9" s="61">
        <v>3893</v>
      </c>
      <c r="I9" s="61">
        <f t="shared" ref="I9:I72" si="0">SUM(F9:H9)</f>
        <v>12835</v>
      </c>
      <c r="J9" s="61">
        <v>17482</v>
      </c>
      <c r="K9" s="64">
        <f t="shared" ref="K9:K72" si="1">I9/J9</f>
        <v>0.73418373183846242</v>
      </c>
      <c r="M9" s="65"/>
      <c r="N9" s="61"/>
    </row>
    <row r="10" spans="1:14">
      <c r="A10" s="34" t="s">
        <v>33</v>
      </c>
      <c r="B10" s="41">
        <v>6012595</v>
      </c>
      <c r="C10" s="41">
        <v>145683</v>
      </c>
      <c r="D10" s="63">
        <v>45200</v>
      </c>
      <c r="E10" s="63">
        <v>45565</v>
      </c>
      <c r="F10" s="61">
        <v>5289</v>
      </c>
      <c r="G10" s="61">
        <v>15058</v>
      </c>
      <c r="H10" s="61">
        <v>2939.16</v>
      </c>
      <c r="I10" s="61">
        <f t="shared" si="0"/>
        <v>23286.16</v>
      </c>
      <c r="J10" s="61">
        <v>43824</v>
      </c>
      <c r="K10" s="64">
        <f t="shared" si="1"/>
        <v>0.53135633442862362</v>
      </c>
      <c r="M10" s="65"/>
      <c r="N10" s="61"/>
    </row>
    <row r="11" spans="1:14">
      <c r="A11" s="34" t="s">
        <v>34</v>
      </c>
      <c r="B11" s="41">
        <v>6011571</v>
      </c>
      <c r="C11" s="41">
        <v>145603</v>
      </c>
      <c r="D11" s="63">
        <v>45200</v>
      </c>
      <c r="E11" s="63">
        <v>45565</v>
      </c>
      <c r="F11" s="61">
        <v>4212</v>
      </c>
      <c r="G11" s="61">
        <v>16723</v>
      </c>
      <c r="H11" s="61">
        <v>867.72</v>
      </c>
      <c r="I11" s="61">
        <f t="shared" si="0"/>
        <v>21802.720000000001</v>
      </c>
      <c r="J11" s="61">
        <v>33877</v>
      </c>
      <c r="K11" s="64">
        <f t="shared" si="1"/>
        <v>0.64358473300469343</v>
      </c>
      <c r="M11" s="65"/>
      <c r="N11" s="61"/>
    </row>
    <row r="12" spans="1:14">
      <c r="A12" s="34" t="s">
        <v>35</v>
      </c>
      <c r="B12" s="41">
        <v>6004642</v>
      </c>
      <c r="C12" s="41">
        <v>146010</v>
      </c>
      <c r="D12" s="63">
        <v>45200</v>
      </c>
      <c r="E12" s="63">
        <v>45565</v>
      </c>
      <c r="F12" s="61">
        <v>5009</v>
      </c>
      <c r="G12" s="61">
        <v>13079</v>
      </c>
      <c r="H12" s="61">
        <v>2772.84</v>
      </c>
      <c r="I12" s="61">
        <f t="shared" si="0"/>
        <v>20860.84</v>
      </c>
      <c r="J12" s="61">
        <v>28245</v>
      </c>
      <c r="K12" s="64">
        <f t="shared" si="1"/>
        <v>0.73856753407682774</v>
      </c>
      <c r="M12" s="65"/>
      <c r="N12" s="61"/>
    </row>
    <row r="13" spans="1:14">
      <c r="A13" s="42" t="s">
        <v>36</v>
      </c>
      <c r="B13" s="43">
        <v>6004675</v>
      </c>
      <c r="C13" s="43">
        <v>145449</v>
      </c>
      <c r="D13" s="66">
        <v>45200</v>
      </c>
      <c r="E13" s="66">
        <v>45565</v>
      </c>
      <c r="F13" s="67">
        <v>4697</v>
      </c>
      <c r="G13" s="67">
        <v>6043</v>
      </c>
      <c r="H13" s="67">
        <v>3118.92</v>
      </c>
      <c r="I13" s="67">
        <f t="shared" si="0"/>
        <v>13858.92</v>
      </c>
      <c r="J13" s="67">
        <v>23206</v>
      </c>
      <c r="K13" s="68">
        <f t="shared" si="1"/>
        <v>0.59721278979574244</v>
      </c>
      <c r="M13" s="65"/>
      <c r="N13" s="61"/>
    </row>
    <row r="14" spans="1:14">
      <c r="A14" s="34" t="s">
        <v>37</v>
      </c>
      <c r="B14" s="41">
        <v>6000046</v>
      </c>
      <c r="C14" s="41">
        <v>145724</v>
      </c>
      <c r="D14" s="63">
        <v>45200</v>
      </c>
      <c r="E14" s="63">
        <v>45565</v>
      </c>
      <c r="F14" s="61">
        <v>3152</v>
      </c>
      <c r="G14" s="61">
        <v>4917</v>
      </c>
      <c r="H14" s="61">
        <v>3826</v>
      </c>
      <c r="I14" s="61">
        <f t="shared" si="0"/>
        <v>11895</v>
      </c>
      <c r="J14" s="61">
        <v>27222</v>
      </c>
      <c r="K14" s="69">
        <f t="shared" si="1"/>
        <v>0.43696275071633239</v>
      </c>
      <c r="M14" s="65"/>
      <c r="N14" s="61"/>
    </row>
    <row r="15" spans="1:14">
      <c r="A15" s="34" t="s">
        <v>38</v>
      </c>
      <c r="B15" s="41">
        <v>6016869</v>
      </c>
      <c r="C15" s="41">
        <v>146183</v>
      </c>
      <c r="D15" s="63">
        <v>45200</v>
      </c>
      <c r="E15" s="63">
        <v>45565</v>
      </c>
      <c r="F15" s="61">
        <v>1884</v>
      </c>
      <c r="G15" s="61">
        <v>2048</v>
      </c>
      <c r="H15" s="61">
        <v>2131</v>
      </c>
      <c r="I15" s="61">
        <f t="shared" si="0"/>
        <v>6063</v>
      </c>
      <c r="J15" s="61">
        <v>15708</v>
      </c>
      <c r="K15" s="69">
        <f t="shared" si="1"/>
        <v>0.3859816653934301</v>
      </c>
      <c r="M15" s="65"/>
      <c r="N15" s="61"/>
    </row>
    <row r="16" spans="1:14">
      <c r="A16" s="34" t="s">
        <v>39</v>
      </c>
      <c r="B16" s="41">
        <v>6015507</v>
      </c>
      <c r="C16" s="41">
        <v>146182</v>
      </c>
      <c r="D16" s="63">
        <v>45200</v>
      </c>
      <c r="E16" s="63">
        <v>45565</v>
      </c>
      <c r="F16" s="61">
        <v>3212</v>
      </c>
      <c r="G16" s="61">
        <v>5618</v>
      </c>
      <c r="H16" s="61">
        <v>2751</v>
      </c>
      <c r="I16" s="61">
        <f t="shared" si="0"/>
        <v>11581</v>
      </c>
      <c r="J16" s="61">
        <v>19725</v>
      </c>
      <c r="K16" s="69">
        <f t="shared" si="1"/>
        <v>0.58712294043092517</v>
      </c>
      <c r="M16" s="65"/>
      <c r="N16" s="61"/>
    </row>
    <row r="17" spans="1:14">
      <c r="A17" s="52" t="s">
        <v>40</v>
      </c>
      <c r="B17" s="53">
        <v>6000103</v>
      </c>
      <c r="C17" s="53">
        <v>145142</v>
      </c>
      <c r="D17" s="70">
        <v>45200</v>
      </c>
      <c r="E17" s="70">
        <v>45565</v>
      </c>
      <c r="F17" s="71">
        <v>8169</v>
      </c>
      <c r="G17" s="71">
        <v>34103</v>
      </c>
      <c r="H17" s="71">
        <v>6042.12</v>
      </c>
      <c r="I17" s="71">
        <f t="shared" si="0"/>
        <v>48314.12</v>
      </c>
      <c r="J17" s="71">
        <v>64844</v>
      </c>
      <c r="K17" s="72">
        <f t="shared" si="1"/>
        <v>0.74508235148972923</v>
      </c>
      <c r="M17" s="65"/>
      <c r="N17" s="61"/>
    </row>
    <row r="18" spans="1:14">
      <c r="A18" s="42" t="s">
        <v>41</v>
      </c>
      <c r="B18" s="43">
        <v>6014757</v>
      </c>
      <c r="C18" s="43">
        <v>145998</v>
      </c>
      <c r="D18" s="66">
        <v>45200</v>
      </c>
      <c r="E18" s="66">
        <v>45565</v>
      </c>
      <c r="F18" s="67">
        <v>4106</v>
      </c>
      <c r="G18" s="67">
        <v>11529</v>
      </c>
      <c r="H18" s="67">
        <v>2165.52</v>
      </c>
      <c r="I18" s="67">
        <f t="shared" si="0"/>
        <v>17800.52</v>
      </c>
      <c r="J18" s="67">
        <v>27411</v>
      </c>
      <c r="K18" s="68">
        <f t="shared" si="1"/>
        <v>0.64939330925540839</v>
      </c>
      <c r="M18" s="65"/>
      <c r="N18" s="61"/>
    </row>
    <row r="19" spans="1:14">
      <c r="A19" s="34" t="s">
        <v>42</v>
      </c>
      <c r="B19" s="41">
        <v>6016950</v>
      </c>
      <c r="C19" s="41">
        <v>146186</v>
      </c>
      <c r="D19" s="63">
        <v>45200</v>
      </c>
      <c r="E19" s="63">
        <v>45565</v>
      </c>
      <c r="F19" s="61">
        <v>7534</v>
      </c>
      <c r="G19" s="61">
        <v>14856</v>
      </c>
      <c r="H19" s="61">
        <v>4135.32</v>
      </c>
      <c r="I19" s="61">
        <f t="shared" si="0"/>
        <v>26525.32</v>
      </c>
      <c r="J19" s="61">
        <v>49966</v>
      </c>
      <c r="K19" s="69">
        <f t="shared" si="1"/>
        <v>0.53086738982508108</v>
      </c>
      <c r="M19" s="65"/>
      <c r="N19" s="61"/>
    </row>
    <row r="20" spans="1:14">
      <c r="A20" s="34" t="s">
        <v>43</v>
      </c>
      <c r="B20" s="41">
        <v>6003735</v>
      </c>
      <c r="C20" s="41">
        <v>145557</v>
      </c>
      <c r="D20" s="63">
        <v>45200</v>
      </c>
      <c r="E20" s="63">
        <v>45565</v>
      </c>
      <c r="F20" s="61">
        <v>7326</v>
      </c>
      <c r="G20" s="61">
        <v>18830</v>
      </c>
      <c r="H20" s="61">
        <v>2548</v>
      </c>
      <c r="I20" s="61">
        <f t="shared" si="0"/>
        <v>28704</v>
      </c>
      <c r="J20" s="61">
        <v>42870</v>
      </c>
      <c r="K20" s="69">
        <f t="shared" si="1"/>
        <v>0.66955913226032193</v>
      </c>
      <c r="M20" s="65"/>
      <c r="N20" s="61"/>
    </row>
    <row r="21" spans="1:14">
      <c r="A21" s="34" t="s">
        <v>44</v>
      </c>
      <c r="B21" s="41">
        <v>6013429</v>
      </c>
      <c r="C21" s="41">
        <v>145907</v>
      </c>
      <c r="D21" s="63">
        <v>45200</v>
      </c>
      <c r="E21" s="63">
        <v>45565</v>
      </c>
      <c r="F21" s="61">
        <v>2371</v>
      </c>
      <c r="G21" s="61">
        <v>3066</v>
      </c>
      <c r="H21" s="61">
        <v>1728</v>
      </c>
      <c r="I21" s="61">
        <f t="shared" si="0"/>
        <v>7165</v>
      </c>
      <c r="J21" s="61">
        <v>22572</v>
      </c>
      <c r="K21" s="69">
        <f t="shared" si="1"/>
        <v>0.31742867269183056</v>
      </c>
      <c r="M21" s="65"/>
      <c r="N21" s="61"/>
    </row>
    <row r="22" spans="1:14">
      <c r="A22" s="52" t="s">
        <v>45</v>
      </c>
      <c r="B22" s="53">
        <v>6007033</v>
      </c>
      <c r="C22" s="53">
        <v>145582</v>
      </c>
      <c r="D22" s="70">
        <v>45200</v>
      </c>
      <c r="E22" s="70">
        <v>45565</v>
      </c>
      <c r="F22" s="71">
        <v>11159</v>
      </c>
      <c r="G22" s="71">
        <v>18977</v>
      </c>
      <c r="H22" s="71">
        <v>4787.16</v>
      </c>
      <c r="I22" s="71">
        <f t="shared" si="0"/>
        <v>34923.160000000003</v>
      </c>
      <c r="J22" s="71">
        <v>54693</v>
      </c>
      <c r="K22" s="72">
        <f t="shared" si="1"/>
        <v>0.63853070776881871</v>
      </c>
      <c r="M22" s="65"/>
      <c r="N22" s="61"/>
    </row>
    <row r="23" spans="1:14">
      <c r="A23" s="42" t="s">
        <v>46</v>
      </c>
      <c r="B23" s="43">
        <v>6014500</v>
      </c>
      <c r="C23" s="43">
        <v>145888</v>
      </c>
      <c r="D23" s="66">
        <v>45200</v>
      </c>
      <c r="E23" s="66">
        <v>45565</v>
      </c>
      <c r="F23" s="67">
        <v>11028</v>
      </c>
      <c r="G23" s="67">
        <v>28531</v>
      </c>
      <c r="H23" s="67">
        <v>8571.36</v>
      </c>
      <c r="I23" s="67">
        <f t="shared" si="0"/>
        <v>48130.36</v>
      </c>
      <c r="J23" s="67">
        <v>62511</v>
      </c>
      <c r="K23" s="68">
        <f t="shared" si="1"/>
        <v>0.76995024875621887</v>
      </c>
      <c r="M23" s="65"/>
      <c r="N23" s="61"/>
    </row>
    <row r="24" spans="1:14">
      <c r="A24" s="34" t="s">
        <v>47</v>
      </c>
      <c r="B24" s="41">
        <v>6014922</v>
      </c>
      <c r="C24" s="41">
        <v>145963</v>
      </c>
      <c r="D24" s="63">
        <v>45200</v>
      </c>
      <c r="E24" s="63">
        <v>45565</v>
      </c>
      <c r="F24" s="61">
        <v>11107</v>
      </c>
      <c r="G24" s="61">
        <v>26533</v>
      </c>
      <c r="H24" s="61">
        <v>5554.08</v>
      </c>
      <c r="I24" s="61">
        <f t="shared" si="0"/>
        <v>43194.080000000002</v>
      </c>
      <c r="J24" s="61">
        <v>57353</v>
      </c>
      <c r="K24" s="69">
        <f t="shared" si="1"/>
        <v>0.7531267762802295</v>
      </c>
      <c r="M24" s="65"/>
      <c r="N24" s="61"/>
    </row>
    <row r="25" spans="1:14">
      <c r="A25" s="34" t="s">
        <v>48</v>
      </c>
      <c r="B25" s="41">
        <v>6016695</v>
      </c>
      <c r="C25" s="41">
        <v>146153</v>
      </c>
      <c r="D25" s="63">
        <v>45200</v>
      </c>
      <c r="E25" s="63">
        <v>45565</v>
      </c>
      <c r="F25" s="61">
        <v>2787</v>
      </c>
      <c r="G25" s="61">
        <v>4600</v>
      </c>
      <c r="H25" s="61">
        <v>1879.92</v>
      </c>
      <c r="I25" s="61">
        <f t="shared" si="0"/>
        <v>9266.92</v>
      </c>
      <c r="J25" s="61">
        <v>28239</v>
      </c>
      <c r="K25" s="69">
        <f t="shared" si="1"/>
        <v>0.32816034562130386</v>
      </c>
      <c r="M25" s="65"/>
      <c r="N25" s="61"/>
    </row>
    <row r="26" spans="1:14">
      <c r="A26" s="34" t="s">
        <v>49</v>
      </c>
      <c r="B26" s="41">
        <v>6006886</v>
      </c>
      <c r="C26" s="41">
        <v>145869</v>
      </c>
      <c r="D26" s="63">
        <v>45200</v>
      </c>
      <c r="E26" s="63">
        <v>45565</v>
      </c>
      <c r="F26" s="61">
        <v>446</v>
      </c>
      <c r="G26" s="61">
        <v>624</v>
      </c>
      <c r="H26" s="61">
        <v>453</v>
      </c>
      <c r="I26" s="61">
        <f t="shared" si="0"/>
        <v>1523</v>
      </c>
      <c r="J26" s="61">
        <v>9331</v>
      </c>
      <c r="K26" s="69">
        <f t="shared" si="1"/>
        <v>0.16321937627263958</v>
      </c>
      <c r="M26" s="65"/>
      <c r="N26" s="61"/>
    </row>
    <row r="27" spans="1:14">
      <c r="A27" s="52" t="s">
        <v>50</v>
      </c>
      <c r="B27" s="53">
        <v>6005193</v>
      </c>
      <c r="C27" s="53">
        <v>145450</v>
      </c>
      <c r="D27" s="70">
        <v>45200</v>
      </c>
      <c r="E27" s="70">
        <v>45565</v>
      </c>
      <c r="F27" s="71">
        <v>7033</v>
      </c>
      <c r="G27" s="71">
        <v>38796</v>
      </c>
      <c r="H27" s="71">
        <v>2682.96</v>
      </c>
      <c r="I27" s="71">
        <f t="shared" si="0"/>
        <v>48511.96</v>
      </c>
      <c r="J27" s="71">
        <v>54037</v>
      </c>
      <c r="K27" s="72">
        <f t="shared" si="1"/>
        <v>0.8977545015452375</v>
      </c>
      <c r="M27" s="65"/>
      <c r="N27" s="61"/>
    </row>
    <row r="28" spans="1:14">
      <c r="A28" s="42" t="s">
        <v>51</v>
      </c>
      <c r="B28" s="43">
        <v>6009849</v>
      </c>
      <c r="C28" s="43">
        <v>145126</v>
      </c>
      <c r="D28" s="66">
        <v>45200</v>
      </c>
      <c r="E28" s="66">
        <v>45565</v>
      </c>
      <c r="F28" s="67">
        <v>6882</v>
      </c>
      <c r="G28" s="67">
        <v>10277</v>
      </c>
      <c r="H28" s="67">
        <v>2728</v>
      </c>
      <c r="I28" s="67">
        <f t="shared" si="0"/>
        <v>19887</v>
      </c>
      <c r="J28" s="67">
        <v>30079</v>
      </c>
      <c r="K28" s="68">
        <f t="shared" si="1"/>
        <v>0.66115894810332787</v>
      </c>
      <c r="M28" s="65"/>
      <c r="N28" s="61"/>
    </row>
    <row r="29" spans="1:14">
      <c r="A29" s="34" t="s">
        <v>52</v>
      </c>
      <c r="B29" s="41">
        <v>6005714</v>
      </c>
      <c r="C29" s="41">
        <v>145872</v>
      </c>
      <c r="D29" s="63">
        <v>45200</v>
      </c>
      <c r="E29" s="63">
        <v>45565</v>
      </c>
      <c r="F29" s="61">
        <v>11311</v>
      </c>
      <c r="G29" s="61">
        <v>22950</v>
      </c>
      <c r="H29" s="61">
        <v>10183.32</v>
      </c>
      <c r="I29" s="61">
        <f t="shared" si="0"/>
        <v>44444.32</v>
      </c>
      <c r="J29" s="61">
        <v>54954</v>
      </c>
      <c r="K29" s="69">
        <f t="shared" si="1"/>
        <v>0.80875495869272485</v>
      </c>
      <c r="M29" s="65"/>
      <c r="N29" s="61"/>
    </row>
    <row r="30" spans="1:14">
      <c r="A30" s="34" t="s">
        <v>53</v>
      </c>
      <c r="B30" s="41">
        <v>6014765</v>
      </c>
      <c r="C30" s="41">
        <v>145984</v>
      </c>
      <c r="D30" s="63">
        <v>45200</v>
      </c>
      <c r="E30" s="63">
        <v>45565</v>
      </c>
      <c r="F30" s="61">
        <v>3159</v>
      </c>
      <c r="G30" s="61">
        <v>4477</v>
      </c>
      <c r="H30" s="61">
        <v>2057.16</v>
      </c>
      <c r="I30" s="61">
        <f t="shared" si="0"/>
        <v>9693.16</v>
      </c>
      <c r="J30" s="61">
        <v>22098</v>
      </c>
      <c r="K30" s="69">
        <f t="shared" si="1"/>
        <v>0.43864422119648838</v>
      </c>
      <c r="M30" s="65"/>
      <c r="N30" s="61"/>
    </row>
    <row r="31" spans="1:14">
      <c r="A31" s="34" t="s">
        <v>54</v>
      </c>
      <c r="B31" s="41">
        <v>6014773</v>
      </c>
      <c r="C31" s="41">
        <v>146008</v>
      </c>
      <c r="D31" s="63">
        <v>45200</v>
      </c>
      <c r="E31" s="63">
        <v>45565</v>
      </c>
      <c r="F31" s="61">
        <v>3014</v>
      </c>
      <c r="G31" s="61">
        <v>6836</v>
      </c>
      <c r="H31" s="61">
        <v>2556.12</v>
      </c>
      <c r="I31" s="61">
        <f t="shared" si="0"/>
        <v>12406.119999999999</v>
      </c>
      <c r="J31" s="61">
        <v>28407</v>
      </c>
      <c r="K31" s="69">
        <f t="shared" si="1"/>
        <v>0.43672756714894212</v>
      </c>
      <c r="M31" s="65"/>
      <c r="N31" s="61"/>
    </row>
    <row r="32" spans="1:14">
      <c r="A32" s="52" t="s">
        <v>55</v>
      </c>
      <c r="B32" s="53">
        <v>6007165</v>
      </c>
      <c r="C32" s="53">
        <v>145259</v>
      </c>
      <c r="D32" s="70">
        <v>45200</v>
      </c>
      <c r="E32" s="70">
        <v>45565</v>
      </c>
      <c r="F32" s="71">
        <v>8446</v>
      </c>
      <c r="G32" s="71">
        <v>30517</v>
      </c>
      <c r="H32" s="71">
        <v>7866.6</v>
      </c>
      <c r="I32" s="71">
        <f t="shared" si="0"/>
        <v>46829.599999999999</v>
      </c>
      <c r="J32" s="71">
        <v>54451</v>
      </c>
      <c r="K32" s="72">
        <f t="shared" si="1"/>
        <v>0.86003195533599008</v>
      </c>
      <c r="M32" s="65"/>
      <c r="N32" s="61"/>
    </row>
    <row r="33" spans="1:14">
      <c r="A33" s="42" t="s">
        <v>56</v>
      </c>
      <c r="B33" s="43">
        <v>6001366</v>
      </c>
      <c r="C33" s="43">
        <v>145403</v>
      </c>
      <c r="D33" s="66">
        <v>45200</v>
      </c>
      <c r="E33" s="66">
        <v>45565</v>
      </c>
      <c r="F33" s="67">
        <v>8750</v>
      </c>
      <c r="G33" s="67">
        <v>23998</v>
      </c>
      <c r="H33" s="67">
        <v>5173.5600000000004</v>
      </c>
      <c r="I33" s="67">
        <f t="shared" si="0"/>
        <v>37921.56</v>
      </c>
      <c r="J33" s="67">
        <v>51916</v>
      </c>
      <c r="K33" s="68">
        <f t="shared" si="1"/>
        <v>0.73044071191925408</v>
      </c>
      <c r="M33" s="65"/>
      <c r="N33" s="61"/>
    </row>
    <row r="34" spans="1:14">
      <c r="A34" s="34" t="s">
        <v>57</v>
      </c>
      <c r="B34" s="41">
        <v>6008304</v>
      </c>
      <c r="C34" s="41">
        <v>145453</v>
      </c>
      <c r="D34" s="63">
        <v>45200</v>
      </c>
      <c r="E34" s="63">
        <v>45565</v>
      </c>
      <c r="F34" s="61">
        <v>11008</v>
      </c>
      <c r="G34" s="61">
        <v>25210</v>
      </c>
      <c r="H34" s="61">
        <v>5743.08</v>
      </c>
      <c r="I34" s="61">
        <f t="shared" si="0"/>
        <v>41961.08</v>
      </c>
      <c r="J34" s="61">
        <v>47144</v>
      </c>
      <c r="K34" s="69">
        <f t="shared" si="1"/>
        <v>0.89006193789241472</v>
      </c>
      <c r="M34" s="65"/>
      <c r="N34" s="61"/>
    </row>
    <row r="35" spans="1:14">
      <c r="A35" s="34" t="s">
        <v>58</v>
      </c>
      <c r="B35" s="41">
        <v>6013353</v>
      </c>
      <c r="C35" s="41">
        <v>145736</v>
      </c>
      <c r="D35" s="63">
        <v>45200</v>
      </c>
      <c r="E35" s="63">
        <v>45565</v>
      </c>
      <c r="F35" s="61">
        <v>12200</v>
      </c>
      <c r="G35" s="61">
        <v>43016</v>
      </c>
      <c r="H35" s="61">
        <v>4105</v>
      </c>
      <c r="I35" s="61">
        <f t="shared" si="0"/>
        <v>59321</v>
      </c>
      <c r="J35" s="61">
        <v>65297</v>
      </c>
      <c r="K35" s="69">
        <f t="shared" si="1"/>
        <v>0.90847971576029529</v>
      </c>
      <c r="M35" s="65"/>
      <c r="N35" s="61"/>
    </row>
    <row r="36" spans="1:14">
      <c r="A36" s="34" t="s">
        <v>59</v>
      </c>
      <c r="B36" s="41">
        <v>6000459</v>
      </c>
      <c r="C36" s="41">
        <v>145379</v>
      </c>
      <c r="D36" s="63">
        <v>45200</v>
      </c>
      <c r="E36" s="63">
        <v>45565</v>
      </c>
      <c r="F36" s="61">
        <v>10300</v>
      </c>
      <c r="G36" s="61">
        <v>30344</v>
      </c>
      <c r="H36" s="61">
        <v>4553.6400000000003</v>
      </c>
      <c r="I36" s="61">
        <f t="shared" si="0"/>
        <v>45197.64</v>
      </c>
      <c r="J36" s="61">
        <v>57141</v>
      </c>
      <c r="K36" s="69">
        <f t="shared" si="1"/>
        <v>0.79098440699322725</v>
      </c>
      <c r="M36" s="65"/>
      <c r="N36" s="61"/>
    </row>
    <row r="37" spans="1:14">
      <c r="A37" s="52" t="s">
        <v>60</v>
      </c>
      <c r="B37" s="53">
        <v>6003529</v>
      </c>
      <c r="C37" s="53">
        <v>145886</v>
      </c>
      <c r="D37" s="70">
        <v>45200</v>
      </c>
      <c r="E37" s="70">
        <v>45565</v>
      </c>
      <c r="F37" s="71">
        <v>4169</v>
      </c>
      <c r="G37" s="71">
        <v>7689</v>
      </c>
      <c r="H37" s="71">
        <v>2064.7199999999998</v>
      </c>
      <c r="I37" s="71">
        <f t="shared" si="0"/>
        <v>13922.72</v>
      </c>
      <c r="J37" s="71">
        <v>18633</v>
      </c>
      <c r="K37" s="72">
        <f t="shared" si="1"/>
        <v>0.74720764235496162</v>
      </c>
      <c r="M37" s="65"/>
      <c r="N37" s="61"/>
    </row>
    <row r="38" spans="1:14">
      <c r="A38" s="42" t="s">
        <v>61</v>
      </c>
      <c r="B38" s="43">
        <v>6004014</v>
      </c>
      <c r="C38" s="43">
        <v>146052</v>
      </c>
      <c r="D38" s="66">
        <v>45200</v>
      </c>
      <c r="E38" s="66">
        <v>45565</v>
      </c>
      <c r="F38" s="67">
        <v>2141</v>
      </c>
      <c r="G38" s="67">
        <v>4940</v>
      </c>
      <c r="H38" s="67">
        <v>272.16000000000003</v>
      </c>
      <c r="I38" s="67">
        <f t="shared" si="0"/>
        <v>7353.16</v>
      </c>
      <c r="J38" s="67">
        <v>16451</v>
      </c>
      <c r="K38" s="68">
        <f t="shared" si="1"/>
        <v>0.44697343626527264</v>
      </c>
      <c r="M38" s="65"/>
      <c r="N38" s="61"/>
    </row>
    <row r="39" spans="1:14">
      <c r="A39" s="34" t="s">
        <v>62</v>
      </c>
      <c r="B39" s="41">
        <v>6000087</v>
      </c>
      <c r="C39" s="41">
        <v>146198</v>
      </c>
      <c r="D39" s="63">
        <v>45200</v>
      </c>
      <c r="E39" s="63">
        <v>45565</v>
      </c>
      <c r="F39" s="61">
        <v>3448</v>
      </c>
      <c r="G39" s="61">
        <v>41707</v>
      </c>
      <c r="H39" s="61">
        <v>1390.2</v>
      </c>
      <c r="I39" s="61">
        <f t="shared" si="0"/>
        <v>46545.2</v>
      </c>
      <c r="J39" s="61">
        <v>48793</v>
      </c>
      <c r="K39" s="69">
        <f t="shared" si="1"/>
        <v>0.95393191646342712</v>
      </c>
      <c r="M39" s="65"/>
      <c r="N39" s="61"/>
    </row>
    <row r="40" spans="1:14">
      <c r="A40" s="34" t="s">
        <v>63</v>
      </c>
      <c r="B40" s="41">
        <v>6003495</v>
      </c>
      <c r="C40" s="41">
        <v>145789</v>
      </c>
      <c r="D40" s="63">
        <v>45200</v>
      </c>
      <c r="E40" s="63">
        <v>45565</v>
      </c>
      <c r="F40" s="61">
        <v>3853</v>
      </c>
      <c r="G40" s="61">
        <v>5726</v>
      </c>
      <c r="H40" s="61">
        <v>2114.2800000000002</v>
      </c>
      <c r="I40" s="61">
        <f t="shared" si="0"/>
        <v>11693.28</v>
      </c>
      <c r="J40" s="61">
        <v>21361</v>
      </c>
      <c r="K40" s="69">
        <f t="shared" si="1"/>
        <v>0.54741257431768175</v>
      </c>
      <c r="M40" s="65"/>
      <c r="N40" s="61"/>
    </row>
    <row r="41" spans="1:14">
      <c r="A41" s="34" t="s">
        <v>64</v>
      </c>
      <c r="B41" s="41">
        <v>6001515</v>
      </c>
      <c r="C41" s="41">
        <v>145770</v>
      </c>
      <c r="D41" s="63">
        <v>45200</v>
      </c>
      <c r="E41" s="63">
        <v>45565</v>
      </c>
      <c r="F41" s="61">
        <v>1849</v>
      </c>
      <c r="G41" s="61">
        <v>7296</v>
      </c>
      <c r="H41" s="61">
        <v>266.27999999999997</v>
      </c>
      <c r="I41" s="61">
        <f t="shared" si="0"/>
        <v>9411.2800000000007</v>
      </c>
      <c r="J41" s="61">
        <v>21047</v>
      </c>
      <c r="K41" s="69">
        <f t="shared" si="1"/>
        <v>0.44715541407326465</v>
      </c>
      <c r="M41" s="65"/>
      <c r="N41" s="61"/>
    </row>
    <row r="42" spans="1:14">
      <c r="A42" s="52" t="s">
        <v>65</v>
      </c>
      <c r="B42" s="53">
        <v>6007637</v>
      </c>
      <c r="C42" s="53">
        <v>145920</v>
      </c>
      <c r="D42" s="70">
        <v>45200</v>
      </c>
      <c r="E42" s="70">
        <v>45565</v>
      </c>
      <c r="F42" s="71">
        <v>4141</v>
      </c>
      <c r="G42" s="71">
        <v>5274</v>
      </c>
      <c r="H42" s="71">
        <v>3032.4</v>
      </c>
      <c r="I42" s="71">
        <f t="shared" si="0"/>
        <v>12447.4</v>
      </c>
      <c r="J42" s="71">
        <v>22576</v>
      </c>
      <c r="K42" s="72">
        <f t="shared" si="1"/>
        <v>0.551355421686747</v>
      </c>
      <c r="M42" s="65"/>
      <c r="N42" s="61"/>
    </row>
    <row r="43" spans="1:14">
      <c r="A43" s="42" t="s">
        <v>66</v>
      </c>
      <c r="B43" s="43">
        <v>6000129</v>
      </c>
      <c r="C43" s="43">
        <v>146066</v>
      </c>
      <c r="D43" s="66">
        <v>45200</v>
      </c>
      <c r="E43" s="66">
        <v>45565</v>
      </c>
      <c r="F43" s="67">
        <v>1090</v>
      </c>
      <c r="G43" s="67">
        <v>2072</v>
      </c>
      <c r="H43" s="67">
        <v>61</v>
      </c>
      <c r="I43" s="67">
        <f t="shared" si="0"/>
        <v>3223</v>
      </c>
      <c r="J43" s="67">
        <v>12006</v>
      </c>
      <c r="K43" s="68">
        <f t="shared" si="1"/>
        <v>0.26844910877894385</v>
      </c>
      <c r="M43" s="65"/>
      <c r="N43" s="61"/>
    </row>
    <row r="44" spans="1:14">
      <c r="A44" s="34" t="s">
        <v>67</v>
      </c>
      <c r="B44" s="41">
        <v>6002877</v>
      </c>
      <c r="C44" s="41">
        <v>145121</v>
      </c>
      <c r="D44" s="63">
        <v>45200</v>
      </c>
      <c r="E44" s="63">
        <v>45565</v>
      </c>
      <c r="F44" s="61">
        <v>413</v>
      </c>
      <c r="G44" s="61">
        <v>1102</v>
      </c>
      <c r="H44" s="61">
        <v>0</v>
      </c>
      <c r="I44" s="61">
        <f t="shared" si="0"/>
        <v>1515</v>
      </c>
      <c r="J44" s="61">
        <v>16329</v>
      </c>
      <c r="K44" s="69">
        <f t="shared" si="1"/>
        <v>9.2779717067793491E-2</v>
      </c>
      <c r="M44" s="65"/>
      <c r="N44" s="61"/>
    </row>
    <row r="45" spans="1:14">
      <c r="A45" s="34" t="s">
        <v>68</v>
      </c>
      <c r="B45" s="41">
        <v>6000186</v>
      </c>
      <c r="C45" s="41">
        <v>145343</v>
      </c>
      <c r="D45" s="63">
        <v>45200</v>
      </c>
      <c r="E45" s="63">
        <v>45565</v>
      </c>
      <c r="F45" s="61">
        <v>8537</v>
      </c>
      <c r="G45" s="61">
        <v>33662</v>
      </c>
      <c r="H45" s="61">
        <v>5399.52</v>
      </c>
      <c r="I45" s="61">
        <f t="shared" si="0"/>
        <v>47598.520000000004</v>
      </c>
      <c r="J45" s="61">
        <v>51198</v>
      </c>
      <c r="K45" s="69">
        <f t="shared" si="1"/>
        <v>0.92969490995742032</v>
      </c>
      <c r="M45" s="65"/>
      <c r="N45" s="61"/>
    </row>
    <row r="46" spans="1:14">
      <c r="A46" s="34" t="s">
        <v>69</v>
      </c>
      <c r="B46" s="41">
        <v>6001267</v>
      </c>
      <c r="C46" s="41">
        <v>145908</v>
      </c>
      <c r="D46" s="63">
        <v>45200</v>
      </c>
      <c r="E46" s="63">
        <v>45565</v>
      </c>
      <c r="F46" s="61">
        <v>5756</v>
      </c>
      <c r="G46" s="61">
        <v>20369</v>
      </c>
      <c r="H46" s="61">
        <v>4197.4799999999996</v>
      </c>
      <c r="I46" s="61">
        <f t="shared" si="0"/>
        <v>30322.48</v>
      </c>
      <c r="J46" s="61">
        <v>44844</v>
      </c>
      <c r="K46" s="69">
        <f t="shared" si="1"/>
        <v>0.67617696904825619</v>
      </c>
      <c r="M46" s="65"/>
      <c r="N46" s="61"/>
    </row>
    <row r="47" spans="1:14">
      <c r="A47" s="52" t="s">
        <v>70</v>
      </c>
      <c r="B47" s="53">
        <v>6001085</v>
      </c>
      <c r="C47" s="53">
        <v>146112</v>
      </c>
      <c r="D47" s="70">
        <v>45200</v>
      </c>
      <c r="E47" s="70">
        <v>45565</v>
      </c>
      <c r="F47" s="71">
        <v>3720</v>
      </c>
      <c r="G47" s="71">
        <v>19482</v>
      </c>
      <c r="H47" s="71">
        <v>1790.04</v>
      </c>
      <c r="I47" s="71">
        <f t="shared" si="0"/>
        <v>24992.04</v>
      </c>
      <c r="J47" s="71">
        <v>29652</v>
      </c>
      <c r="K47" s="72">
        <f t="shared" si="1"/>
        <v>0.84284500202347234</v>
      </c>
      <c r="M47" s="65"/>
      <c r="N47" s="61"/>
    </row>
    <row r="48" spans="1:14">
      <c r="A48" s="42" t="s">
        <v>71</v>
      </c>
      <c r="B48" s="43">
        <v>6001150</v>
      </c>
      <c r="C48" s="43">
        <v>145918</v>
      </c>
      <c r="D48" s="66">
        <v>45200</v>
      </c>
      <c r="E48" s="66">
        <v>45565</v>
      </c>
      <c r="F48" s="67">
        <v>3321</v>
      </c>
      <c r="G48" s="67">
        <v>13392</v>
      </c>
      <c r="H48" s="67">
        <v>276.36</v>
      </c>
      <c r="I48" s="67">
        <f t="shared" si="0"/>
        <v>16989.36</v>
      </c>
      <c r="J48" s="67">
        <v>23283</v>
      </c>
      <c r="K48" s="68">
        <f t="shared" si="1"/>
        <v>0.72968947300605591</v>
      </c>
      <c r="M48" s="65"/>
      <c r="N48" s="61"/>
    </row>
    <row r="49" spans="1:14">
      <c r="A49" s="34" t="s">
        <v>72</v>
      </c>
      <c r="B49" s="41">
        <v>6007207</v>
      </c>
      <c r="C49" s="41">
        <v>145913</v>
      </c>
      <c r="D49" s="63">
        <v>45200</v>
      </c>
      <c r="E49" s="63">
        <v>45565</v>
      </c>
      <c r="F49" s="61">
        <v>3241</v>
      </c>
      <c r="G49" s="61">
        <v>8717</v>
      </c>
      <c r="H49" s="61">
        <v>523.32000000000005</v>
      </c>
      <c r="I49" s="61">
        <f t="shared" si="0"/>
        <v>12481.32</v>
      </c>
      <c r="J49" s="61">
        <v>19177</v>
      </c>
      <c r="K49" s="69">
        <f t="shared" si="1"/>
        <v>0.65084841216040046</v>
      </c>
      <c r="M49" s="65"/>
      <c r="N49" s="61"/>
    </row>
    <row r="50" spans="1:14">
      <c r="A50" s="34" t="s">
        <v>73</v>
      </c>
      <c r="B50" s="41">
        <v>6002489</v>
      </c>
      <c r="C50" s="41">
        <v>145160</v>
      </c>
      <c r="D50" s="63">
        <v>45200</v>
      </c>
      <c r="E50" s="63">
        <v>45565</v>
      </c>
      <c r="F50" s="61">
        <v>5769</v>
      </c>
      <c r="G50" s="61">
        <v>22869</v>
      </c>
      <c r="H50" s="61">
        <v>3507.84</v>
      </c>
      <c r="I50" s="61">
        <f t="shared" si="0"/>
        <v>32145.84</v>
      </c>
      <c r="J50" s="61">
        <v>38153</v>
      </c>
      <c r="K50" s="69">
        <f t="shared" si="1"/>
        <v>0.84255078237622205</v>
      </c>
      <c r="M50" s="65"/>
      <c r="N50" s="61"/>
    </row>
    <row r="51" spans="1:14">
      <c r="A51" s="34" t="s">
        <v>74</v>
      </c>
      <c r="B51" s="41">
        <v>6008064</v>
      </c>
      <c r="C51" s="41">
        <v>145180</v>
      </c>
      <c r="D51" s="63">
        <v>45200</v>
      </c>
      <c r="E51" s="63">
        <v>45565</v>
      </c>
      <c r="F51" s="61">
        <v>5504</v>
      </c>
      <c r="G51" s="61">
        <v>40149</v>
      </c>
      <c r="H51" s="61">
        <v>1379.28</v>
      </c>
      <c r="I51" s="61">
        <f t="shared" si="0"/>
        <v>47032.28</v>
      </c>
      <c r="J51" s="61">
        <v>46822</v>
      </c>
      <c r="K51" s="69">
        <f t="shared" si="1"/>
        <v>1.0044910512152407</v>
      </c>
      <c r="M51" s="65"/>
      <c r="N51" s="61"/>
    </row>
    <row r="52" spans="1:14">
      <c r="A52" s="52" t="s">
        <v>75</v>
      </c>
      <c r="B52" s="53">
        <v>6002547</v>
      </c>
      <c r="C52" s="53">
        <v>145877</v>
      </c>
      <c r="D52" s="70">
        <v>45200</v>
      </c>
      <c r="E52" s="70">
        <v>45565</v>
      </c>
      <c r="F52" s="71">
        <v>3610</v>
      </c>
      <c r="G52" s="71">
        <v>20307</v>
      </c>
      <c r="H52" s="71">
        <v>2351.16</v>
      </c>
      <c r="I52" s="71">
        <f t="shared" si="0"/>
        <v>26268.16</v>
      </c>
      <c r="J52" s="71">
        <v>29414</v>
      </c>
      <c r="K52" s="72">
        <f t="shared" si="1"/>
        <v>0.89304956823281434</v>
      </c>
      <c r="M52" s="65"/>
      <c r="N52" s="61"/>
    </row>
    <row r="53" spans="1:14">
      <c r="A53" s="42" t="s">
        <v>76</v>
      </c>
      <c r="B53" s="43">
        <v>6005847</v>
      </c>
      <c r="C53" s="43">
        <v>145740</v>
      </c>
      <c r="D53" s="66">
        <v>45200</v>
      </c>
      <c r="E53" s="66">
        <v>45565</v>
      </c>
      <c r="F53" s="67">
        <v>4230</v>
      </c>
      <c r="G53" s="67">
        <v>18832</v>
      </c>
      <c r="H53" s="67">
        <v>4777</v>
      </c>
      <c r="I53" s="67">
        <f t="shared" si="0"/>
        <v>27839</v>
      </c>
      <c r="J53" s="67">
        <v>32382</v>
      </c>
      <c r="K53" s="68">
        <f t="shared" si="1"/>
        <v>0.85970600951145704</v>
      </c>
      <c r="M53" s="65"/>
      <c r="N53" s="61"/>
    </row>
    <row r="54" spans="1:14">
      <c r="A54" s="34" t="s">
        <v>77</v>
      </c>
      <c r="B54" s="41">
        <v>6006845</v>
      </c>
      <c r="C54" s="41">
        <v>146058</v>
      </c>
      <c r="D54" s="63">
        <v>45200</v>
      </c>
      <c r="E54" s="63">
        <v>45565</v>
      </c>
      <c r="F54" s="61">
        <v>2197</v>
      </c>
      <c r="G54" s="61">
        <v>9657</v>
      </c>
      <c r="H54" s="61">
        <v>2371.3200000000002</v>
      </c>
      <c r="I54" s="61">
        <f t="shared" si="0"/>
        <v>14225.32</v>
      </c>
      <c r="J54" s="61">
        <v>17570</v>
      </c>
      <c r="K54" s="69">
        <f t="shared" si="1"/>
        <v>0.80963688104723963</v>
      </c>
      <c r="M54" s="65"/>
      <c r="N54" s="61"/>
    </row>
    <row r="55" spans="1:14">
      <c r="A55" s="34" t="s">
        <v>78</v>
      </c>
      <c r="B55" s="41">
        <v>6009815</v>
      </c>
      <c r="C55" s="41">
        <v>146000</v>
      </c>
      <c r="D55" s="63">
        <v>45200</v>
      </c>
      <c r="E55" s="63">
        <v>45565</v>
      </c>
      <c r="F55" s="61">
        <v>2155</v>
      </c>
      <c r="G55" s="61">
        <v>15447</v>
      </c>
      <c r="H55" s="61">
        <v>210</v>
      </c>
      <c r="I55" s="61">
        <f t="shared" si="0"/>
        <v>17812</v>
      </c>
      <c r="J55" s="61">
        <v>22847</v>
      </c>
      <c r="K55" s="69">
        <f t="shared" si="1"/>
        <v>0.77962095679957977</v>
      </c>
      <c r="M55" s="65"/>
      <c r="N55" s="61"/>
    </row>
    <row r="56" spans="1:14">
      <c r="A56" s="34" t="s">
        <v>79</v>
      </c>
      <c r="B56" s="41">
        <v>6015333</v>
      </c>
      <c r="C56" s="41">
        <v>145969</v>
      </c>
      <c r="D56" s="63">
        <v>45200</v>
      </c>
      <c r="E56" s="63">
        <v>45565</v>
      </c>
      <c r="F56" s="61">
        <v>13389</v>
      </c>
      <c r="G56" s="61">
        <v>44961</v>
      </c>
      <c r="H56" s="61">
        <v>6477</v>
      </c>
      <c r="I56" s="61">
        <f t="shared" si="0"/>
        <v>64827</v>
      </c>
      <c r="J56" s="61">
        <v>74203</v>
      </c>
      <c r="K56" s="69">
        <f t="shared" si="1"/>
        <v>0.8736439227524494</v>
      </c>
      <c r="M56" s="65"/>
      <c r="N56" s="61"/>
    </row>
    <row r="57" spans="1:14">
      <c r="A57" s="52" t="s">
        <v>80</v>
      </c>
      <c r="B57" s="53">
        <v>6003628</v>
      </c>
      <c r="C57" s="53">
        <v>145758</v>
      </c>
      <c r="D57" s="70">
        <v>45200</v>
      </c>
      <c r="E57" s="70">
        <v>45565</v>
      </c>
      <c r="F57" s="71">
        <v>5957</v>
      </c>
      <c r="G57" s="71">
        <v>26746</v>
      </c>
      <c r="H57" s="71">
        <v>3116.4</v>
      </c>
      <c r="I57" s="71">
        <f t="shared" si="0"/>
        <v>35819.4</v>
      </c>
      <c r="J57" s="71">
        <v>42024</v>
      </c>
      <c r="K57" s="72">
        <f t="shared" si="1"/>
        <v>0.85235579668760708</v>
      </c>
      <c r="M57" s="65"/>
      <c r="N57" s="61"/>
    </row>
    <row r="58" spans="1:14">
      <c r="A58" s="42" t="s">
        <v>81</v>
      </c>
      <c r="B58" s="43">
        <v>6007280</v>
      </c>
      <c r="C58" s="43">
        <v>145936</v>
      </c>
      <c r="D58" s="66">
        <v>45200</v>
      </c>
      <c r="E58" s="66">
        <v>45565</v>
      </c>
      <c r="F58" s="67">
        <v>4341</v>
      </c>
      <c r="G58" s="67">
        <v>17425</v>
      </c>
      <c r="H58" s="67">
        <v>1459.08</v>
      </c>
      <c r="I58" s="67">
        <f t="shared" si="0"/>
        <v>23225.08</v>
      </c>
      <c r="J58" s="67">
        <v>33720</v>
      </c>
      <c r="K58" s="68">
        <f t="shared" si="1"/>
        <v>0.68876275207591942</v>
      </c>
      <c r="M58" s="65"/>
      <c r="N58" s="61"/>
    </row>
    <row r="59" spans="1:14">
      <c r="A59" s="34" t="s">
        <v>82</v>
      </c>
      <c r="B59" s="41">
        <v>6014617</v>
      </c>
      <c r="C59" s="41">
        <v>146001</v>
      </c>
      <c r="D59" s="63">
        <v>45200</v>
      </c>
      <c r="E59" s="63">
        <v>45565</v>
      </c>
      <c r="F59" s="61">
        <v>14506</v>
      </c>
      <c r="G59" s="61">
        <v>42931</v>
      </c>
      <c r="H59" s="61">
        <v>5831.28</v>
      </c>
      <c r="I59" s="61">
        <f t="shared" si="0"/>
        <v>63268.28</v>
      </c>
      <c r="J59" s="61">
        <v>73741</v>
      </c>
      <c r="K59" s="69">
        <f t="shared" si="1"/>
        <v>0.85797968565655469</v>
      </c>
      <c r="M59" s="65"/>
      <c r="N59" s="61"/>
    </row>
    <row r="60" spans="1:14">
      <c r="A60" s="34" t="s">
        <v>83</v>
      </c>
      <c r="B60" s="41">
        <v>6008650</v>
      </c>
      <c r="C60" s="41">
        <v>145928</v>
      </c>
      <c r="D60" s="63">
        <v>45200</v>
      </c>
      <c r="E60" s="63">
        <v>45565</v>
      </c>
      <c r="F60" s="61">
        <v>2757</v>
      </c>
      <c r="G60" s="61">
        <v>20047</v>
      </c>
      <c r="H60" s="61">
        <v>919.8</v>
      </c>
      <c r="I60" s="61">
        <f t="shared" si="0"/>
        <v>23723.8</v>
      </c>
      <c r="J60" s="61">
        <v>27356</v>
      </c>
      <c r="K60" s="69">
        <f t="shared" si="1"/>
        <v>0.86722474045913145</v>
      </c>
      <c r="M60" s="65"/>
      <c r="N60" s="61"/>
    </row>
    <row r="61" spans="1:14">
      <c r="A61" s="34" t="s">
        <v>84</v>
      </c>
      <c r="B61" s="41">
        <v>6000095</v>
      </c>
      <c r="C61" s="41" t="s">
        <v>85</v>
      </c>
      <c r="D61" s="63">
        <v>45200</v>
      </c>
      <c r="E61" s="63">
        <v>45565</v>
      </c>
      <c r="F61" s="61">
        <v>3099</v>
      </c>
      <c r="G61" s="61">
        <v>18187</v>
      </c>
      <c r="H61" s="61">
        <v>432.6</v>
      </c>
      <c r="I61" s="61">
        <f t="shared" si="0"/>
        <v>21718.6</v>
      </c>
      <c r="J61" s="61">
        <v>22484</v>
      </c>
      <c r="K61" s="69">
        <f t="shared" si="1"/>
        <v>0.96595801458815156</v>
      </c>
      <c r="M61" s="65"/>
      <c r="N61" s="61"/>
    </row>
    <row r="62" spans="1:14">
      <c r="A62" s="52" t="s">
        <v>86</v>
      </c>
      <c r="B62" s="53">
        <v>6008015</v>
      </c>
      <c r="C62" s="53">
        <v>145295</v>
      </c>
      <c r="D62" s="70">
        <v>45200</v>
      </c>
      <c r="E62" s="70">
        <v>45565</v>
      </c>
      <c r="F62" s="71">
        <v>6225</v>
      </c>
      <c r="G62" s="71">
        <v>12290</v>
      </c>
      <c r="H62" s="71">
        <v>2998.8</v>
      </c>
      <c r="I62" s="71">
        <f t="shared" si="0"/>
        <v>21513.8</v>
      </c>
      <c r="J62" s="71">
        <v>27065</v>
      </c>
      <c r="K62" s="72">
        <f t="shared" si="1"/>
        <v>0.79489377424718266</v>
      </c>
      <c r="M62" s="65"/>
      <c r="N62" s="61"/>
    </row>
    <row r="63" spans="1:14">
      <c r="A63" s="42" t="s">
        <v>87</v>
      </c>
      <c r="B63" s="43">
        <v>6003768</v>
      </c>
      <c r="C63" s="43">
        <v>145785</v>
      </c>
      <c r="D63" s="66">
        <v>45200</v>
      </c>
      <c r="E63" s="66">
        <v>45565</v>
      </c>
      <c r="F63" s="67">
        <v>3674</v>
      </c>
      <c r="G63" s="67">
        <v>8163</v>
      </c>
      <c r="H63" s="67">
        <v>1327.2</v>
      </c>
      <c r="I63" s="67">
        <f t="shared" si="0"/>
        <v>13164.2</v>
      </c>
      <c r="J63" s="67">
        <v>18293</v>
      </c>
      <c r="K63" s="68">
        <f t="shared" si="1"/>
        <v>0.71963045973869788</v>
      </c>
      <c r="M63" s="65"/>
      <c r="N63" s="61"/>
    </row>
    <row r="64" spans="1:14">
      <c r="A64" s="34" t="s">
        <v>88</v>
      </c>
      <c r="B64" s="41">
        <v>6001077</v>
      </c>
      <c r="C64" s="41">
        <v>145947</v>
      </c>
      <c r="D64" s="63">
        <v>45200</v>
      </c>
      <c r="E64" s="63">
        <v>45565</v>
      </c>
      <c r="F64" s="61">
        <v>2900</v>
      </c>
      <c r="G64" s="61">
        <v>23737</v>
      </c>
      <c r="H64" s="61">
        <v>633</v>
      </c>
      <c r="I64" s="61">
        <f t="shared" si="0"/>
        <v>27270</v>
      </c>
      <c r="J64" s="61">
        <v>30514</v>
      </c>
      <c r="K64" s="69">
        <f t="shared" si="1"/>
        <v>0.89368814314740774</v>
      </c>
      <c r="M64" s="65"/>
      <c r="N64" s="61"/>
    </row>
    <row r="65" spans="1:14">
      <c r="A65" s="34" t="s">
        <v>89</v>
      </c>
      <c r="B65" s="41">
        <v>6006399</v>
      </c>
      <c r="C65" s="41">
        <v>145248</v>
      </c>
      <c r="D65" s="63">
        <v>45200</v>
      </c>
      <c r="E65" s="63">
        <v>45565</v>
      </c>
      <c r="F65" s="61">
        <v>1711</v>
      </c>
      <c r="G65" s="61">
        <v>18497</v>
      </c>
      <c r="H65" s="61">
        <v>1817.76</v>
      </c>
      <c r="I65" s="61">
        <f t="shared" si="0"/>
        <v>22025.759999999998</v>
      </c>
      <c r="J65" s="61">
        <v>27150</v>
      </c>
      <c r="K65" s="69">
        <f t="shared" si="1"/>
        <v>0.81126187845303865</v>
      </c>
      <c r="M65" s="65"/>
      <c r="N65" s="61"/>
    </row>
    <row r="66" spans="1:14">
      <c r="A66" s="34" t="s">
        <v>90</v>
      </c>
      <c r="B66" s="41">
        <v>6002059</v>
      </c>
      <c r="C66" s="41">
        <v>145197</v>
      </c>
      <c r="D66" s="63">
        <v>45200</v>
      </c>
      <c r="E66" s="63">
        <v>45565</v>
      </c>
      <c r="F66" s="61">
        <v>7057</v>
      </c>
      <c r="G66" s="61">
        <v>27140</v>
      </c>
      <c r="H66" s="61">
        <v>1554</v>
      </c>
      <c r="I66" s="61">
        <f t="shared" si="0"/>
        <v>35751</v>
      </c>
      <c r="J66" s="61">
        <v>46037</v>
      </c>
      <c r="K66" s="69">
        <f t="shared" si="1"/>
        <v>0.77657101896300806</v>
      </c>
      <c r="M66" s="65"/>
      <c r="N66" s="61"/>
    </row>
    <row r="67" spans="1:14">
      <c r="A67" s="52" t="s">
        <v>91</v>
      </c>
      <c r="B67" s="53">
        <v>6004147</v>
      </c>
      <c r="C67" s="53">
        <v>145811</v>
      </c>
      <c r="D67" s="70">
        <v>45200</v>
      </c>
      <c r="E67" s="70">
        <v>45565</v>
      </c>
      <c r="F67" s="71">
        <v>3797</v>
      </c>
      <c r="G67" s="71">
        <v>23190</v>
      </c>
      <c r="H67" s="71">
        <v>504</v>
      </c>
      <c r="I67" s="71">
        <f t="shared" si="0"/>
        <v>27491</v>
      </c>
      <c r="J67" s="71">
        <v>31154</v>
      </c>
      <c r="K67" s="72">
        <f t="shared" si="1"/>
        <v>0.88242280285035635</v>
      </c>
      <c r="M67" s="65"/>
      <c r="N67" s="61"/>
    </row>
    <row r="68" spans="1:14">
      <c r="A68" s="42" t="s">
        <v>92</v>
      </c>
      <c r="B68" s="43">
        <v>6007520</v>
      </c>
      <c r="C68" s="43">
        <v>145658</v>
      </c>
      <c r="D68" s="66">
        <v>45200</v>
      </c>
      <c r="E68" s="66">
        <v>45565</v>
      </c>
      <c r="F68" s="67">
        <v>2276</v>
      </c>
      <c r="G68" s="67">
        <v>14483</v>
      </c>
      <c r="H68" s="67">
        <v>1373</v>
      </c>
      <c r="I68" s="67">
        <f t="shared" si="0"/>
        <v>18132</v>
      </c>
      <c r="J68" s="67">
        <v>22504</v>
      </c>
      <c r="K68" s="68">
        <f t="shared" si="1"/>
        <v>0.80572342694632071</v>
      </c>
      <c r="M68" s="65"/>
      <c r="N68" s="61"/>
    </row>
    <row r="69" spans="1:14">
      <c r="A69" s="34" t="s">
        <v>93</v>
      </c>
      <c r="B69" s="41">
        <v>6001945</v>
      </c>
      <c r="C69" s="41">
        <v>145437</v>
      </c>
      <c r="D69" s="63">
        <v>45200</v>
      </c>
      <c r="E69" s="63">
        <v>45565</v>
      </c>
      <c r="F69" s="61">
        <v>3112</v>
      </c>
      <c r="G69" s="61">
        <v>15944</v>
      </c>
      <c r="H69" s="61">
        <v>1052.52</v>
      </c>
      <c r="I69" s="61">
        <f t="shared" si="0"/>
        <v>20108.52</v>
      </c>
      <c r="J69" s="61">
        <v>24001</v>
      </c>
      <c r="K69" s="69">
        <f t="shared" si="1"/>
        <v>0.83782009082954878</v>
      </c>
      <c r="M69" s="65"/>
      <c r="N69" s="61"/>
    </row>
    <row r="70" spans="1:14">
      <c r="A70" s="34" t="s">
        <v>94</v>
      </c>
      <c r="B70" s="41">
        <v>6008783</v>
      </c>
      <c r="C70" s="41">
        <v>145486</v>
      </c>
      <c r="D70" s="63">
        <v>45200</v>
      </c>
      <c r="E70" s="63">
        <v>45565</v>
      </c>
      <c r="F70" s="61">
        <v>3492</v>
      </c>
      <c r="G70" s="61">
        <v>18105</v>
      </c>
      <c r="H70" s="61">
        <v>630</v>
      </c>
      <c r="I70" s="61">
        <f t="shared" si="0"/>
        <v>22227</v>
      </c>
      <c r="J70" s="61">
        <v>28225</v>
      </c>
      <c r="K70" s="69">
        <f t="shared" si="1"/>
        <v>0.78749335695305578</v>
      </c>
      <c r="M70" s="65"/>
      <c r="N70" s="61"/>
    </row>
    <row r="71" spans="1:14">
      <c r="A71" s="34" t="s">
        <v>95</v>
      </c>
      <c r="B71" s="41">
        <v>6002661</v>
      </c>
      <c r="C71" s="41" t="s">
        <v>96</v>
      </c>
      <c r="D71" s="63">
        <v>45200</v>
      </c>
      <c r="E71" s="63">
        <v>45565</v>
      </c>
      <c r="F71" s="61">
        <v>3931</v>
      </c>
      <c r="G71" s="61">
        <v>15682</v>
      </c>
      <c r="H71" s="61">
        <v>1018.92</v>
      </c>
      <c r="I71" s="61">
        <f t="shared" si="0"/>
        <v>20631.919999999998</v>
      </c>
      <c r="J71" s="61">
        <v>22258</v>
      </c>
      <c r="K71" s="69">
        <f t="shared" si="1"/>
        <v>0.92694402012759447</v>
      </c>
      <c r="M71" s="65"/>
      <c r="N71" s="61"/>
    </row>
    <row r="72" spans="1:14">
      <c r="A72" s="52" t="s">
        <v>97</v>
      </c>
      <c r="B72" s="53">
        <v>6004204</v>
      </c>
      <c r="C72" s="53">
        <v>145857</v>
      </c>
      <c r="D72" s="70">
        <v>45200</v>
      </c>
      <c r="E72" s="70">
        <v>45565</v>
      </c>
      <c r="F72" s="71">
        <v>1941</v>
      </c>
      <c r="G72" s="71">
        <v>9381</v>
      </c>
      <c r="H72" s="71">
        <v>891.24</v>
      </c>
      <c r="I72" s="71">
        <f t="shared" si="0"/>
        <v>12213.24</v>
      </c>
      <c r="J72" s="71">
        <v>16787</v>
      </c>
      <c r="K72" s="72">
        <f t="shared" si="1"/>
        <v>0.7275415500089355</v>
      </c>
      <c r="M72" s="65"/>
      <c r="N72" s="61"/>
    </row>
    <row r="73" spans="1:14">
      <c r="A73" s="42" t="s">
        <v>98</v>
      </c>
      <c r="B73" s="43">
        <v>6006308</v>
      </c>
      <c r="C73" s="43">
        <v>145413</v>
      </c>
      <c r="D73" s="66">
        <v>45200</v>
      </c>
      <c r="E73" s="66">
        <v>45565</v>
      </c>
      <c r="F73" s="67">
        <v>2245</v>
      </c>
      <c r="G73" s="67">
        <v>16633</v>
      </c>
      <c r="H73" s="67">
        <v>1051</v>
      </c>
      <c r="I73" s="67">
        <f t="shared" ref="I73:I138" si="2">SUM(F73:H73)</f>
        <v>19929</v>
      </c>
      <c r="J73" s="67">
        <v>24019</v>
      </c>
      <c r="K73" s="68">
        <f t="shared" ref="K73:K138" si="3">I73/J73</f>
        <v>0.82971813980598697</v>
      </c>
      <c r="M73" s="65"/>
      <c r="N73" s="61"/>
    </row>
    <row r="74" spans="1:14">
      <c r="A74" s="34" t="s">
        <v>99</v>
      </c>
      <c r="B74" s="41">
        <v>6001713</v>
      </c>
      <c r="C74" s="41">
        <v>145830</v>
      </c>
      <c r="D74" s="63">
        <v>45200</v>
      </c>
      <c r="E74" s="63">
        <v>45565</v>
      </c>
      <c r="F74" s="61">
        <v>7278</v>
      </c>
      <c r="G74" s="61">
        <v>59277</v>
      </c>
      <c r="H74" s="61">
        <v>4336</v>
      </c>
      <c r="I74" s="61">
        <f t="shared" si="2"/>
        <v>70891</v>
      </c>
      <c r="J74" s="61">
        <v>75001</v>
      </c>
      <c r="K74" s="69">
        <f t="shared" si="3"/>
        <v>0.94520073065692456</v>
      </c>
      <c r="M74" s="65"/>
      <c r="N74" s="61"/>
    </row>
    <row r="75" spans="1:14">
      <c r="A75" s="34" t="s">
        <v>100</v>
      </c>
      <c r="B75" s="41">
        <v>6003453</v>
      </c>
      <c r="C75" s="41">
        <v>145832</v>
      </c>
      <c r="D75" s="63">
        <v>45200</v>
      </c>
      <c r="E75" s="63">
        <v>45565</v>
      </c>
      <c r="F75" s="61">
        <v>4082</v>
      </c>
      <c r="G75" s="61">
        <v>33913</v>
      </c>
      <c r="H75" s="61">
        <v>1216</v>
      </c>
      <c r="I75" s="61">
        <f t="shared" si="2"/>
        <v>39211</v>
      </c>
      <c r="J75" s="61">
        <v>44873</v>
      </c>
      <c r="K75" s="69">
        <f t="shared" si="3"/>
        <v>0.87382167450359904</v>
      </c>
      <c r="M75" s="65"/>
      <c r="N75" s="61"/>
    </row>
    <row r="76" spans="1:14">
      <c r="A76" s="34" t="s">
        <v>101</v>
      </c>
      <c r="B76" s="41">
        <v>6008312</v>
      </c>
      <c r="C76" s="41">
        <v>145316</v>
      </c>
      <c r="D76" s="63">
        <v>45200</v>
      </c>
      <c r="E76" s="63">
        <v>45565</v>
      </c>
      <c r="F76" s="61">
        <v>4770</v>
      </c>
      <c r="G76" s="61">
        <v>48466</v>
      </c>
      <c r="H76" s="61">
        <v>2652</v>
      </c>
      <c r="I76" s="61">
        <f t="shared" si="2"/>
        <v>55888</v>
      </c>
      <c r="J76" s="61">
        <v>59912</v>
      </c>
      <c r="K76" s="69">
        <f t="shared" si="3"/>
        <v>0.93283482440913335</v>
      </c>
      <c r="M76" s="65"/>
      <c r="N76" s="61"/>
    </row>
    <row r="77" spans="1:14">
      <c r="A77" s="52" t="s">
        <v>102</v>
      </c>
      <c r="B77" s="53">
        <v>6000384</v>
      </c>
      <c r="C77" s="53">
        <v>145704</v>
      </c>
      <c r="D77" s="70">
        <v>45200</v>
      </c>
      <c r="E77" s="70">
        <v>45565</v>
      </c>
      <c r="F77" s="71">
        <v>776</v>
      </c>
      <c r="G77" s="71">
        <v>465</v>
      </c>
      <c r="H77" s="71">
        <v>1616.16</v>
      </c>
      <c r="I77" s="71">
        <f t="shared" si="2"/>
        <v>2857.16</v>
      </c>
      <c r="J77" s="71">
        <v>17070</v>
      </c>
      <c r="K77" s="72">
        <f t="shared" si="3"/>
        <v>0.16737902753368483</v>
      </c>
      <c r="M77" s="65"/>
      <c r="N77" s="61"/>
    </row>
    <row r="78" spans="1:14">
      <c r="A78" s="42" t="s">
        <v>102</v>
      </c>
      <c r="B78" s="43">
        <v>6002885</v>
      </c>
      <c r="C78" s="43">
        <v>145673</v>
      </c>
      <c r="D78" s="66">
        <v>45200</v>
      </c>
      <c r="E78" s="66">
        <v>45565</v>
      </c>
      <c r="F78" s="67">
        <v>2052</v>
      </c>
      <c r="G78" s="67">
        <v>881</v>
      </c>
      <c r="H78" s="67">
        <v>1595.16</v>
      </c>
      <c r="I78" s="67">
        <f t="shared" si="2"/>
        <v>4528.16</v>
      </c>
      <c r="J78" s="67">
        <v>29690</v>
      </c>
      <c r="K78" s="68">
        <f t="shared" si="3"/>
        <v>0.15251465139777703</v>
      </c>
      <c r="M78" s="65"/>
      <c r="N78" s="61"/>
    </row>
    <row r="79" spans="1:14">
      <c r="A79" s="34" t="s">
        <v>103</v>
      </c>
      <c r="B79" s="41">
        <v>6000400</v>
      </c>
      <c r="C79" s="41">
        <v>145436</v>
      </c>
      <c r="D79" s="63">
        <v>45200</v>
      </c>
      <c r="E79" s="63">
        <v>45565</v>
      </c>
      <c r="F79" s="61">
        <v>879</v>
      </c>
      <c r="G79" s="61">
        <v>1611</v>
      </c>
      <c r="H79" s="61">
        <v>1103.76</v>
      </c>
      <c r="I79" s="61">
        <f t="shared" si="2"/>
        <v>3593.76</v>
      </c>
      <c r="J79" s="61">
        <v>36542</v>
      </c>
      <c r="K79" s="69">
        <f t="shared" si="3"/>
        <v>9.8346012807180791E-2</v>
      </c>
      <c r="M79" s="65"/>
      <c r="N79" s="61"/>
    </row>
    <row r="80" spans="1:14">
      <c r="A80" s="34" t="s">
        <v>104</v>
      </c>
      <c r="B80" s="41">
        <v>6000426</v>
      </c>
      <c r="C80" s="41">
        <v>145933</v>
      </c>
      <c r="D80" s="63">
        <v>45200</v>
      </c>
      <c r="E80" s="63">
        <v>45565</v>
      </c>
      <c r="F80" s="61">
        <v>803</v>
      </c>
      <c r="G80" s="61">
        <v>823</v>
      </c>
      <c r="H80" s="61">
        <v>972.72</v>
      </c>
      <c r="I80" s="61">
        <f t="shared" si="2"/>
        <v>2598.7200000000003</v>
      </c>
      <c r="J80" s="61">
        <v>21807</v>
      </c>
      <c r="K80" s="69">
        <f t="shared" si="3"/>
        <v>0.11916907415050214</v>
      </c>
      <c r="M80" s="65"/>
      <c r="N80" s="61"/>
    </row>
    <row r="81" spans="1:14">
      <c r="A81" s="34" t="s">
        <v>105</v>
      </c>
      <c r="B81" s="41">
        <v>6008155</v>
      </c>
      <c r="C81" s="41">
        <v>146169</v>
      </c>
      <c r="D81" s="63">
        <v>45200</v>
      </c>
      <c r="E81" s="63">
        <v>45565</v>
      </c>
      <c r="F81" s="61">
        <v>3404</v>
      </c>
      <c r="G81" s="61">
        <v>25447</v>
      </c>
      <c r="H81" s="61">
        <v>3454</v>
      </c>
      <c r="I81" s="61">
        <f t="shared" si="2"/>
        <v>32305</v>
      </c>
      <c r="J81" s="61">
        <v>33884</v>
      </c>
      <c r="K81" s="69">
        <f t="shared" si="3"/>
        <v>0.95339983473025613</v>
      </c>
      <c r="M81" s="65"/>
      <c r="N81" s="61"/>
    </row>
    <row r="82" spans="1:14">
      <c r="A82" s="52" t="s">
        <v>106</v>
      </c>
      <c r="B82" s="53">
        <v>6001010</v>
      </c>
      <c r="C82" s="53">
        <v>145371</v>
      </c>
      <c r="D82" s="70">
        <v>45200</v>
      </c>
      <c r="E82" s="70">
        <v>45565</v>
      </c>
      <c r="F82" s="71">
        <v>4011</v>
      </c>
      <c r="G82" s="71">
        <v>19564</v>
      </c>
      <c r="H82" s="71">
        <v>3596.88</v>
      </c>
      <c r="I82" s="71">
        <f t="shared" si="2"/>
        <v>27171.88</v>
      </c>
      <c r="J82" s="71">
        <v>30687</v>
      </c>
      <c r="K82" s="72">
        <f t="shared" si="3"/>
        <v>0.8854524717307003</v>
      </c>
      <c r="M82" s="65"/>
      <c r="N82" s="61"/>
    </row>
    <row r="83" spans="1:14">
      <c r="A83" s="42" t="s">
        <v>107</v>
      </c>
      <c r="B83" s="43">
        <v>6002364</v>
      </c>
      <c r="C83" s="43">
        <v>145753</v>
      </c>
      <c r="D83" s="66">
        <v>45200</v>
      </c>
      <c r="E83" s="66">
        <v>45565</v>
      </c>
      <c r="F83" s="67">
        <v>7712</v>
      </c>
      <c r="G83" s="67">
        <v>30667</v>
      </c>
      <c r="H83" s="67">
        <v>6905.64</v>
      </c>
      <c r="I83" s="67">
        <f t="shared" si="2"/>
        <v>45284.639999999999</v>
      </c>
      <c r="J83" s="67">
        <v>51613</v>
      </c>
      <c r="K83" s="68">
        <f t="shared" si="3"/>
        <v>0.8773882548970221</v>
      </c>
      <c r="M83" s="65"/>
      <c r="N83" s="61"/>
    </row>
    <row r="84" spans="1:14">
      <c r="A84" s="34" t="s">
        <v>108</v>
      </c>
      <c r="B84" s="41">
        <v>6009823</v>
      </c>
      <c r="C84" s="41">
        <v>146050</v>
      </c>
      <c r="D84" s="63">
        <v>45200</v>
      </c>
      <c r="E84" s="63">
        <v>45565</v>
      </c>
      <c r="F84" s="61">
        <v>4274</v>
      </c>
      <c r="G84" s="61">
        <v>12888</v>
      </c>
      <c r="H84" s="61">
        <v>3588.48</v>
      </c>
      <c r="I84" s="61">
        <f t="shared" si="2"/>
        <v>20750.48</v>
      </c>
      <c r="J84" s="61">
        <v>25719</v>
      </c>
      <c r="K84" s="69">
        <f t="shared" si="3"/>
        <v>0.80681519499202925</v>
      </c>
      <c r="M84" s="65"/>
      <c r="N84" s="61"/>
    </row>
    <row r="85" spans="1:14">
      <c r="A85" s="34" t="s">
        <v>109</v>
      </c>
      <c r="B85" s="41">
        <v>6006175</v>
      </c>
      <c r="C85" s="41">
        <v>145358</v>
      </c>
      <c r="D85" s="63">
        <v>45200</v>
      </c>
      <c r="E85" s="63">
        <v>45565</v>
      </c>
      <c r="F85" s="61">
        <v>6217</v>
      </c>
      <c r="G85" s="61">
        <v>14053</v>
      </c>
      <c r="H85" s="61">
        <v>5604.48</v>
      </c>
      <c r="I85" s="61">
        <f t="shared" si="2"/>
        <v>25874.48</v>
      </c>
      <c r="J85" s="61">
        <v>32300</v>
      </c>
      <c r="K85" s="69">
        <f t="shared" si="3"/>
        <v>0.80106749226006191</v>
      </c>
      <c r="M85" s="65"/>
      <c r="N85" s="61"/>
    </row>
    <row r="86" spans="1:14">
      <c r="A86" s="34" t="s">
        <v>110</v>
      </c>
      <c r="B86" s="41">
        <v>6000517</v>
      </c>
      <c r="C86" s="41">
        <v>146023</v>
      </c>
      <c r="D86" s="63">
        <v>45200</v>
      </c>
      <c r="E86" s="63">
        <v>45565</v>
      </c>
      <c r="F86" s="61">
        <v>1054</v>
      </c>
      <c r="G86" s="61">
        <v>2388</v>
      </c>
      <c r="H86" s="61">
        <v>1018.92</v>
      </c>
      <c r="I86" s="61">
        <f t="shared" si="2"/>
        <v>4460.92</v>
      </c>
      <c r="J86" s="61">
        <v>13394</v>
      </c>
      <c r="K86" s="69">
        <f t="shared" si="3"/>
        <v>0.33305360609228013</v>
      </c>
      <c r="M86" s="65"/>
      <c r="N86" s="61"/>
    </row>
    <row r="87" spans="1:14">
      <c r="A87" s="52" t="s">
        <v>111</v>
      </c>
      <c r="B87" s="53">
        <v>6016489</v>
      </c>
      <c r="C87" s="53">
        <v>146187</v>
      </c>
      <c r="D87" s="70">
        <v>45200</v>
      </c>
      <c r="E87" s="70">
        <v>45565</v>
      </c>
      <c r="F87" s="71">
        <v>3414</v>
      </c>
      <c r="G87" s="71">
        <v>8137</v>
      </c>
      <c r="H87" s="71">
        <v>5276</v>
      </c>
      <c r="I87" s="71">
        <f t="shared" si="2"/>
        <v>16827</v>
      </c>
      <c r="J87" s="71">
        <v>23865</v>
      </c>
      <c r="K87" s="72">
        <f t="shared" si="3"/>
        <v>0.70509113764927722</v>
      </c>
      <c r="M87" s="65"/>
      <c r="N87" s="61"/>
    </row>
    <row r="88" spans="1:14">
      <c r="A88" s="42" t="s">
        <v>112</v>
      </c>
      <c r="B88" s="43">
        <v>6016729</v>
      </c>
      <c r="C88" s="43">
        <v>146170</v>
      </c>
      <c r="D88" s="66">
        <v>45200</v>
      </c>
      <c r="E88" s="66">
        <v>45565</v>
      </c>
      <c r="F88" s="67">
        <v>3956</v>
      </c>
      <c r="G88" s="67">
        <v>6859</v>
      </c>
      <c r="H88" s="67">
        <v>3054.24</v>
      </c>
      <c r="I88" s="67">
        <f t="shared" si="2"/>
        <v>13869.24</v>
      </c>
      <c r="J88" s="67">
        <v>21819</v>
      </c>
      <c r="K88" s="68">
        <f t="shared" si="3"/>
        <v>0.63564966313763238</v>
      </c>
      <c r="M88" s="65"/>
      <c r="N88" s="61"/>
    </row>
    <row r="89" spans="1:14">
      <c r="A89" s="34" t="s">
        <v>113</v>
      </c>
      <c r="B89" s="41">
        <v>6008205</v>
      </c>
      <c r="C89" s="41" t="s">
        <v>114</v>
      </c>
      <c r="D89" s="63">
        <v>45200</v>
      </c>
      <c r="E89" s="63">
        <v>45565</v>
      </c>
      <c r="F89" s="61">
        <v>1249</v>
      </c>
      <c r="G89" s="61">
        <v>6915</v>
      </c>
      <c r="H89" s="61">
        <v>975.24</v>
      </c>
      <c r="I89" s="61">
        <f t="shared" si="2"/>
        <v>9139.24</v>
      </c>
      <c r="J89" s="61">
        <v>10019</v>
      </c>
      <c r="K89" s="69">
        <f t="shared" si="3"/>
        <v>0.91219083740892304</v>
      </c>
      <c r="M89" s="65"/>
      <c r="N89" s="61"/>
    </row>
    <row r="90" spans="1:14">
      <c r="A90" s="34" t="s">
        <v>115</v>
      </c>
      <c r="B90" s="41">
        <v>6016273</v>
      </c>
      <c r="C90" s="41">
        <v>146125</v>
      </c>
      <c r="D90" s="63">
        <v>45200</v>
      </c>
      <c r="E90" s="63">
        <v>45565</v>
      </c>
      <c r="F90" s="61">
        <v>474</v>
      </c>
      <c r="G90" s="61">
        <v>1755</v>
      </c>
      <c r="H90" s="61">
        <v>1144.08</v>
      </c>
      <c r="I90" s="61">
        <f t="shared" si="2"/>
        <v>3373.08</v>
      </c>
      <c r="J90" s="61">
        <v>18963</v>
      </c>
      <c r="K90" s="69">
        <f t="shared" si="3"/>
        <v>0.17787691820914411</v>
      </c>
      <c r="M90" s="65"/>
      <c r="N90" s="61"/>
    </row>
    <row r="91" spans="1:14">
      <c r="A91" s="34" t="s">
        <v>116</v>
      </c>
      <c r="B91" s="41">
        <v>6006662</v>
      </c>
      <c r="C91" s="41">
        <v>145634</v>
      </c>
      <c r="D91" s="63">
        <v>45200</v>
      </c>
      <c r="E91" s="63">
        <v>45565</v>
      </c>
      <c r="F91" s="61">
        <v>10799</v>
      </c>
      <c r="G91" s="61">
        <v>31151</v>
      </c>
      <c r="H91" s="61">
        <v>5177.76</v>
      </c>
      <c r="I91" s="61">
        <f t="shared" si="2"/>
        <v>47127.76</v>
      </c>
      <c r="J91" s="61">
        <v>54513</v>
      </c>
      <c r="K91" s="69">
        <f t="shared" si="3"/>
        <v>0.8645233247115367</v>
      </c>
      <c r="M91" s="65"/>
      <c r="N91" s="61"/>
    </row>
    <row r="92" spans="1:14">
      <c r="A92" s="52" t="s">
        <v>117</v>
      </c>
      <c r="B92" s="53">
        <v>6003834</v>
      </c>
      <c r="C92" s="53">
        <v>145479</v>
      </c>
      <c r="D92" s="70">
        <v>45200</v>
      </c>
      <c r="E92" s="70">
        <v>45565</v>
      </c>
      <c r="F92" s="71">
        <v>7487</v>
      </c>
      <c r="G92" s="71">
        <v>40622</v>
      </c>
      <c r="H92" s="71">
        <v>1912.68</v>
      </c>
      <c r="I92" s="71">
        <f t="shared" si="2"/>
        <v>50021.68</v>
      </c>
      <c r="J92" s="71">
        <v>54228</v>
      </c>
      <c r="K92" s="72">
        <f t="shared" si="3"/>
        <v>0.92243269159843622</v>
      </c>
      <c r="M92" s="65"/>
      <c r="N92" s="61"/>
    </row>
    <row r="93" spans="1:14">
      <c r="A93" s="42" t="s">
        <v>118</v>
      </c>
      <c r="B93" s="43">
        <v>6007181</v>
      </c>
      <c r="C93" s="43">
        <v>145136</v>
      </c>
      <c r="D93" s="66">
        <v>45200</v>
      </c>
      <c r="E93" s="66">
        <v>45565</v>
      </c>
      <c r="F93" s="67">
        <v>3685</v>
      </c>
      <c r="G93" s="67">
        <v>9888</v>
      </c>
      <c r="H93" s="67">
        <v>531.72</v>
      </c>
      <c r="I93" s="67">
        <f t="shared" si="2"/>
        <v>14104.72</v>
      </c>
      <c r="J93" s="67">
        <v>20631</v>
      </c>
      <c r="K93" s="68">
        <f t="shared" si="3"/>
        <v>0.68366632737143129</v>
      </c>
      <c r="M93" s="65"/>
      <c r="N93" s="61"/>
    </row>
    <row r="94" spans="1:14">
      <c r="A94" s="34" t="s">
        <v>119</v>
      </c>
      <c r="B94" s="41">
        <v>6002067</v>
      </c>
      <c r="C94" s="41">
        <v>145834</v>
      </c>
      <c r="D94" s="63">
        <v>45200</v>
      </c>
      <c r="E94" s="63">
        <v>45565</v>
      </c>
      <c r="F94" s="61">
        <v>5349</v>
      </c>
      <c r="G94" s="61">
        <v>45614</v>
      </c>
      <c r="H94" s="61">
        <v>5685</v>
      </c>
      <c r="I94" s="61">
        <f t="shared" si="2"/>
        <v>56648</v>
      </c>
      <c r="J94" s="61">
        <v>59143</v>
      </c>
      <c r="K94" s="69">
        <f t="shared" si="3"/>
        <v>0.95781411156011698</v>
      </c>
      <c r="M94" s="65"/>
      <c r="N94" s="61"/>
    </row>
    <row r="95" spans="1:14">
      <c r="A95" s="34" t="s">
        <v>120</v>
      </c>
      <c r="B95" s="41">
        <v>6001317</v>
      </c>
      <c r="C95" s="41">
        <v>145581</v>
      </c>
      <c r="D95" s="63">
        <v>45200</v>
      </c>
      <c r="E95" s="63">
        <v>45565</v>
      </c>
      <c r="F95" s="61">
        <v>4124</v>
      </c>
      <c r="G95" s="61">
        <v>19325</v>
      </c>
      <c r="H95" s="61">
        <v>321.72000000000003</v>
      </c>
      <c r="I95" s="61">
        <f t="shared" si="2"/>
        <v>23770.720000000001</v>
      </c>
      <c r="J95" s="61">
        <v>31604</v>
      </c>
      <c r="K95" s="69">
        <f t="shared" si="3"/>
        <v>0.75214276673838754</v>
      </c>
      <c r="M95" s="65"/>
      <c r="N95" s="61"/>
    </row>
    <row r="96" spans="1:14">
      <c r="A96" s="34" t="s">
        <v>121</v>
      </c>
      <c r="B96" s="41">
        <v>6007322</v>
      </c>
      <c r="C96" s="41">
        <v>145734</v>
      </c>
      <c r="D96" s="63">
        <v>45200</v>
      </c>
      <c r="E96" s="63">
        <v>45565</v>
      </c>
      <c r="F96" s="61">
        <v>9746</v>
      </c>
      <c r="G96" s="61">
        <v>19186</v>
      </c>
      <c r="H96" s="61">
        <v>7888</v>
      </c>
      <c r="I96" s="61">
        <f t="shared" si="2"/>
        <v>36820</v>
      </c>
      <c r="J96" s="61">
        <v>59509</v>
      </c>
      <c r="K96" s="69">
        <f t="shared" si="3"/>
        <v>0.61872994000907422</v>
      </c>
      <c r="M96" s="65"/>
      <c r="N96" s="61"/>
    </row>
    <row r="97" spans="1:14">
      <c r="A97" s="52" t="s">
        <v>122</v>
      </c>
      <c r="B97" s="53">
        <v>6014344</v>
      </c>
      <c r="C97" s="53">
        <v>145868</v>
      </c>
      <c r="D97" s="70">
        <v>45200</v>
      </c>
      <c r="E97" s="70">
        <v>45565</v>
      </c>
      <c r="F97" s="71">
        <v>16246</v>
      </c>
      <c r="G97" s="71">
        <v>21635</v>
      </c>
      <c r="H97" s="71">
        <v>5519</v>
      </c>
      <c r="I97" s="71">
        <f t="shared" si="2"/>
        <v>43400</v>
      </c>
      <c r="J97" s="71">
        <v>58891</v>
      </c>
      <c r="K97" s="72">
        <f t="shared" si="3"/>
        <v>0.73695471294425297</v>
      </c>
      <c r="M97" s="65"/>
      <c r="N97" s="61"/>
    </row>
    <row r="98" spans="1:14">
      <c r="A98" s="42" t="s">
        <v>123</v>
      </c>
      <c r="B98" s="43">
        <v>6012827</v>
      </c>
      <c r="C98" s="43">
        <v>145699</v>
      </c>
      <c r="D98" s="66">
        <v>45200</v>
      </c>
      <c r="E98" s="66">
        <v>45565</v>
      </c>
      <c r="F98" s="67">
        <v>4576</v>
      </c>
      <c r="G98" s="67">
        <v>11324</v>
      </c>
      <c r="H98" s="67">
        <v>8413</v>
      </c>
      <c r="I98" s="67">
        <f t="shared" si="2"/>
        <v>24313</v>
      </c>
      <c r="J98" s="67">
        <v>33665</v>
      </c>
      <c r="K98" s="68">
        <f t="shared" si="3"/>
        <v>0.72220406950839156</v>
      </c>
      <c r="M98" s="65"/>
      <c r="N98" s="61"/>
    </row>
    <row r="99" spans="1:14">
      <c r="A99" s="34" t="s">
        <v>124</v>
      </c>
      <c r="B99" s="41">
        <v>6009096</v>
      </c>
      <c r="C99" s="41">
        <v>145667</v>
      </c>
      <c r="D99" s="63">
        <v>45200</v>
      </c>
      <c r="E99" s="63">
        <v>45565</v>
      </c>
      <c r="F99" s="61">
        <v>6728</v>
      </c>
      <c r="G99" s="61">
        <v>11774</v>
      </c>
      <c r="H99" s="61">
        <v>7710.36</v>
      </c>
      <c r="I99" s="61">
        <f t="shared" si="2"/>
        <v>26212.36</v>
      </c>
      <c r="J99" s="61">
        <v>46605</v>
      </c>
      <c r="K99" s="69">
        <f t="shared" si="3"/>
        <v>0.56243664842828023</v>
      </c>
      <c r="M99" s="65"/>
      <c r="N99" s="61"/>
    </row>
    <row r="100" spans="1:14">
      <c r="A100" s="34" t="s">
        <v>125</v>
      </c>
      <c r="B100" s="41">
        <v>6011340</v>
      </c>
      <c r="C100" s="41">
        <v>145601</v>
      </c>
      <c r="D100" s="63">
        <v>45200</v>
      </c>
      <c r="E100" s="63">
        <v>45565</v>
      </c>
      <c r="F100" s="61">
        <v>2158</v>
      </c>
      <c r="G100" s="61">
        <v>7962</v>
      </c>
      <c r="H100" s="61">
        <v>1430.52</v>
      </c>
      <c r="I100" s="61">
        <f t="shared" si="2"/>
        <v>11550.52</v>
      </c>
      <c r="J100" s="61">
        <v>21584</v>
      </c>
      <c r="K100" s="69">
        <f t="shared" si="3"/>
        <v>0.53514269829503336</v>
      </c>
      <c r="M100" s="65"/>
      <c r="N100" s="61"/>
    </row>
    <row r="101" spans="1:14">
      <c r="A101" s="34" t="s">
        <v>126</v>
      </c>
      <c r="B101" s="41">
        <v>6016810</v>
      </c>
      <c r="C101" s="41">
        <v>146181</v>
      </c>
      <c r="D101" s="63">
        <v>45200</v>
      </c>
      <c r="E101" s="63">
        <v>45565</v>
      </c>
      <c r="F101" s="61">
        <v>395</v>
      </c>
      <c r="G101" s="61">
        <v>930</v>
      </c>
      <c r="H101" s="61">
        <v>447</v>
      </c>
      <c r="I101" s="61">
        <f t="shared" si="2"/>
        <v>1772</v>
      </c>
      <c r="J101" s="61">
        <v>24429</v>
      </c>
      <c r="K101" s="69">
        <f t="shared" si="3"/>
        <v>7.2536739121535881E-2</v>
      </c>
      <c r="M101" s="65"/>
      <c r="N101" s="61"/>
    </row>
    <row r="102" spans="1:14">
      <c r="A102" s="52" t="s">
        <v>127</v>
      </c>
      <c r="B102" s="53">
        <v>6000657</v>
      </c>
      <c r="C102" s="53">
        <v>145796</v>
      </c>
      <c r="D102" s="70">
        <v>45200</v>
      </c>
      <c r="E102" s="70">
        <v>45565</v>
      </c>
      <c r="F102" s="71">
        <v>3618</v>
      </c>
      <c r="G102" s="71">
        <v>46881</v>
      </c>
      <c r="H102" s="71">
        <v>1908.48</v>
      </c>
      <c r="I102" s="71">
        <f t="shared" si="2"/>
        <v>52407.48</v>
      </c>
      <c r="J102" s="71">
        <v>54745</v>
      </c>
      <c r="K102" s="72">
        <f t="shared" si="3"/>
        <v>0.9573016713855147</v>
      </c>
      <c r="M102" s="65"/>
      <c r="N102" s="61"/>
    </row>
    <row r="103" spans="1:14">
      <c r="A103" s="42" t="s">
        <v>128</v>
      </c>
      <c r="B103" s="43">
        <v>6000731</v>
      </c>
      <c r="C103" s="43">
        <v>146051</v>
      </c>
      <c r="D103" s="66">
        <v>45200</v>
      </c>
      <c r="E103" s="66">
        <v>45565</v>
      </c>
      <c r="F103" s="67">
        <v>2283</v>
      </c>
      <c r="G103" s="67">
        <v>5212</v>
      </c>
      <c r="H103" s="67">
        <v>2789.64</v>
      </c>
      <c r="I103" s="67">
        <f t="shared" si="2"/>
        <v>10284.64</v>
      </c>
      <c r="J103" s="67">
        <v>18744</v>
      </c>
      <c r="K103" s="68">
        <f t="shared" si="3"/>
        <v>0.54868971404182665</v>
      </c>
      <c r="M103" s="65"/>
      <c r="N103" s="61"/>
    </row>
    <row r="104" spans="1:14">
      <c r="A104" s="34" t="s">
        <v>129</v>
      </c>
      <c r="B104" s="41">
        <v>6008171</v>
      </c>
      <c r="C104" s="41" t="s">
        <v>130</v>
      </c>
      <c r="D104" s="63">
        <v>45200</v>
      </c>
      <c r="E104" s="63">
        <v>45565</v>
      </c>
      <c r="F104" s="61">
        <v>1394</v>
      </c>
      <c r="G104" s="61">
        <v>6139</v>
      </c>
      <c r="H104" s="61">
        <v>1662.36</v>
      </c>
      <c r="I104" s="61">
        <f t="shared" si="2"/>
        <v>9195.36</v>
      </c>
      <c r="J104" s="61">
        <v>12157</v>
      </c>
      <c r="K104" s="69">
        <f t="shared" si="3"/>
        <v>0.75638397630994492</v>
      </c>
      <c r="M104" s="65"/>
      <c r="N104" s="61"/>
    </row>
    <row r="105" spans="1:14">
      <c r="A105" s="34" t="s">
        <v>131</v>
      </c>
      <c r="B105" s="41">
        <v>6001176</v>
      </c>
      <c r="C105" s="41">
        <v>145776</v>
      </c>
      <c r="D105" s="63">
        <v>45200</v>
      </c>
      <c r="E105" s="63">
        <v>45565</v>
      </c>
      <c r="F105" s="61">
        <v>4781</v>
      </c>
      <c r="G105" s="61">
        <v>20467</v>
      </c>
      <c r="H105" s="61">
        <v>179</v>
      </c>
      <c r="I105" s="61">
        <f t="shared" si="2"/>
        <v>25427</v>
      </c>
      <c r="J105" s="61">
        <v>30141</v>
      </c>
      <c r="K105" s="69">
        <f t="shared" si="3"/>
        <v>0.84360173849573672</v>
      </c>
      <c r="M105" s="65"/>
      <c r="N105" s="61"/>
    </row>
    <row r="106" spans="1:14">
      <c r="A106" s="34" t="s">
        <v>132</v>
      </c>
      <c r="B106" s="41">
        <v>6000806</v>
      </c>
      <c r="C106" s="41">
        <v>145538</v>
      </c>
      <c r="D106" s="63">
        <v>45200</v>
      </c>
      <c r="E106" s="63">
        <v>45565</v>
      </c>
      <c r="F106" s="61">
        <v>6735</v>
      </c>
      <c r="G106" s="61">
        <v>11894</v>
      </c>
      <c r="H106" s="61">
        <v>6090.84</v>
      </c>
      <c r="I106" s="61">
        <f t="shared" si="2"/>
        <v>24719.84</v>
      </c>
      <c r="J106" s="61">
        <v>40681</v>
      </c>
      <c r="K106" s="69">
        <f t="shared" si="3"/>
        <v>0.60765074604852387</v>
      </c>
      <c r="M106" s="65"/>
      <c r="N106" s="61"/>
    </row>
    <row r="107" spans="1:14">
      <c r="A107" s="52" t="s">
        <v>133</v>
      </c>
      <c r="B107" s="53">
        <v>6000822</v>
      </c>
      <c r="C107" s="53">
        <v>145549</v>
      </c>
      <c r="D107" s="70">
        <v>45200</v>
      </c>
      <c r="E107" s="70">
        <v>45565</v>
      </c>
      <c r="F107" s="71">
        <v>6205</v>
      </c>
      <c r="G107" s="71">
        <v>39372</v>
      </c>
      <c r="H107" s="71">
        <v>7566.72</v>
      </c>
      <c r="I107" s="71">
        <f t="shared" si="2"/>
        <v>53143.72</v>
      </c>
      <c r="J107" s="71">
        <v>61215</v>
      </c>
      <c r="K107" s="72">
        <f t="shared" si="3"/>
        <v>0.86814865637507144</v>
      </c>
      <c r="M107" s="65"/>
      <c r="N107" s="61"/>
    </row>
    <row r="108" spans="1:14">
      <c r="A108" s="42" t="s">
        <v>134</v>
      </c>
      <c r="B108" s="43">
        <v>6000889</v>
      </c>
      <c r="C108" s="43">
        <v>145198</v>
      </c>
      <c r="D108" s="66">
        <v>45200</v>
      </c>
      <c r="E108" s="66">
        <v>45565</v>
      </c>
      <c r="F108" s="67">
        <v>8330</v>
      </c>
      <c r="G108" s="67">
        <v>25717</v>
      </c>
      <c r="H108" s="67">
        <v>7341</v>
      </c>
      <c r="I108" s="67">
        <f t="shared" si="2"/>
        <v>41388</v>
      </c>
      <c r="J108" s="67">
        <v>51275</v>
      </c>
      <c r="K108" s="68">
        <f t="shared" si="3"/>
        <v>0.80717698683568995</v>
      </c>
      <c r="M108" s="65"/>
      <c r="N108" s="61"/>
    </row>
    <row r="109" spans="1:14">
      <c r="A109" s="34" t="s">
        <v>135</v>
      </c>
      <c r="B109" s="41">
        <v>6012975</v>
      </c>
      <c r="C109" s="41">
        <v>145701</v>
      </c>
      <c r="D109" s="63">
        <v>45200</v>
      </c>
      <c r="E109" s="63">
        <v>45565</v>
      </c>
      <c r="F109" s="61">
        <v>8862</v>
      </c>
      <c r="G109" s="61">
        <v>17598</v>
      </c>
      <c r="H109" s="61">
        <v>8115.24</v>
      </c>
      <c r="I109" s="61">
        <f t="shared" si="2"/>
        <v>34575.24</v>
      </c>
      <c r="J109" s="61">
        <v>45898</v>
      </c>
      <c r="K109" s="69">
        <f t="shared" si="3"/>
        <v>0.75330602640637934</v>
      </c>
      <c r="M109" s="65"/>
      <c r="N109" s="61"/>
    </row>
    <row r="110" spans="1:14">
      <c r="A110" s="34" t="s">
        <v>136</v>
      </c>
      <c r="B110" s="41">
        <v>6014369</v>
      </c>
      <c r="C110" s="41">
        <v>145835</v>
      </c>
      <c r="D110" s="63">
        <v>45200</v>
      </c>
      <c r="E110" s="63">
        <v>45565</v>
      </c>
      <c r="F110" s="61">
        <v>14435</v>
      </c>
      <c r="G110" s="61">
        <v>22161</v>
      </c>
      <c r="H110" s="61">
        <v>11053.56</v>
      </c>
      <c r="I110" s="61">
        <f t="shared" si="2"/>
        <v>47649.56</v>
      </c>
      <c r="J110" s="61">
        <v>64031</v>
      </c>
      <c r="K110" s="69">
        <f t="shared" si="3"/>
        <v>0.74416392060095893</v>
      </c>
      <c r="M110" s="65"/>
      <c r="N110" s="61"/>
    </row>
    <row r="111" spans="1:14">
      <c r="A111" s="34" t="s">
        <v>137</v>
      </c>
      <c r="B111" s="41">
        <v>6000855</v>
      </c>
      <c r="C111" s="41">
        <v>145948</v>
      </c>
      <c r="D111" s="63">
        <v>45200</v>
      </c>
      <c r="E111" s="63">
        <v>45565</v>
      </c>
      <c r="F111" s="61">
        <v>2117</v>
      </c>
      <c r="G111" s="61">
        <v>4911</v>
      </c>
      <c r="H111" s="61">
        <v>1154.1600000000001</v>
      </c>
      <c r="I111" s="61">
        <f t="shared" si="2"/>
        <v>8182.16</v>
      </c>
      <c r="J111" s="61">
        <v>12041</v>
      </c>
      <c r="K111" s="69">
        <f t="shared" si="3"/>
        <v>0.67952495639897015</v>
      </c>
      <c r="M111" s="65"/>
      <c r="N111" s="61"/>
    </row>
    <row r="112" spans="1:14">
      <c r="A112" s="52" t="s">
        <v>138</v>
      </c>
      <c r="B112" s="53">
        <v>6005391</v>
      </c>
      <c r="C112" s="53">
        <v>146121</v>
      </c>
      <c r="D112" s="70">
        <v>45200</v>
      </c>
      <c r="E112" s="70">
        <v>45565</v>
      </c>
      <c r="F112" s="71">
        <v>1881</v>
      </c>
      <c r="G112" s="71">
        <v>3675</v>
      </c>
      <c r="H112" s="71">
        <v>959.28</v>
      </c>
      <c r="I112" s="71">
        <f t="shared" si="2"/>
        <v>6515.28</v>
      </c>
      <c r="J112" s="71">
        <v>10846</v>
      </c>
      <c r="K112" s="72">
        <f t="shared" si="3"/>
        <v>0.60070809515028578</v>
      </c>
      <c r="M112" s="65"/>
      <c r="N112" s="61"/>
    </row>
    <row r="113" spans="1:14">
      <c r="A113" s="42" t="s">
        <v>139</v>
      </c>
      <c r="B113" s="43">
        <v>6010110</v>
      </c>
      <c r="C113" s="43">
        <v>146013</v>
      </c>
      <c r="D113" s="66">
        <v>45200</v>
      </c>
      <c r="E113" s="66">
        <v>45565</v>
      </c>
      <c r="F113" s="67">
        <v>3589</v>
      </c>
      <c r="G113" s="67">
        <v>8991</v>
      </c>
      <c r="H113" s="67">
        <v>1638</v>
      </c>
      <c r="I113" s="67">
        <f t="shared" si="2"/>
        <v>14218</v>
      </c>
      <c r="J113" s="67">
        <v>14875</v>
      </c>
      <c r="K113" s="68">
        <f t="shared" si="3"/>
        <v>0.95583193277310929</v>
      </c>
      <c r="M113" s="65"/>
      <c r="N113" s="61"/>
    </row>
    <row r="114" spans="1:14">
      <c r="A114" s="34" t="s">
        <v>140</v>
      </c>
      <c r="B114" s="41">
        <v>6014872</v>
      </c>
      <c r="C114" s="41">
        <v>145958</v>
      </c>
      <c r="D114" s="63">
        <v>45200</v>
      </c>
      <c r="E114" s="63">
        <v>45565</v>
      </c>
      <c r="F114" s="61">
        <v>3197</v>
      </c>
      <c r="G114" s="61">
        <v>11872</v>
      </c>
      <c r="H114" s="61">
        <v>1924.44</v>
      </c>
      <c r="I114" s="61">
        <f t="shared" si="2"/>
        <v>16993.439999999999</v>
      </c>
      <c r="J114" s="61">
        <v>25651</v>
      </c>
      <c r="K114" s="69">
        <f t="shared" si="3"/>
        <v>0.6624864527698725</v>
      </c>
      <c r="M114" s="65"/>
      <c r="N114" s="61"/>
    </row>
    <row r="115" spans="1:14">
      <c r="A115" s="34" t="s">
        <v>141</v>
      </c>
      <c r="B115" s="41">
        <v>6006688</v>
      </c>
      <c r="C115" s="41">
        <v>145844</v>
      </c>
      <c r="D115" s="63">
        <v>45200</v>
      </c>
      <c r="E115" s="63">
        <v>45565</v>
      </c>
      <c r="F115" s="61">
        <v>7867</v>
      </c>
      <c r="G115" s="61">
        <v>12843</v>
      </c>
      <c r="H115" s="61">
        <v>5889.24</v>
      </c>
      <c r="I115" s="61">
        <f t="shared" si="2"/>
        <v>26599.239999999998</v>
      </c>
      <c r="J115" s="61">
        <v>38595</v>
      </c>
      <c r="K115" s="69">
        <f t="shared" si="3"/>
        <v>0.68918875502008026</v>
      </c>
      <c r="M115" s="65"/>
      <c r="N115" s="61"/>
    </row>
    <row r="116" spans="1:14">
      <c r="A116" s="34" t="s">
        <v>142</v>
      </c>
      <c r="B116" s="41">
        <v>6000962</v>
      </c>
      <c r="C116" s="41" t="s">
        <v>143</v>
      </c>
      <c r="D116" s="63">
        <v>45200</v>
      </c>
      <c r="E116" s="63">
        <v>45565</v>
      </c>
      <c r="F116" s="61">
        <v>2457</v>
      </c>
      <c r="G116" s="61">
        <v>14991</v>
      </c>
      <c r="H116" s="61">
        <v>448.56</v>
      </c>
      <c r="I116" s="61">
        <f t="shared" si="2"/>
        <v>17896.560000000001</v>
      </c>
      <c r="J116" s="61">
        <v>24134</v>
      </c>
      <c r="K116" s="69">
        <f t="shared" si="3"/>
        <v>0.74154968094804019</v>
      </c>
      <c r="M116" s="65"/>
      <c r="N116" s="61"/>
    </row>
    <row r="117" spans="1:14">
      <c r="A117" s="52" t="s">
        <v>144</v>
      </c>
      <c r="B117" s="53">
        <v>6000988</v>
      </c>
      <c r="C117" s="53">
        <v>145532</v>
      </c>
      <c r="D117" s="70">
        <v>45200</v>
      </c>
      <c r="E117" s="70">
        <v>45565</v>
      </c>
      <c r="F117" s="71">
        <v>9398</v>
      </c>
      <c r="G117" s="71">
        <v>29988</v>
      </c>
      <c r="H117" s="71">
        <v>252</v>
      </c>
      <c r="I117" s="71">
        <f t="shared" si="2"/>
        <v>39638</v>
      </c>
      <c r="J117" s="71">
        <v>50750</v>
      </c>
      <c r="K117" s="72">
        <f t="shared" si="3"/>
        <v>0.7810443349753694</v>
      </c>
      <c r="M117" s="65"/>
      <c r="N117" s="61"/>
    </row>
    <row r="118" spans="1:14">
      <c r="A118" s="42" t="s">
        <v>145</v>
      </c>
      <c r="B118" s="43">
        <v>6000996</v>
      </c>
      <c r="C118" s="43">
        <v>145610</v>
      </c>
      <c r="D118" s="66">
        <v>45200</v>
      </c>
      <c r="E118" s="66">
        <v>45565</v>
      </c>
      <c r="F118" s="67">
        <v>925</v>
      </c>
      <c r="G118" s="67">
        <v>7713</v>
      </c>
      <c r="H118" s="67">
        <v>1463.28</v>
      </c>
      <c r="I118" s="67">
        <f t="shared" si="2"/>
        <v>10101.280000000001</v>
      </c>
      <c r="J118" s="67">
        <v>15393</v>
      </c>
      <c r="K118" s="68">
        <f t="shared" si="3"/>
        <v>0.65622555707139618</v>
      </c>
      <c r="M118" s="65"/>
      <c r="N118" s="61"/>
    </row>
    <row r="119" spans="1:14">
      <c r="A119" s="34" t="s">
        <v>146</v>
      </c>
      <c r="B119" s="41">
        <v>6001093</v>
      </c>
      <c r="C119" s="41">
        <v>145527</v>
      </c>
      <c r="D119" s="63">
        <v>45200</v>
      </c>
      <c r="E119" s="63">
        <v>45565</v>
      </c>
      <c r="F119" s="61">
        <v>2425</v>
      </c>
      <c r="G119" s="61">
        <v>2663</v>
      </c>
      <c r="H119" s="61">
        <v>2655.24</v>
      </c>
      <c r="I119" s="61">
        <f t="shared" si="2"/>
        <v>7743.24</v>
      </c>
      <c r="J119" s="61">
        <v>26417</v>
      </c>
      <c r="K119" s="69">
        <f t="shared" si="3"/>
        <v>0.2931157966460991</v>
      </c>
      <c r="M119" s="65"/>
      <c r="N119" s="61"/>
    </row>
    <row r="120" spans="1:14">
      <c r="A120" s="34" t="s">
        <v>147</v>
      </c>
      <c r="B120" s="41">
        <v>6001101</v>
      </c>
      <c r="C120" s="41">
        <v>145410</v>
      </c>
      <c r="D120" s="63">
        <v>45200</v>
      </c>
      <c r="E120" s="63">
        <v>45565</v>
      </c>
      <c r="F120" s="61">
        <v>1247</v>
      </c>
      <c r="G120" s="61">
        <v>3467</v>
      </c>
      <c r="H120" s="61">
        <v>1275.96</v>
      </c>
      <c r="I120" s="61">
        <f t="shared" si="2"/>
        <v>5989.96</v>
      </c>
      <c r="J120" s="61">
        <v>17900</v>
      </c>
      <c r="K120" s="69">
        <f t="shared" si="3"/>
        <v>0.33463463687150841</v>
      </c>
      <c r="M120" s="65"/>
      <c r="N120" s="61"/>
    </row>
    <row r="121" spans="1:14">
      <c r="A121" s="34" t="s">
        <v>148</v>
      </c>
      <c r="B121" s="41">
        <v>6005474</v>
      </c>
      <c r="C121" s="41">
        <v>145668</v>
      </c>
      <c r="D121" s="63">
        <v>45200</v>
      </c>
      <c r="E121" s="63">
        <v>45565</v>
      </c>
      <c r="F121" s="61">
        <v>7258</v>
      </c>
      <c r="G121" s="61">
        <v>24158</v>
      </c>
      <c r="H121" s="61">
        <v>2223.48</v>
      </c>
      <c r="I121" s="61">
        <f t="shared" si="2"/>
        <v>33639.480000000003</v>
      </c>
      <c r="J121" s="61">
        <v>40778</v>
      </c>
      <c r="K121" s="69">
        <f t="shared" si="3"/>
        <v>0.82494188042571981</v>
      </c>
      <c r="M121" s="65"/>
      <c r="N121" s="61"/>
    </row>
    <row r="122" spans="1:14">
      <c r="A122" s="52" t="s">
        <v>149</v>
      </c>
      <c r="B122" s="53">
        <v>6007983</v>
      </c>
      <c r="C122" s="53">
        <v>145613</v>
      </c>
      <c r="D122" s="70">
        <v>45200</v>
      </c>
      <c r="E122" s="70">
        <v>45565</v>
      </c>
      <c r="F122" s="71">
        <v>3408</v>
      </c>
      <c r="G122" s="71">
        <v>29649</v>
      </c>
      <c r="H122" s="71">
        <v>720.72</v>
      </c>
      <c r="I122" s="71">
        <f t="shared" si="2"/>
        <v>33777.72</v>
      </c>
      <c r="J122" s="71">
        <v>37790</v>
      </c>
      <c r="K122" s="72">
        <f t="shared" si="3"/>
        <v>0.89382693834347715</v>
      </c>
      <c r="M122" s="65"/>
      <c r="N122" s="61"/>
    </row>
    <row r="123" spans="1:14">
      <c r="A123" s="42" t="s">
        <v>150</v>
      </c>
      <c r="B123" s="43">
        <v>6007991</v>
      </c>
      <c r="C123" s="43">
        <v>145898</v>
      </c>
      <c r="D123" s="66">
        <v>45200</v>
      </c>
      <c r="E123" s="66">
        <v>45565</v>
      </c>
      <c r="F123" s="67">
        <v>3255</v>
      </c>
      <c r="G123" s="67">
        <v>26364</v>
      </c>
      <c r="H123" s="67">
        <v>2361</v>
      </c>
      <c r="I123" s="67">
        <f t="shared" si="2"/>
        <v>31980</v>
      </c>
      <c r="J123" s="67">
        <v>35488</v>
      </c>
      <c r="K123" s="68">
        <f t="shared" si="3"/>
        <v>0.9011496844003607</v>
      </c>
      <c r="M123" s="65"/>
      <c r="N123" s="61"/>
    </row>
    <row r="124" spans="1:14">
      <c r="A124" s="34" t="s">
        <v>151</v>
      </c>
      <c r="B124" s="41">
        <v>6000954</v>
      </c>
      <c r="C124" s="41">
        <v>145864</v>
      </c>
      <c r="D124" s="63">
        <v>45200</v>
      </c>
      <c r="E124" s="63">
        <v>45565</v>
      </c>
      <c r="F124" s="61">
        <v>6532</v>
      </c>
      <c r="G124" s="61">
        <v>59501</v>
      </c>
      <c r="H124" s="61">
        <v>3014</v>
      </c>
      <c r="I124" s="61">
        <f t="shared" si="2"/>
        <v>69047</v>
      </c>
      <c r="J124" s="61">
        <v>77758</v>
      </c>
      <c r="K124" s="69">
        <f t="shared" si="3"/>
        <v>0.88797294169088714</v>
      </c>
      <c r="M124" s="65"/>
      <c r="N124" s="61"/>
    </row>
    <row r="125" spans="1:14">
      <c r="A125" s="34" t="s">
        <v>152</v>
      </c>
      <c r="B125" s="41">
        <v>6003503</v>
      </c>
      <c r="C125" s="41">
        <v>146067</v>
      </c>
      <c r="D125" s="63">
        <v>45200</v>
      </c>
      <c r="E125" s="63">
        <v>45565</v>
      </c>
      <c r="F125" s="61">
        <v>6414</v>
      </c>
      <c r="G125" s="61">
        <v>12589</v>
      </c>
      <c r="H125" s="61">
        <v>4908.12</v>
      </c>
      <c r="I125" s="61">
        <f t="shared" si="2"/>
        <v>23911.119999999999</v>
      </c>
      <c r="J125" s="61">
        <v>32741</v>
      </c>
      <c r="K125" s="69">
        <f t="shared" si="3"/>
        <v>0.73031123056717873</v>
      </c>
      <c r="M125" s="65"/>
      <c r="N125" s="61"/>
    </row>
    <row r="126" spans="1:14">
      <c r="A126" s="34" t="s">
        <v>153</v>
      </c>
      <c r="B126" s="41">
        <v>6010086</v>
      </c>
      <c r="C126" s="41">
        <v>145650</v>
      </c>
      <c r="D126" s="63">
        <v>45200</v>
      </c>
      <c r="E126" s="63">
        <v>45565</v>
      </c>
      <c r="F126" s="61">
        <v>7183</v>
      </c>
      <c r="G126" s="61">
        <v>20964</v>
      </c>
      <c r="H126" s="61">
        <v>2652.72</v>
      </c>
      <c r="I126" s="61">
        <f t="shared" si="2"/>
        <v>30799.72</v>
      </c>
      <c r="J126" s="61">
        <v>50552</v>
      </c>
      <c r="K126" s="69">
        <f t="shared" si="3"/>
        <v>0.60926808039246716</v>
      </c>
      <c r="M126" s="65"/>
      <c r="N126" s="61"/>
    </row>
    <row r="127" spans="1:14">
      <c r="A127" s="52" t="s">
        <v>154</v>
      </c>
      <c r="B127" s="53">
        <v>6001283</v>
      </c>
      <c r="C127" s="53">
        <v>145735</v>
      </c>
      <c r="D127" s="70">
        <v>45200</v>
      </c>
      <c r="E127" s="70">
        <v>45565</v>
      </c>
      <c r="F127" s="71">
        <v>7770</v>
      </c>
      <c r="G127" s="71">
        <v>76720</v>
      </c>
      <c r="H127" s="71">
        <v>2828</v>
      </c>
      <c r="I127" s="71">
        <f t="shared" si="2"/>
        <v>87318</v>
      </c>
      <c r="J127" s="71">
        <v>92369</v>
      </c>
      <c r="K127" s="72">
        <f t="shared" si="3"/>
        <v>0.94531715185830745</v>
      </c>
      <c r="M127" s="65"/>
      <c r="N127" s="61"/>
    </row>
    <row r="128" spans="1:14">
      <c r="A128" s="42" t="s">
        <v>155</v>
      </c>
      <c r="B128" s="43">
        <v>6009930</v>
      </c>
      <c r="C128" s="43">
        <v>145405</v>
      </c>
      <c r="D128" s="66">
        <v>45200</v>
      </c>
      <c r="E128" s="66">
        <v>45565</v>
      </c>
      <c r="F128" s="67">
        <v>12922</v>
      </c>
      <c r="G128" s="67">
        <v>30835</v>
      </c>
      <c r="H128" s="67">
        <v>6979.56</v>
      </c>
      <c r="I128" s="67">
        <f t="shared" si="2"/>
        <v>50736.56</v>
      </c>
      <c r="J128" s="67">
        <v>61365</v>
      </c>
      <c r="K128" s="68">
        <f t="shared" si="3"/>
        <v>0.82679964148944829</v>
      </c>
      <c r="M128" s="65"/>
      <c r="N128" s="61"/>
    </row>
    <row r="129" spans="1:14">
      <c r="A129" s="34" t="s">
        <v>156</v>
      </c>
      <c r="B129" s="41">
        <v>6001143</v>
      </c>
      <c r="C129" s="41">
        <v>145784</v>
      </c>
      <c r="D129" s="63">
        <v>45200</v>
      </c>
      <c r="E129" s="63">
        <v>45565</v>
      </c>
      <c r="F129" s="61">
        <v>7753</v>
      </c>
      <c r="G129" s="61">
        <v>46167</v>
      </c>
      <c r="H129" s="61">
        <v>10810.8</v>
      </c>
      <c r="I129" s="61">
        <f t="shared" si="2"/>
        <v>64730.8</v>
      </c>
      <c r="J129" s="61">
        <v>74391</v>
      </c>
      <c r="K129" s="69">
        <f t="shared" si="3"/>
        <v>0.87014289362960573</v>
      </c>
      <c r="M129" s="65"/>
      <c r="N129" s="61"/>
    </row>
    <row r="130" spans="1:14">
      <c r="A130" s="34" t="s">
        <v>157</v>
      </c>
      <c r="B130" s="41">
        <v>6016794</v>
      </c>
      <c r="C130" s="41">
        <v>146160</v>
      </c>
      <c r="D130" s="63">
        <v>45200</v>
      </c>
      <c r="E130" s="63">
        <v>45565</v>
      </c>
      <c r="F130" s="61">
        <v>1465</v>
      </c>
      <c r="G130" s="61">
        <v>827</v>
      </c>
      <c r="H130" s="61">
        <v>451.92</v>
      </c>
      <c r="I130" s="61">
        <f>SUM(F130:H130)</f>
        <v>2743.92</v>
      </c>
      <c r="J130" s="61">
        <v>22734</v>
      </c>
      <c r="K130" s="69">
        <f>I130/J130</f>
        <v>0.12069675376088677</v>
      </c>
      <c r="M130" s="65"/>
      <c r="N130" s="61"/>
    </row>
    <row r="131" spans="1:14">
      <c r="A131" s="34" t="s">
        <v>158</v>
      </c>
      <c r="B131" s="41">
        <v>6001168</v>
      </c>
      <c r="C131" s="41">
        <v>145208</v>
      </c>
      <c r="D131" s="63">
        <v>45200</v>
      </c>
      <c r="E131" s="63">
        <v>45565</v>
      </c>
      <c r="F131" s="61">
        <v>14258</v>
      </c>
      <c r="G131" s="61">
        <v>14714</v>
      </c>
      <c r="H131" s="61">
        <v>7864</v>
      </c>
      <c r="I131" s="61">
        <f t="shared" si="2"/>
        <v>36836</v>
      </c>
      <c r="J131" s="61">
        <v>48561</v>
      </c>
      <c r="K131" s="69">
        <f t="shared" si="3"/>
        <v>0.75855110067749842</v>
      </c>
      <c r="M131" s="65"/>
      <c r="N131" s="61"/>
    </row>
    <row r="132" spans="1:14">
      <c r="A132" s="52" t="s">
        <v>159</v>
      </c>
      <c r="B132" s="53">
        <v>6000353</v>
      </c>
      <c r="C132" s="53">
        <v>145420</v>
      </c>
      <c r="D132" s="70">
        <v>45200</v>
      </c>
      <c r="E132" s="70">
        <v>45565</v>
      </c>
      <c r="F132" s="71">
        <v>8516</v>
      </c>
      <c r="G132" s="71">
        <v>23030</v>
      </c>
      <c r="H132" s="71">
        <v>15968</v>
      </c>
      <c r="I132" s="71">
        <f t="shared" si="2"/>
        <v>47514</v>
      </c>
      <c r="J132" s="71">
        <v>60710</v>
      </c>
      <c r="K132" s="72">
        <f t="shared" si="3"/>
        <v>0.78263877450172958</v>
      </c>
      <c r="M132" s="65"/>
      <c r="N132" s="61"/>
    </row>
    <row r="133" spans="1:14">
      <c r="A133" s="73" t="s">
        <v>160</v>
      </c>
      <c r="B133" s="43">
        <v>6014955</v>
      </c>
      <c r="C133" s="43">
        <v>146061</v>
      </c>
      <c r="D133" s="66">
        <v>45200</v>
      </c>
      <c r="E133" s="66">
        <v>45565</v>
      </c>
      <c r="F133" s="67">
        <v>91</v>
      </c>
      <c r="G133" s="67">
        <v>153</v>
      </c>
      <c r="H133" s="67">
        <v>0</v>
      </c>
      <c r="I133" s="67">
        <f t="shared" si="2"/>
        <v>244</v>
      </c>
      <c r="J133" s="67">
        <v>13992</v>
      </c>
      <c r="K133" s="68">
        <f t="shared" si="3"/>
        <v>1.7438536306460833E-2</v>
      </c>
      <c r="M133" s="65"/>
      <c r="N133" s="61"/>
    </row>
    <row r="134" spans="1:14">
      <c r="A134" s="34" t="s">
        <v>161</v>
      </c>
      <c r="B134" s="41">
        <v>6001242</v>
      </c>
      <c r="C134" s="41">
        <v>145285</v>
      </c>
      <c r="D134" s="63">
        <v>45200</v>
      </c>
      <c r="E134" s="63">
        <v>45565</v>
      </c>
      <c r="F134" s="61">
        <v>4407</v>
      </c>
      <c r="G134" s="61">
        <v>15514</v>
      </c>
      <c r="H134" s="61">
        <v>353.64</v>
      </c>
      <c r="I134" s="61">
        <f t="shared" si="2"/>
        <v>20274.64</v>
      </c>
      <c r="J134" s="61">
        <v>32261</v>
      </c>
      <c r="K134" s="69">
        <f t="shared" si="3"/>
        <v>0.62845665044480947</v>
      </c>
      <c r="M134" s="65"/>
      <c r="N134" s="61"/>
    </row>
    <row r="135" spans="1:14">
      <c r="A135" s="34" t="s">
        <v>162</v>
      </c>
      <c r="B135" s="41">
        <v>6001127</v>
      </c>
      <c r="C135" s="41">
        <v>145211</v>
      </c>
      <c r="D135" s="63">
        <v>45200</v>
      </c>
      <c r="E135" s="63">
        <v>45565</v>
      </c>
      <c r="F135" s="61">
        <v>4974</v>
      </c>
      <c r="G135" s="61">
        <v>21542</v>
      </c>
      <c r="H135" s="61">
        <v>4371.3599999999997</v>
      </c>
      <c r="I135" s="61">
        <f t="shared" si="2"/>
        <v>30887.360000000001</v>
      </c>
      <c r="J135" s="61">
        <v>36347</v>
      </c>
      <c r="K135" s="69">
        <f t="shared" si="3"/>
        <v>0.84979117946460503</v>
      </c>
      <c r="M135" s="65"/>
      <c r="N135" s="61"/>
    </row>
    <row r="136" spans="1:14">
      <c r="A136" s="34" t="s">
        <v>163</v>
      </c>
      <c r="B136" s="41">
        <v>6001259</v>
      </c>
      <c r="C136" s="41">
        <v>145219</v>
      </c>
      <c r="D136" s="63">
        <v>45200</v>
      </c>
      <c r="E136" s="63">
        <v>45565</v>
      </c>
      <c r="F136" s="61">
        <v>1203</v>
      </c>
      <c r="G136" s="61">
        <v>2541</v>
      </c>
      <c r="H136" s="61">
        <v>3342.36</v>
      </c>
      <c r="I136" s="61">
        <f t="shared" si="2"/>
        <v>7086.3600000000006</v>
      </c>
      <c r="J136" s="61">
        <v>44356</v>
      </c>
      <c r="K136" s="69">
        <f t="shared" si="3"/>
        <v>0.15976102443863288</v>
      </c>
      <c r="M136" s="65"/>
      <c r="N136" s="61"/>
    </row>
    <row r="137" spans="1:14">
      <c r="A137" s="34" t="s">
        <v>164</v>
      </c>
      <c r="B137" s="41">
        <v>6014674</v>
      </c>
      <c r="C137" s="41">
        <v>145910</v>
      </c>
      <c r="D137" s="63">
        <v>45200</v>
      </c>
      <c r="E137" s="63">
        <v>45565</v>
      </c>
      <c r="F137" s="61">
        <v>4055</v>
      </c>
      <c r="G137" s="61">
        <v>7630</v>
      </c>
      <c r="H137" s="61">
        <v>473.76</v>
      </c>
      <c r="I137" s="61">
        <f t="shared" si="2"/>
        <v>12158.76</v>
      </c>
      <c r="J137" s="61">
        <v>20367</v>
      </c>
      <c r="K137" s="69">
        <f t="shared" si="3"/>
        <v>0.59698335542789804</v>
      </c>
      <c r="M137" s="65"/>
      <c r="N137" s="61"/>
    </row>
    <row r="138" spans="1:14">
      <c r="A138" s="52" t="s">
        <v>165</v>
      </c>
      <c r="B138" s="53">
        <v>6001333</v>
      </c>
      <c r="C138" s="53">
        <v>145625</v>
      </c>
      <c r="D138" s="70">
        <v>45200</v>
      </c>
      <c r="E138" s="70">
        <v>45565</v>
      </c>
      <c r="F138" s="71">
        <v>5473</v>
      </c>
      <c r="G138" s="71">
        <v>76739</v>
      </c>
      <c r="H138" s="71">
        <v>1642</v>
      </c>
      <c r="I138" s="71">
        <f t="shared" si="2"/>
        <v>83854</v>
      </c>
      <c r="J138" s="71">
        <v>89824</v>
      </c>
      <c r="K138" s="72">
        <f t="shared" si="3"/>
        <v>0.93353669397933736</v>
      </c>
      <c r="M138" s="65"/>
      <c r="N138" s="61"/>
    </row>
    <row r="139" spans="1:14">
      <c r="A139" s="42" t="s">
        <v>166</v>
      </c>
      <c r="B139" s="43">
        <v>6014401</v>
      </c>
      <c r="C139" s="43">
        <v>145846</v>
      </c>
      <c r="D139" s="66">
        <v>45200</v>
      </c>
      <c r="E139" s="66">
        <v>45565</v>
      </c>
      <c r="F139" s="67">
        <v>6343</v>
      </c>
      <c r="G139" s="67">
        <v>11711</v>
      </c>
      <c r="H139" s="67">
        <v>5839.68</v>
      </c>
      <c r="I139" s="67">
        <f t="shared" ref="I139:I202" si="4">SUM(F139:H139)</f>
        <v>23893.68</v>
      </c>
      <c r="J139" s="67">
        <v>37268</v>
      </c>
      <c r="K139" s="68">
        <f t="shared" ref="K139:K202" si="5">I139/J139</f>
        <v>0.64113126542878607</v>
      </c>
      <c r="M139" s="65"/>
      <c r="N139" s="61"/>
    </row>
    <row r="140" spans="1:14">
      <c r="A140" s="34" t="s">
        <v>167</v>
      </c>
      <c r="B140" s="41">
        <v>6009336</v>
      </c>
      <c r="C140" s="41">
        <v>145454</v>
      </c>
      <c r="D140" s="63">
        <v>45200</v>
      </c>
      <c r="E140" s="63">
        <v>45565</v>
      </c>
      <c r="F140" s="61">
        <v>2335</v>
      </c>
      <c r="G140" s="61">
        <v>13164</v>
      </c>
      <c r="H140" s="61">
        <v>1440.6</v>
      </c>
      <c r="I140" s="61">
        <f t="shared" si="4"/>
        <v>16939.599999999999</v>
      </c>
      <c r="J140" s="61">
        <v>26431</v>
      </c>
      <c r="K140" s="69">
        <f t="shared" si="5"/>
        <v>0.64089894442132334</v>
      </c>
      <c r="M140" s="65"/>
      <c r="N140" s="61"/>
    </row>
    <row r="141" spans="1:14">
      <c r="A141" s="34" t="s">
        <v>168</v>
      </c>
      <c r="B141" s="41">
        <v>6001465</v>
      </c>
      <c r="C141" s="41">
        <v>145679</v>
      </c>
      <c r="D141" s="63">
        <v>45200</v>
      </c>
      <c r="E141" s="63">
        <v>45565</v>
      </c>
      <c r="F141" s="61">
        <v>8611</v>
      </c>
      <c r="G141" s="61">
        <v>42135</v>
      </c>
      <c r="H141" s="61">
        <v>6096</v>
      </c>
      <c r="I141" s="61">
        <f t="shared" si="4"/>
        <v>56842</v>
      </c>
      <c r="J141" s="61">
        <v>65626</v>
      </c>
      <c r="K141" s="69">
        <f t="shared" si="5"/>
        <v>0.86615061103830804</v>
      </c>
      <c r="M141" s="65"/>
      <c r="N141" s="61"/>
    </row>
    <row r="142" spans="1:14">
      <c r="A142" s="34" t="s">
        <v>169</v>
      </c>
      <c r="B142" s="41">
        <v>6001473</v>
      </c>
      <c r="C142" s="41">
        <v>145729</v>
      </c>
      <c r="D142" s="63">
        <v>45200</v>
      </c>
      <c r="E142" s="63">
        <v>45565</v>
      </c>
      <c r="F142" s="61">
        <v>4698</v>
      </c>
      <c r="G142" s="61">
        <v>12423</v>
      </c>
      <c r="H142" s="61">
        <v>3438.12</v>
      </c>
      <c r="I142" s="61">
        <f t="shared" si="4"/>
        <v>20559.12</v>
      </c>
      <c r="J142" s="61">
        <v>31718</v>
      </c>
      <c r="K142" s="69">
        <f t="shared" si="5"/>
        <v>0.6481846270256636</v>
      </c>
      <c r="M142" s="65"/>
      <c r="N142" s="61"/>
    </row>
    <row r="143" spans="1:14">
      <c r="A143" s="52" t="s">
        <v>170</v>
      </c>
      <c r="B143" s="53">
        <v>6016539</v>
      </c>
      <c r="C143" s="53">
        <v>146124</v>
      </c>
      <c r="D143" s="70">
        <v>45200</v>
      </c>
      <c r="E143" s="70">
        <v>45565</v>
      </c>
      <c r="F143" s="71">
        <v>1068</v>
      </c>
      <c r="G143" s="71">
        <v>11040</v>
      </c>
      <c r="H143" s="71">
        <v>141.12</v>
      </c>
      <c r="I143" s="71">
        <f t="shared" si="4"/>
        <v>12249.12</v>
      </c>
      <c r="J143" s="71">
        <v>16523</v>
      </c>
      <c r="K143" s="72">
        <f t="shared" si="5"/>
        <v>0.7413375295043273</v>
      </c>
      <c r="M143" s="65"/>
      <c r="N143" s="61"/>
    </row>
    <row r="144" spans="1:14">
      <c r="A144" s="34" t="s">
        <v>171</v>
      </c>
      <c r="B144" s="41">
        <v>6001507</v>
      </c>
      <c r="C144" s="41">
        <v>145323</v>
      </c>
      <c r="D144" s="63">
        <v>45200</v>
      </c>
      <c r="E144" s="63">
        <v>45565</v>
      </c>
      <c r="F144" s="61">
        <v>4496</v>
      </c>
      <c r="G144" s="61">
        <v>10388</v>
      </c>
      <c r="H144" s="61">
        <v>376.32</v>
      </c>
      <c r="I144" s="61">
        <f t="shared" si="4"/>
        <v>15260.32</v>
      </c>
      <c r="J144" s="61">
        <v>26990</v>
      </c>
      <c r="K144" s="69">
        <f t="shared" si="5"/>
        <v>0.56540644683216001</v>
      </c>
      <c r="M144" s="65"/>
      <c r="N144" s="61"/>
    </row>
    <row r="145" spans="1:14">
      <c r="A145" s="34" t="s">
        <v>172</v>
      </c>
      <c r="B145" s="41">
        <v>6000970</v>
      </c>
      <c r="C145" s="41">
        <v>146117</v>
      </c>
      <c r="D145" s="63">
        <v>45200</v>
      </c>
      <c r="E145" s="63">
        <v>45565</v>
      </c>
      <c r="F145" s="61">
        <v>3370</v>
      </c>
      <c r="G145" s="61">
        <v>5377</v>
      </c>
      <c r="H145" s="61">
        <v>4043.76</v>
      </c>
      <c r="I145" s="61">
        <f t="shared" si="4"/>
        <v>12790.76</v>
      </c>
      <c r="J145" s="61">
        <v>18847</v>
      </c>
      <c r="K145" s="69">
        <f t="shared" si="5"/>
        <v>0.67866291717514726</v>
      </c>
      <c r="M145" s="65"/>
      <c r="N145" s="61"/>
    </row>
    <row r="146" spans="1:14">
      <c r="A146" s="34" t="s">
        <v>173</v>
      </c>
      <c r="B146" s="41">
        <v>6010227</v>
      </c>
      <c r="C146" s="41">
        <v>145585</v>
      </c>
      <c r="D146" s="63">
        <v>45200</v>
      </c>
      <c r="E146" s="63">
        <v>45565</v>
      </c>
      <c r="F146" s="61">
        <v>6730</v>
      </c>
      <c r="G146" s="61">
        <v>19712</v>
      </c>
      <c r="H146" s="61">
        <v>185.64</v>
      </c>
      <c r="I146" s="61">
        <f t="shared" si="4"/>
        <v>26627.64</v>
      </c>
      <c r="J146" s="61">
        <v>31171</v>
      </c>
      <c r="K146" s="69">
        <f t="shared" si="5"/>
        <v>0.8542440088543839</v>
      </c>
      <c r="M146" s="65"/>
      <c r="N146" s="61"/>
    </row>
    <row r="147" spans="1:14">
      <c r="A147" s="52" t="s">
        <v>174</v>
      </c>
      <c r="B147" s="53">
        <v>6002869</v>
      </c>
      <c r="C147" s="53">
        <v>145571</v>
      </c>
      <c r="D147" s="70">
        <v>45200</v>
      </c>
      <c r="E147" s="70">
        <v>45565</v>
      </c>
      <c r="F147" s="71">
        <v>8094</v>
      </c>
      <c r="G147" s="71">
        <v>10719</v>
      </c>
      <c r="H147" s="71">
        <v>3911.88</v>
      </c>
      <c r="I147" s="71">
        <f t="shared" si="4"/>
        <v>22724.880000000001</v>
      </c>
      <c r="J147" s="71">
        <v>37569</v>
      </c>
      <c r="K147" s="72">
        <f t="shared" si="5"/>
        <v>0.60488381378264</v>
      </c>
      <c r="M147" s="65"/>
      <c r="N147" s="61"/>
    </row>
    <row r="148" spans="1:14">
      <c r="A148" s="42" t="s">
        <v>175</v>
      </c>
      <c r="B148" s="43">
        <v>6012587</v>
      </c>
      <c r="C148" s="43">
        <v>145680</v>
      </c>
      <c r="D148" s="66">
        <v>45200</v>
      </c>
      <c r="E148" s="66">
        <v>45565</v>
      </c>
      <c r="F148" s="67">
        <v>8261</v>
      </c>
      <c r="G148" s="67">
        <v>9920</v>
      </c>
      <c r="H148" s="67">
        <v>6096.72</v>
      </c>
      <c r="I148" s="67">
        <f t="shared" si="4"/>
        <v>24277.72</v>
      </c>
      <c r="J148" s="67">
        <v>35520</v>
      </c>
      <c r="K148" s="68">
        <f t="shared" si="5"/>
        <v>0.68349436936936936</v>
      </c>
      <c r="M148" s="65"/>
      <c r="N148" s="61"/>
    </row>
    <row r="149" spans="1:14">
      <c r="A149" s="34" t="s">
        <v>176</v>
      </c>
      <c r="B149" s="41">
        <v>6001523</v>
      </c>
      <c r="C149" s="41">
        <v>146062</v>
      </c>
      <c r="D149" s="63">
        <v>45200</v>
      </c>
      <c r="E149" s="63">
        <v>45565</v>
      </c>
      <c r="F149" s="61">
        <v>8572</v>
      </c>
      <c r="G149" s="61">
        <v>22699</v>
      </c>
      <c r="H149" s="61">
        <v>4777.08</v>
      </c>
      <c r="I149" s="61">
        <f t="shared" si="4"/>
        <v>36048.080000000002</v>
      </c>
      <c r="J149" s="61">
        <v>38099</v>
      </c>
      <c r="K149" s="69">
        <f t="shared" si="5"/>
        <v>0.94616866584424797</v>
      </c>
      <c r="M149" s="65"/>
      <c r="N149" s="61"/>
    </row>
    <row r="150" spans="1:14">
      <c r="A150" s="34" t="s">
        <v>177</v>
      </c>
      <c r="B150" s="41">
        <v>6001564</v>
      </c>
      <c r="C150" s="41">
        <v>145853</v>
      </c>
      <c r="D150" s="63">
        <v>45200</v>
      </c>
      <c r="E150" s="63">
        <v>45565</v>
      </c>
      <c r="F150" s="61">
        <v>2107</v>
      </c>
      <c r="G150" s="61">
        <v>5589</v>
      </c>
      <c r="H150" s="61">
        <v>1575.84</v>
      </c>
      <c r="I150" s="61">
        <f t="shared" si="4"/>
        <v>9271.84</v>
      </c>
      <c r="J150" s="61">
        <v>37781</v>
      </c>
      <c r="K150" s="69">
        <f t="shared" si="5"/>
        <v>0.24541012678330379</v>
      </c>
      <c r="M150" s="65"/>
      <c r="N150" s="61"/>
    </row>
    <row r="151" spans="1:14">
      <c r="A151" s="34" t="s">
        <v>178</v>
      </c>
      <c r="B151" s="41">
        <v>6001580</v>
      </c>
      <c r="C151" s="41">
        <v>145648</v>
      </c>
      <c r="D151" s="63">
        <v>45200</v>
      </c>
      <c r="E151" s="63">
        <v>45565</v>
      </c>
      <c r="F151" s="61">
        <v>5832</v>
      </c>
      <c r="G151" s="61">
        <v>45043</v>
      </c>
      <c r="H151" s="61">
        <v>4801.4399999999996</v>
      </c>
      <c r="I151" s="61">
        <f t="shared" si="4"/>
        <v>55676.44</v>
      </c>
      <c r="J151" s="61">
        <v>67114</v>
      </c>
      <c r="K151" s="69">
        <f t="shared" si="5"/>
        <v>0.82958011741216442</v>
      </c>
      <c r="M151" s="65"/>
      <c r="N151" s="61"/>
    </row>
    <row r="152" spans="1:14">
      <c r="A152" s="52" t="s">
        <v>179</v>
      </c>
      <c r="B152" s="53">
        <v>6012355</v>
      </c>
      <c r="C152" s="53">
        <v>145666</v>
      </c>
      <c r="D152" s="70">
        <v>45200</v>
      </c>
      <c r="E152" s="70">
        <v>45565</v>
      </c>
      <c r="F152" s="71">
        <v>2774</v>
      </c>
      <c r="G152" s="71">
        <v>11361</v>
      </c>
      <c r="H152" s="71">
        <v>119.28</v>
      </c>
      <c r="I152" s="71">
        <f t="shared" si="4"/>
        <v>14254.28</v>
      </c>
      <c r="J152" s="71">
        <v>25323</v>
      </c>
      <c r="K152" s="72">
        <f t="shared" si="5"/>
        <v>0.56289855072463768</v>
      </c>
      <c r="M152" s="65"/>
      <c r="N152" s="61"/>
    </row>
    <row r="153" spans="1:14">
      <c r="A153" s="42" t="s">
        <v>180</v>
      </c>
      <c r="B153" s="43">
        <v>6008601</v>
      </c>
      <c r="C153" s="43">
        <v>145670</v>
      </c>
      <c r="D153" s="66">
        <v>45200</v>
      </c>
      <c r="E153" s="66">
        <v>45565</v>
      </c>
      <c r="F153" s="67">
        <v>7572</v>
      </c>
      <c r="G153" s="67">
        <v>48088</v>
      </c>
      <c r="H153" s="67">
        <v>9098</v>
      </c>
      <c r="I153" s="67">
        <f t="shared" si="4"/>
        <v>64758</v>
      </c>
      <c r="J153" s="67">
        <v>70350</v>
      </c>
      <c r="K153" s="68">
        <f t="shared" si="5"/>
        <v>0.92051172707889128</v>
      </c>
      <c r="M153" s="65"/>
      <c r="N153" s="61"/>
    </row>
    <row r="154" spans="1:14">
      <c r="A154" s="34" t="s">
        <v>181</v>
      </c>
      <c r="B154" s="41">
        <v>6001457</v>
      </c>
      <c r="C154" s="41">
        <v>145439</v>
      </c>
      <c r="D154" s="63">
        <v>45200</v>
      </c>
      <c r="E154" s="63">
        <v>45565</v>
      </c>
      <c r="F154" s="61">
        <v>13286</v>
      </c>
      <c r="G154" s="61">
        <v>16005</v>
      </c>
      <c r="H154" s="61">
        <v>12464.76</v>
      </c>
      <c r="I154" s="61">
        <f t="shared" si="4"/>
        <v>41755.760000000002</v>
      </c>
      <c r="J154" s="61">
        <v>59821</v>
      </c>
      <c r="K154" s="69">
        <f t="shared" si="5"/>
        <v>0.69801173500944491</v>
      </c>
      <c r="M154" s="65"/>
      <c r="N154" s="61"/>
    </row>
    <row r="155" spans="1:14">
      <c r="A155" s="34" t="s">
        <v>182</v>
      </c>
      <c r="B155" s="41">
        <v>6001358</v>
      </c>
      <c r="C155" s="41">
        <v>145636</v>
      </c>
      <c r="D155" s="63">
        <v>45200</v>
      </c>
      <c r="E155" s="63">
        <v>45565</v>
      </c>
      <c r="F155" s="61">
        <v>3072</v>
      </c>
      <c r="G155" s="61">
        <v>8508</v>
      </c>
      <c r="H155" s="61">
        <v>1446.48</v>
      </c>
      <c r="I155" s="61">
        <f t="shared" si="4"/>
        <v>13026.48</v>
      </c>
      <c r="J155" s="61">
        <v>22749</v>
      </c>
      <c r="K155" s="69">
        <f t="shared" si="5"/>
        <v>0.57261769748120794</v>
      </c>
      <c r="M155" s="65"/>
      <c r="N155" s="61"/>
    </row>
    <row r="156" spans="1:14">
      <c r="A156" s="34" t="s">
        <v>183</v>
      </c>
      <c r="B156" s="41">
        <v>6010367</v>
      </c>
      <c r="C156" s="41">
        <v>145614</v>
      </c>
      <c r="D156" s="63">
        <v>45200</v>
      </c>
      <c r="E156" s="63">
        <v>45565</v>
      </c>
      <c r="F156" s="61">
        <v>8134</v>
      </c>
      <c r="G156" s="61">
        <v>15799</v>
      </c>
      <c r="H156" s="61">
        <v>8790.6</v>
      </c>
      <c r="I156" s="61">
        <f t="shared" si="4"/>
        <v>32723.599999999999</v>
      </c>
      <c r="J156" s="61">
        <v>42087</v>
      </c>
      <c r="K156" s="69">
        <f t="shared" si="5"/>
        <v>0.77752275049302633</v>
      </c>
      <c r="M156" s="65"/>
      <c r="N156" s="61"/>
    </row>
    <row r="157" spans="1:14">
      <c r="A157" s="52" t="s">
        <v>184</v>
      </c>
      <c r="B157" s="53">
        <v>6001697</v>
      </c>
      <c r="C157" s="53">
        <v>145639</v>
      </c>
      <c r="D157" s="70">
        <v>45200</v>
      </c>
      <c r="E157" s="70">
        <v>45565</v>
      </c>
      <c r="F157" s="71">
        <v>6063</v>
      </c>
      <c r="G157" s="71">
        <v>47442</v>
      </c>
      <c r="H157" s="71">
        <v>6769</v>
      </c>
      <c r="I157" s="71">
        <f t="shared" si="4"/>
        <v>60274</v>
      </c>
      <c r="J157" s="71">
        <v>69136</v>
      </c>
      <c r="K157" s="72">
        <f t="shared" si="5"/>
        <v>0.87181786623466795</v>
      </c>
      <c r="M157" s="65"/>
      <c r="N157" s="61"/>
    </row>
    <row r="158" spans="1:14">
      <c r="A158" s="34" t="s">
        <v>185</v>
      </c>
      <c r="B158" s="41">
        <v>6001770</v>
      </c>
      <c r="C158" s="41">
        <v>146131</v>
      </c>
      <c r="D158" s="63">
        <v>45200</v>
      </c>
      <c r="E158" s="63">
        <v>45565</v>
      </c>
      <c r="F158" s="61">
        <v>448</v>
      </c>
      <c r="G158" s="61">
        <v>2866</v>
      </c>
      <c r="H158" s="61">
        <v>1034.04</v>
      </c>
      <c r="I158" s="61">
        <f t="shared" si="4"/>
        <v>4348.04</v>
      </c>
      <c r="J158" s="61">
        <v>7866</v>
      </c>
      <c r="K158" s="69">
        <f t="shared" si="5"/>
        <v>0.55276379354182559</v>
      </c>
      <c r="M158" s="65"/>
      <c r="N158" s="61"/>
    </row>
    <row r="159" spans="1:14">
      <c r="A159" s="34" t="s">
        <v>186</v>
      </c>
      <c r="B159" s="41">
        <v>6000277</v>
      </c>
      <c r="C159" s="41">
        <v>145004</v>
      </c>
      <c r="D159" s="63">
        <v>45200</v>
      </c>
      <c r="E159" s="63">
        <v>45565</v>
      </c>
      <c r="F159" s="61">
        <v>3067</v>
      </c>
      <c r="G159" s="61">
        <v>10579</v>
      </c>
      <c r="H159" s="61">
        <v>2609</v>
      </c>
      <c r="I159" s="61">
        <f t="shared" si="4"/>
        <v>16255</v>
      </c>
      <c r="J159" s="61">
        <v>25818</v>
      </c>
      <c r="K159" s="69">
        <f t="shared" si="5"/>
        <v>0.62959950422186073</v>
      </c>
      <c r="M159" s="65"/>
      <c r="N159" s="61"/>
    </row>
    <row r="160" spans="1:14">
      <c r="A160" s="34" t="s">
        <v>187</v>
      </c>
      <c r="B160" s="41">
        <v>6000269</v>
      </c>
      <c r="C160" s="41">
        <v>145043</v>
      </c>
      <c r="D160" s="63">
        <v>45200</v>
      </c>
      <c r="E160" s="63">
        <v>45565</v>
      </c>
      <c r="F160" s="61">
        <v>5689</v>
      </c>
      <c r="G160" s="61">
        <v>10835</v>
      </c>
      <c r="H160" s="61">
        <v>7513</v>
      </c>
      <c r="I160" s="61">
        <f t="shared" si="4"/>
        <v>24037</v>
      </c>
      <c r="J160" s="61">
        <v>33118</v>
      </c>
      <c r="K160" s="69">
        <f t="shared" si="5"/>
        <v>0.72579865933933208</v>
      </c>
      <c r="M160" s="65"/>
      <c r="N160" s="61"/>
    </row>
    <row r="161" spans="1:14">
      <c r="A161" s="52" t="s">
        <v>188</v>
      </c>
      <c r="B161" s="53">
        <v>6006563</v>
      </c>
      <c r="C161" s="53">
        <v>145932</v>
      </c>
      <c r="D161" s="70">
        <v>45200</v>
      </c>
      <c r="E161" s="70">
        <v>45565</v>
      </c>
      <c r="F161" s="71">
        <v>4040</v>
      </c>
      <c r="G161" s="71">
        <v>4992</v>
      </c>
      <c r="H161" s="71">
        <v>1863.12</v>
      </c>
      <c r="I161" s="71">
        <f t="shared" si="4"/>
        <v>10895.119999999999</v>
      </c>
      <c r="J161" s="71">
        <v>21216</v>
      </c>
      <c r="K161" s="72">
        <f t="shared" si="5"/>
        <v>0.51353318250377067</v>
      </c>
      <c r="M161" s="65"/>
      <c r="N161" s="61"/>
    </row>
    <row r="162" spans="1:14">
      <c r="A162" s="42" t="s">
        <v>189</v>
      </c>
      <c r="B162" s="43">
        <v>6015168</v>
      </c>
      <c r="C162" s="43">
        <v>145982</v>
      </c>
      <c r="D162" s="66">
        <v>45200</v>
      </c>
      <c r="E162" s="66">
        <v>45565</v>
      </c>
      <c r="F162" s="67">
        <v>12699</v>
      </c>
      <c r="G162" s="67">
        <v>18542</v>
      </c>
      <c r="H162" s="67">
        <v>2165</v>
      </c>
      <c r="I162" s="67">
        <f t="shared" si="4"/>
        <v>33406</v>
      </c>
      <c r="J162" s="67">
        <v>50151</v>
      </c>
      <c r="K162" s="68">
        <f t="shared" si="5"/>
        <v>0.66610835277462066</v>
      </c>
      <c r="M162" s="65"/>
      <c r="N162" s="61"/>
    </row>
    <row r="163" spans="1:14">
      <c r="A163" s="34" t="s">
        <v>190</v>
      </c>
      <c r="B163" s="41">
        <v>6008635</v>
      </c>
      <c r="C163" s="41">
        <v>145468</v>
      </c>
      <c r="D163" s="63">
        <v>45200</v>
      </c>
      <c r="E163" s="63">
        <v>45565</v>
      </c>
      <c r="F163" s="61">
        <v>4377</v>
      </c>
      <c r="G163" s="61">
        <v>21715</v>
      </c>
      <c r="H163" s="61">
        <v>1252.44</v>
      </c>
      <c r="I163" s="61">
        <f t="shared" si="4"/>
        <v>27344.44</v>
      </c>
      <c r="J163" s="61">
        <v>38050</v>
      </c>
      <c r="K163" s="69">
        <f t="shared" si="5"/>
        <v>0.71864494086727981</v>
      </c>
      <c r="M163" s="65"/>
      <c r="N163" s="61"/>
    </row>
    <row r="164" spans="1:14">
      <c r="A164" s="34" t="s">
        <v>191</v>
      </c>
      <c r="B164" s="41">
        <v>6009179</v>
      </c>
      <c r="C164" s="41">
        <v>145278</v>
      </c>
      <c r="D164" s="63">
        <v>45200</v>
      </c>
      <c r="E164" s="63">
        <v>45565</v>
      </c>
      <c r="F164" s="61">
        <v>2359</v>
      </c>
      <c r="G164" s="61">
        <v>14592</v>
      </c>
      <c r="H164" s="61">
        <v>4295.76</v>
      </c>
      <c r="I164" s="61">
        <f t="shared" si="4"/>
        <v>21246.760000000002</v>
      </c>
      <c r="J164" s="61">
        <v>34283</v>
      </c>
      <c r="K164" s="69">
        <f t="shared" si="5"/>
        <v>0.61974622990986794</v>
      </c>
      <c r="M164" s="65"/>
      <c r="N164" s="61"/>
    </row>
    <row r="165" spans="1:14">
      <c r="A165" s="34" t="s">
        <v>192</v>
      </c>
      <c r="B165" s="41">
        <v>6009948</v>
      </c>
      <c r="C165" s="41">
        <v>145850</v>
      </c>
      <c r="D165" s="63">
        <v>45200</v>
      </c>
      <c r="E165" s="63">
        <v>45565</v>
      </c>
      <c r="F165" s="61">
        <v>5756</v>
      </c>
      <c r="G165" s="61">
        <v>66774</v>
      </c>
      <c r="H165" s="61">
        <v>11317</v>
      </c>
      <c r="I165" s="61">
        <f t="shared" si="4"/>
        <v>83847</v>
      </c>
      <c r="J165" s="61">
        <v>93277</v>
      </c>
      <c r="K165" s="69">
        <f t="shared" si="5"/>
        <v>0.89890326661449227</v>
      </c>
      <c r="M165" s="65"/>
      <c r="N165" s="61"/>
    </row>
    <row r="166" spans="1:14">
      <c r="A166" s="52" t="s">
        <v>193</v>
      </c>
      <c r="B166" s="53">
        <v>6005144</v>
      </c>
      <c r="C166" s="53">
        <v>145434</v>
      </c>
      <c r="D166" s="70">
        <v>45200</v>
      </c>
      <c r="E166" s="70">
        <v>45565</v>
      </c>
      <c r="F166" s="71">
        <v>4552</v>
      </c>
      <c r="G166" s="71">
        <v>22564</v>
      </c>
      <c r="H166" s="71">
        <v>1215</v>
      </c>
      <c r="I166" s="71">
        <f t="shared" si="4"/>
        <v>28331</v>
      </c>
      <c r="J166" s="71">
        <v>31573</v>
      </c>
      <c r="K166" s="72">
        <f t="shared" si="5"/>
        <v>0.89731732809679154</v>
      </c>
      <c r="M166" s="65"/>
      <c r="N166" s="61"/>
    </row>
    <row r="167" spans="1:14">
      <c r="A167" s="42" t="s">
        <v>194</v>
      </c>
      <c r="B167" s="43">
        <v>6001796</v>
      </c>
      <c r="C167" s="43">
        <v>145507</v>
      </c>
      <c r="D167" s="66">
        <v>45200</v>
      </c>
      <c r="E167" s="66">
        <v>45565</v>
      </c>
      <c r="F167" s="67">
        <v>7532</v>
      </c>
      <c r="G167" s="67">
        <v>67549</v>
      </c>
      <c r="H167" s="67">
        <v>6621</v>
      </c>
      <c r="I167" s="67">
        <f t="shared" si="4"/>
        <v>81702</v>
      </c>
      <c r="J167" s="67">
        <v>90354</v>
      </c>
      <c r="K167" s="68">
        <f t="shared" si="5"/>
        <v>0.90424330964871502</v>
      </c>
      <c r="M167" s="65"/>
      <c r="N167" s="61"/>
    </row>
    <row r="168" spans="1:14">
      <c r="A168" s="34" t="s">
        <v>195</v>
      </c>
      <c r="B168" s="41">
        <v>6001887</v>
      </c>
      <c r="C168" s="41">
        <v>146025</v>
      </c>
      <c r="D168" s="63">
        <v>45200</v>
      </c>
      <c r="E168" s="63">
        <v>45565</v>
      </c>
      <c r="F168" s="61">
        <v>815</v>
      </c>
      <c r="G168" s="61">
        <v>2885</v>
      </c>
      <c r="H168" s="61">
        <v>0</v>
      </c>
      <c r="I168" s="61">
        <f t="shared" si="4"/>
        <v>3700</v>
      </c>
      <c r="J168" s="61">
        <v>9317</v>
      </c>
      <c r="K168" s="69">
        <f t="shared" si="5"/>
        <v>0.39712353761940539</v>
      </c>
      <c r="M168" s="65"/>
      <c r="N168" s="61"/>
    </row>
    <row r="169" spans="1:14">
      <c r="A169" s="34" t="s">
        <v>196</v>
      </c>
      <c r="B169" s="41">
        <v>6007496</v>
      </c>
      <c r="C169" s="41">
        <v>145438</v>
      </c>
      <c r="D169" s="63">
        <v>45200</v>
      </c>
      <c r="E169" s="63">
        <v>45565</v>
      </c>
      <c r="F169" s="61">
        <v>2612</v>
      </c>
      <c r="G169" s="61">
        <v>10630</v>
      </c>
      <c r="H169" s="61">
        <v>4823.28</v>
      </c>
      <c r="I169" s="61">
        <f t="shared" si="4"/>
        <v>18065.28</v>
      </c>
      <c r="J169" s="61">
        <v>19702</v>
      </c>
      <c r="K169" s="69">
        <f t="shared" si="5"/>
        <v>0.91692620038574757</v>
      </c>
      <c r="M169" s="65"/>
      <c r="N169" s="61"/>
    </row>
    <row r="170" spans="1:14">
      <c r="A170" s="34" t="s">
        <v>197</v>
      </c>
      <c r="B170" s="41">
        <v>6001952</v>
      </c>
      <c r="C170" s="41">
        <v>145183</v>
      </c>
      <c r="D170" s="63">
        <v>45200</v>
      </c>
      <c r="E170" s="63">
        <v>45565</v>
      </c>
      <c r="F170" s="61">
        <v>5949</v>
      </c>
      <c r="G170" s="61">
        <v>4614</v>
      </c>
      <c r="H170" s="61">
        <v>2925.72</v>
      </c>
      <c r="I170" s="61">
        <f t="shared" si="4"/>
        <v>13488.72</v>
      </c>
      <c r="J170" s="61">
        <v>24850</v>
      </c>
      <c r="K170" s="69">
        <f t="shared" si="5"/>
        <v>0.54280563380281688</v>
      </c>
      <c r="M170" s="65"/>
      <c r="N170" s="61"/>
    </row>
    <row r="171" spans="1:14">
      <c r="A171" s="52" t="s">
        <v>198</v>
      </c>
      <c r="B171" s="53">
        <v>6002026</v>
      </c>
      <c r="C171" s="53">
        <v>146164</v>
      </c>
      <c r="D171" s="70">
        <v>45200</v>
      </c>
      <c r="E171" s="70">
        <v>45565</v>
      </c>
      <c r="F171" s="71">
        <v>1423</v>
      </c>
      <c r="G171" s="71">
        <v>9534</v>
      </c>
      <c r="H171" s="71">
        <v>788</v>
      </c>
      <c r="I171" s="71">
        <f t="shared" si="4"/>
        <v>11745</v>
      </c>
      <c r="J171" s="71">
        <v>14077</v>
      </c>
      <c r="K171" s="72">
        <f t="shared" si="5"/>
        <v>0.83433970306173189</v>
      </c>
      <c r="M171" s="65"/>
      <c r="N171" s="61"/>
    </row>
    <row r="172" spans="1:14">
      <c r="A172" s="42" t="s">
        <v>199</v>
      </c>
      <c r="B172" s="43">
        <v>6016711</v>
      </c>
      <c r="C172" s="43">
        <v>146154</v>
      </c>
      <c r="D172" s="66">
        <v>45200</v>
      </c>
      <c r="E172" s="66">
        <v>45565</v>
      </c>
      <c r="F172" s="67">
        <v>215</v>
      </c>
      <c r="G172" s="67">
        <v>0</v>
      </c>
      <c r="H172" s="67">
        <v>89.04</v>
      </c>
      <c r="I172" s="67">
        <f t="shared" si="4"/>
        <v>304.04000000000002</v>
      </c>
      <c r="J172" s="67">
        <v>18228</v>
      </c>
      <c r="K172" s="68">
        <f t="shared" si="5"/>
        <v>1.6679833223612026E-2</v>
      </c>
      <c r="M172" s="65"/>
      <c r="N172" s="61"/>
    </row>
    <row r="173" spans="1:14">
      <c r="A173" s="34" t="s">
        <v>200</v>
      </c>
      <c r="B173" s="41">
        <v>6002075</v>
      </c>
      <c r="C173" s="41">
        <v>145730</v>
      </c>
      <c r="D173" s="63">
        <v>45200</v>
      </c>
      <c r="E173" s="63">
        <v>45565</v>
      </c>
      <c r="F173" s="61">
        <v>6056</v>
      </c>
      <c r="G173" s="61">
        <v>32903</v>
      </c>
      <c r="H173" s="61">
        <v>7111.44</v>
      </c>
      <c r="I173" s="61">
        <f t="shared" si="4"/>
        <v>46070.44</v>
      </c>
      <c r="J173" s="61">
        <v>50771</v>
      </c>
      <c r="K173" s="69">
        <f t="shared" si="5"/>
        <v>0.90741643851805165</v>
      </c>
      <c r="M173" s="65"/>
      <c r="N173" s="61"/>
    </row>
    <row r="174" spans="1:14">
      <c r="A174" s="34" t="s">
        <v>201</v>
      </c>
      <c r="B174" s="41">
        <v>6003420</v>
      </c>
      <c r="C174" s="41">
        <v>145239</v>
      </c>
      <c r="D174" s="63">
        <v>45200</v>
      </c>
      <c r="E174" s="63">
        <v>45565</v>
      </c>
      <c r="F174" s="61">
        <v>2590</v>
      </c>
      <c r="G174" s="61">
        <v>8243</v>
      </c>
      <c r="H174" s="61">
        <v>1946.28</v>
      </c>
      <c r="I174" s="61">
        <f t="shared" si="4"/>
        <v>12779.28</v>
      </c>
      <c r="J174" s="61">
        <v>19374</v>
      </c>
      <c r="K174" s="69">
        <f t="shared" si="5"/>
        <v>0.65960978631155165</v>
      </c>
      <c r="M174" s="65"/>
      <c r="N174" s="61"/>
    </row>
    <row r="175" spans="1:14">
      <c r="A175" s="34" t="s">
        <v>202</v>
      </c>
      <c r="B175" s="41">
        <v>6015200</v>
      </c>
      <c r="C175" s="41">
        <v>145993</v>
      </c>
      <c r="D175" s="63">
        <v>45200</v>
      </c>
      <c r="E175" s="63">
        <v>45565</v>
      </c>
      <c r="F175" s="61">
        <v>2920</v>
      </c>
      <c r="G175" s="61">
        <v>7206</v>
      </c>
      <c r="H175" s="61">
        <v>2231</v>
      </c>
      <c r="I175" s="61">
        <f t="shared" si="4"/>
        <v>12357</v>
      </c>
      <c r="J175" s="61">
        <v>25594</v>
      </c>
      <c r="K175" s="69">
        <f t="shared" si="5"/>
        <v>0.48280847073532857</v>
      </c>
      <c r="M175" s="65"/>
      <c r="N175" s="61"/>
    </row>
    <row r="176" spans="1:14">
      <c r="A176" s="52" t="s">
        <v>203</v>
      </c>
      <c r="B176" s="53">
        <v>6002141</v>
      </c>
      <c r="C176" s="53">
        <v>145708</v>
      </c>
      <c r="D176" s="70">
        <v>45200</v>
      </c>
      <c r="E176" s="70">
        <v>45565</v>
      </c>
      <c r="F176" s="71">
        <v>5325</v>
      </c>
      <c r="G176" s="71">
        <v>5550</v>
      </c>
      <c r="H176" s="71">
        <v>2835.84</v>
      </c>
      <c r="I176" s="71">
        <f t="shared" si="4"/>
        <v>13710.84</v>
      </c>
      <c r="J176" s="71">
        <v>30492</v>
      </c>
      <c r="K176" s="72">
        <f t="shared" si="5"/>
        <v>0.44965367965367964</v>
      </c>
      <c r="M176" s="65"/>
      <c r="N176" s="61"/>
    </row>
    <row r="177" spans="1:14">
      <c r="A177" s="42" t="s">
        <v>204</v>
      </c>
      <c r="B177" s="43">
        <v>6002190</v>
      </c>
      <c r="C177" s="43">
        <v>145798</v>
      </c>
      <c r="D177" s="66">
        <v>45200</v>
      </c>
      <c r="E177" s="66">
        <v>45565</v>
      </c>
      <c r="F177" s="67">
        <v>5514</v>
      </c>
      <c r="G177" s="67">
        <v>39002</v>
      </c>
      <c r="H177" s="67">
        <v>5219.76</v>
      </c>
      <c r="I177" s="67">
        <f t="shared" si="4"/>
        <v>49735.76</v>
      </c>
      <c r="J177" s="67">
        <v>53935</v>
      </c>
      <c r="K177" s="68">
        <f t="shared" si="5"/>
        <v>0.92214257903031427</v>
      </c>
      <c r="M177" s="65"/>
      <c r="N177" s="61"/>
    </row>
    <row r="178" spans="1:14">
      <c r="A178" s="34" t="s">
        <v>205</v>
      </c>
      <c r="B178" s="41">
        <v>6005631</v>
      </c>
      <c r="C178" s="41">
        <v>146080</v>
      </c>
      <c r="D178" s="63">
        <v>45200</v>
      </c>
      <c r="E178" s="63">
        <v>45565</v>
      </c>
      <c r="F178" s="61">
        <v>1055</v>
      </c>
      <c r="G178" s="61">
        <v>10365</v>
      </c>
      <c r="H178" s="61">
        <v>2115.96</v>
      </c>
      <c r="I178" s="61">
        <f t="shared" si="4"/>
        <v>13535.96</v>
      </c>
      <c r="J178" s="61">
        <v>14806</v>
      </c>
      <c r="K178" s="69">
        <f t="shared" si="5"/>
        <v>0.91422126165068207</v>
      </c>
      <c r="M178" s="65"/>
      <c r="N178" s="61"/>
    </row>
    <row r="179" spans="1:14">
      <c r="A179" s="34" t="s">
        <v>206</v>
      </c>
      <c r="B179" s="41">
        <v>6011753</v>
      </c>
      <c r="C179" s="41">
        <v>145606</v>
      </c>
      <c r="D179" s="63">
        <v>45200</v>
      </c>
      <c r="E179" s="63">
        <v>45565</v>
      </c>
      <c r="F179" s="61">
        <v>654</v>
      </c>
      <c r="G179" s="61">
        <v>1166</v>
      </c>
      <c r="H179" s="61">
        <v>591.36</v>
      </c>
      <c r="I179" s="61">
        <f t="shared" si="4"/>
        <v>2411.36</v>
      </c>
      <c r="J179" s="61">
        <v>21356</v>
      </c>
      <c r="K179" s="69">
        <f t="shared" si="5"/>
        <v>0.11291253043641132</v>
      </c>
      <c r="M179" s="65"/>
      <c r="N179" s="61"/>
    </row>
    <row r="180" spans="1:14">
      <c r="A180" s="34" t="s">
        <v>207</v>
      </c>
      <c r="B180" s="41">
        <v>6002273</v>
      </c>
      <c r="C180" s="41" t="s">
        <v>208</v>
      </c>
      <c r="D180" s="63">
        <v>45200</v>
      </c>
      <c r="E180" s="63">
        <v>45565</v>
      </c>
      <c r="F180" s="61">
        <v>3088</v>
      </c>
      <c r="G180" s="61">
        <v>25522</v>
      </c>
      <c r="H180" s="61">
        <v>8708</v>
      </c>
      <c r="I180" s="61">
        <f t="shared" si="4"/>
        <v>37318</v>
      </c>
      <c r="J180" s="61">
        <v>38777</v>
      </c>
      <c r="K180" s="69">
        <f t="shared" si="5"/>
        <v>0.96237460350207593</v>
      </c>
      <c r="M180" s="65"/>
      <c r="N180" s="61"/>
    </row>
    <row r="181" spans="1:14">
      <c r="A181" s="52" t="s">
        <v>209</v>
      </c>
      <c r="B181" s="53">
        <v>6010136</v>
      </c>
      <c r="C181" s="53">
        <v>145222</v>
      </c>
      <c r="D181" s="70">
        <v>45200</v>
      </c>
      <c r="E181" s="70">
        <v>45565</v>
      </c>
      <c r="F181" s="71">
        <v>2430</v>
      </c>
      <c r="G181" s="71">
        <v>18891</v>
      </c>
      <c r="H181" s="71">
        <v>1127</v>
      </c>
      <c r="I181" s="71">
        <f t="shared" si="4"/>
        <v>22448</v>
      </c>
      <c r="J181" s="71">
        <v>26218</v>
      </c>
      <c r="K181" s="72">
        <f t="shared" si="5"/>
        <v>0.85620566023342737</v>
      </c>
      <c r="M181" s="65"/>
      <c r="N181" s="61"/>
    </row>
    <row r="182" spans="1:14">
      <c r="A182" s="42" t="s">
        <v>210</v>
      </c>
      <c r="B182" s="43">
        <v>6002299</v>
      </c>
      <c r="C182" s="43">
        <v>145257</v>
      </c>
      <c r="D182" s="66">
        <v>45200</v>
      </c>
      <c r="E182" s="66">
        <v>45565</v>
      </c>
      <c r="F182" s="67">
        <v>4670</v>
      </c>
      <c r="G182" s="67">
        <v>6180</v>
      </c>
      <c r="H182" s="67">
        <v>7812</v>
      </c>
      <c r="I182" s="67">
        <f t="shared" si="4"/>
        <v>18662</v>
      </c>
      <c r="J182" s="67">
        <v>26754</v>
      </c>
      <c r="K182" s="68">
        <f t="shared" si="5"/>
        <v>0.69754055468341181</v>
      </c>
      <c r="M182" s="65"/>
      <c r="N182" s="61"/>
    </row>
    <row r="183" spans="1:14">
      <c r="A183" s="34" t="s">
        <v>211</v>
      </c>
      <c r="B183" s="41">
        <v>6002307</v>
      </c>
      <c r="C183" s="41">
        <v>146113</v>
      </c>
      <c r="D183" s="63">
        <v>45200</v>
      </c>
      <c r="E183" s="63">
        <v>45565</v>
      </c>
      <c r="F183" s="61">
        <v>930</v>
      </c>
      <c r="G183" s="61">
        <v>4758</v>
      </c>
      <c r="H183" s="61">
        <v>1179.3599999999999</v>
      </c>
      <c r="I183" s="61">
        <f t="shared" si="4"/>
        <v>6867.36</v>
      </c>
      <c r="J183" s="61">
        <v>13683</v>
      </c>
      <c r="K183" s="69">
        <f t="shared" si="5"/>
        <v>0.50188993641745228</v>
      </c>
      <c r="M183" s="65"/>
      <c r="N183" s="61"/>
    </row>
    <row r="184" spans="1:14">
      <c r="A184" s="34" t="s">
        <v>212</v>
      </c>
      <c r="B184" s="41">
        <v>6003081</v>
      </c>
      <c r="C184" s="41" t="s">
        <v>213</v>
      </c>
      <c r="D184" s="63">
        <v>45200</v>
      </c>
      <c r="E184" s="63">
        <v>45565</v>
      </c>
      <c r="F184" s="61">
        <v>1374</v>
      </c>
      <c r="G184" s="61">
        <v>9136</v>
      </c>
      <c r="H184" s="61">
        <v>2089.92</v>
      </c>
      <c r="I184" s="61">
        <f t="shared" si="4"/>
        <v>12599.92</v>
      </c>
      <c r="J184" s="61">
        <v>14444</v>
      </c>
      <c r="K184" s="69">
        <f t="shared" si="5"/>
        <v>0.87232899473829961</v>
      </c>
      <c r="M184" s="65"/>
      <c r="N184" s="61"/>
    </row>
    <row r="185" spans="1:14">
      <c r="A185" s="34" t="s">
        <v>214</v>
      </c>
      <c r="B185" s="41">
        <v>6005276</v>
      </c>
      <c r="C185" s="41">
        <v>145906</v>
      </c>
      <c r="D185" s="63">
        <v>45200</v>
      </c>
      <c r="E185" s="63">
        <v>45565</v>
      </c>
      <c r="F185" s="61">
        <v>4278</v>
      </c>
      <c r="G185" s="61">
        <v>6381</v>
      </c>
      <c r="H185" s="61">
        <v>7316</v>
      </c>
      <c r="I185" s="61">
        <f t="shared" si="4"/>
        <v>17975</v>
      </c>
      <c r="J185" s="61">
        <v>28124</v>
      </c>
      <c r="K185" s="69">
        <f t="shared" si="5"/>
        <v>0.63913383586971984</v>
      </c>
      <c r="M185" s="65"/>
      <c r="N185" s="61"/>
    </row>
    <row r="186" spans="1:14">
      <c r="A186" s="52" t="s">
        <v>215</v>
      </c>
      <c r="B186" s="53">
        <v>6002521</v>
      </c>
      <c r="C186" s="53">
        <v>145122</v>
      </c>
      <c r="D186" s="70">
        <v>45200</v>
      </c>
      <c r="E186" s="70">
        <v>45565</v>
      </c>
      <c r="F186" s="71">
        <v>2882</v>
      </c>
      <c r="G186" s="71">
        <v>9098</v>
      </c>
      <c r="H186" s="71">
        <v>972.72</v>
      </c>
      <c r="I186" s="71">
        <f t="shared" si="4"/>
        <v>12952.72</v>
      </c>
      <c r="J186" s="71">
        <v>28173</v>
      </c>
      <c r="K186" s="72">
        <f t="shared" si="5"/>
        <v>0.45975650445461963</v>
      </c>
      <c r="M186" s="65"/>
      <c r="N186" s="61"/>
    </row>
    <row r="187" spans="1:14">
      <c r="A187" s="42" t="s">
        <v>216</v>
      </c>
      <c r="B187" s="43">
        <v>6002539</v>
      </c>
      <c r="C187" s="43">
        <v>145247</v>
      </c>
      <c r="D187" s="66">
        <v>45200</v>
      </c>
      <c r="E187" s="66">
        <v>45565</v>
      </c>
      <c r="F187" s="67">
        <v>2996</v>
      </c>
      <c r="G187" s="67">
        <v>12730</v>
      </c>
      <c r="H187" s="67">
        <v>133</v>
      </c>
      <c r="I187" s="67">
        <f t="shared" si="4"/>
        <v>15859</v>
      </c>
      <c r="J187" s="67">
        <v>21554</v>
      </c>
      <c r="K187" s="68">
        <f t="shared" si="5"/>
        <v>0.7357799016423866</v>
      </c>
      <c r="M187" s="65"/>
      <c r="N187" s="61"/>
    </row>
    <row r="188" spans="1:14">
      <c r="A188" s="34" t="s">
        <v>217</v>
      </c>
      <c r="B188" s="41">
        <v>6014666</v>
      </c>
      <c r="C188" s="41">
        <v>145980</v>
      </c>
      <c r="D188" s="63">
        <v>45200</v>
      </c>
      <c r="E188" s="63">
        <v>45565</v>
      </c>
      <c r="F188" s="61">
        <v>6860</v>
      </c>
      <c r="G188" s="61">
        <v>9156</v>
      </c>
      <c r="H188" s="61">
        <v>2081.52</v>
      </c>
      <c r="I188" s="61">
        <f t="shared" si="4"/>
        <v>18097.52</v>
      </c>
      <c r="J188" s="61">
        <v>32336</v>
      </c>
      <c r="K188" s="69">
        <f t="shared" si="5"/>
        <v>0.55967095497278574</v>
      </c>
      <c r="M188" s="65"/>
      <c r="N188" s="61"/>
    </row>
    <row r="189" spans="1:14">
      <c r="A189" s="34" t="s">
        <v>218</v>
      </c>
      <c r="B189" s="41">
        <v>6002943</v>
      </c>
      <c r="C189" s="41">
        <v>145008</v>
      </c>
      <c r="D189" s="63">
        <v>45200</v>
      </c>
      <c r="E189" s="63">
        <v>45565</v>
      </c>
      <c r="F189" s="61">
        <v>2283</v>
      </c>
      <c r="G189" s="61">
        <v>8580</v>
      </c>
      <c r="H189" s="61">
        <v>382.2</v>
      </c>
      <c r="I189" s="61">
        <f t="shared" si="4"/>
        <v>11245.2</v>
      </c>
      <c r="J189" s="61">
        <v>22023</v>
      </c>
      <c r="K189" s="69">
        <f t="shared" si="5"/>
        <v>0.51061163329246695</v>
      </c>
      <c r="M189" s="65"/>
      <c r="N189" s="61"/>
    </row>
    <row r="190" spans="1:14">
      <c r="A190" s="34" t="s">
        <v>219</v>
      </c>
      <c r="B190" s="41">
        <v>6003222</v>
      </c>
      <c r="C190" s="41">
        <v>146069</v>
      </c>
      <c r="D190" s="63">
        <v>45200</v>
      </c>
      <c r="E190" s="63">
        <v>45565</v>
      </c>
      <c r="F190" s="61">
        <v>3</v>
      </c>
      <c r="G190" s="61">
        <v>0</v>
      </c>
      <c r="H190" s="61">
        <v>91.56</v>
      </c>
      <c r="I190" s="61">
        <f t="shared" si="4"/>
        <v>94.56</v>
      </c>
      <c r="J190" s="61">
        <v>11312</v>
      </c>
      <c r="K190" s="69">
        <f t="shared" si="5"/>
        <v>8.35926449787836E-3</v>
      </c>
      <c r="M190" s="65"/>
      <c r="N190" s="61"/>
    </row>
    <row r="191" spans="1:14">
      <c r="A191" s="52" t="s">
        <v>220</v>
      </c>
      <c r="B191" s="53">
        <v>6007025</v>
      </c>
      <c r="C191" s="53">
        <v>145851</v>
      </c>
      <c r="D191" s="70">
        <v>45200</v>
      </c>
      <c r="E191" s="70">
        <v>45565</v>
      </c>
      <c r="F191" s="71">
        <v>2263</v>
      </c>
      <c r="G191" s="71">
        <v>8878</v>
      </c>
      <c r="H191" s="71">
        <v>1165.92</v>
      </c>
      <c r="I191" s="71">
        <f t="shared" si="4"/>
        <v>12306.92</v>
      </c>
      <c r="J191" s="71">
        <v>18766</v>
      </c>
      <c r="K191" s="72">
        <f t="shared" si="5"/>
        <v>0.65580944260897367</v>
      </c>
      <c r="M191" s="65"/>
      <c r="N191" s="61"/>
    </row>
    <row r="192" spans="1:14">
      <c r="A192" s="42" t="s">
        <v>221</v>
      </c>
      <c r="B192" s="43">
        <v>6009237</v>
      </c>
      <c r="C192" s="43">
        <v>146039</v>
      </c>
      <c r="D192" s="66">
        <v>45200</v>
      </c>
      <c r="E192" s="66">
        <v>45565</v>
      </c>
      <c r="F192" s="67">
        <v>2357</v>
      </c>
      <c r="G192" s="67">
        <v>7103</v>
      </c>
      <c r="H192" s="67">
        <v>1280.1600000000001</v>
      </c>
      <c r="I192" s="67">
        <f t="shared" si="4"/>
        <v>10740.16</v>
      </c>
      <c r="J192" s="67">
        <v>15677</v>
      </c>
      <c r="K192" s="68">
        <f t="shared" si="5"/>
        <v>0.6850902596159979</v>
      </c>
      <c r="M192" s="65"/>
      <c r="N192" s="61"/>
    </row>
    <row r="193" spans="1:14">
      <c r="A193" s="34" t="s">
        <v>222</v>
      </c>
      <c r="B193" s="41">
        <v>6002679</v>
      </c>
      <c r="C193" s="41">
        <v>145384</v>
      </c>
      <c r="D193" s="63">
        <v>45200</v>
      </c>
      <c r="E193" s="63">
        <v>45565</v>
      </c>
      <c r="F193" s="61">
        <v>1538</v>
      </c>
      <c r="G193" s="61">
        <v>5301</v>
      </c>
      <c r="H193" s="61">
        <v>556</v>
      </c>
      <c r="I193" s="61">
        <f t="shared" si="4"/>
        <v>7395</v>
      </c>
      <c r="J193" s="61">
        <v>20614</v>
      </c>
      <c r="K193" s="69">
        <f t="shared" si="5"/>
        <v>0.35873678082856314</v>
      </c>
      <c r="M193" s="65"/>
      <c r="N193" s="61"/>
    </row>
    <row r="194" spans="1:14">
      <c r="A194" s="34" t="s">
        <v>223</v>
      </c>
      <c r="B194" s="41">
        <v>6002729</v>
      </c>
      <c r="C194" s="41">
        <v>145555</v>
      </c>
      <c r="D194" s="63">
        <v>45200</v>
      </c>
      <c r="E194" s="63">
        <v>45565</v>
      </c>
      <c r="F194" s="61">
        <v>4709</v>
      </c>
      <c r="G194" s="61">
        <v>10440</v>
      </c>
      <c r="H194" s="61">
        <v>7285</v>
      </c>
      <c r="I194" s="61">
        <f t="shared" si="4"/>
        <v>22434</v>
      </c>
      <c r="J194" s="61">
        <v>30580</v>
      </c>
      <c r="K194" s="69">
        <f t="shared" si="5"/>
        <v>0.73361674296926094</v>
      </c>
      <c r="M194" s="65"/>
      <c r="N194" s="61"/>
    </row>
    <row r="195" spans="1:14">
      <c r="A195" s="34" t="s">
        <v>224</v>
      </c>
      <c r="B195" s="41">
        <v>6009559</v>
      </c>
      <c r="C195" s="41">
        <v>145514</v>
      </c>
      <c r="D195" s="63">
        <v>45200</v>
      </c>
      <c r="E195" s="63">
        <v>45565</v>
      </c>
      <c r="F195" s="61">
        <v>3056</v>
      </c>
      <c r="G195" s="61">
        <v>7229</v>
      </c>
      <c r="H195" s="61">
        <v>1457.4</v>
      </c>
      <c r="I195" s="61">
        <f t="shared" si="4"/>
        <v>11742.4</v>
      </c>
      <c r="J195" s="61">
        <v>13947</v>
      </c>
      <c r="K195" s="69">
        <f t="shared" si="5"/>
        <v>0.84193016419301636</v>
      </c>
      <c r="M195" s="65"/>
      <c r="N195" s="61"/>
    </row>
    <row r="196" spans="1:14">
      <c r="A196" s="52" t="s">
        <v>225</v>
      </c>
      <c r="B196" s="53">
        <v>6002745</v>
      </c>
      <c r="C196" s="53">
        <v>146097</v>
      </c>
      <c r="D196" s="70">
        <v>45200</v>
      </c>
      <c r="E196" s="70">
        <v>45565</v>
      </c>
      <c r="F196" s="71">
        <v>5839</v>
      </c>
      <c r="G196" s="71">
        <v>24160</v>
      </c>
      <c r="H196" s="71">
        <v>3525.48</v>
      </c>
      <c r="I196" s="71">
        <f t="shared" si="4"/>
        <v>33524.480000000003</v>
      </c>
      <c r="J196" s="71">
        <v>39798</v>
      </c>
      <c r="K196" s="72">
        <f t="shared" si="5"/>
        <v>0.84236594803758991</v>
      </c>
      <c r="M196" s="65"/>
      <c r="N196" s="61"/>
    </row>
    <row r="197" spans="1:14">
      <c r="A197" s="42" t="s">
        <v>226</v>
      </c>
      <c r="B197" s="43">
        <v>6003248</v>
      </c>
      <c r="C197" s="43">
        <v>145890</v>
      </c>
      <c r="D197" s="66">
        <v>45200</v>
      </c>
      <c r="E197" s="66">
        <v>45565</v>
      </c>
      <c r="F197" s="67">
        <v>1145</v>
      </c>
      <c r="G197" s="67">
        <v>9429</v>
      </c>
      <c r="H197" s="67">
        <v>1297.8</v>
      </c>
      <c r="I197" s="67">
        <f t="shared" si="4"/>
        <v>11871.8</v>
      </c>
      <c r="J197" s="67">
        <v>21934</v>
      </c>
      <c r="K197" s="68">
        <f t="shared" si="5"/>
        <v>0.54125102580468676</v>
      </c>
      <c r="M197" s="65"/>
      <c r="N197" s="61"/>
    </row>
    <row r="198" spans="1:14">
      <c r="A198" s="34" t="s">
        <v>227</v>
      </c>
      <c r="B198" s="41">
        <v>6003594</v>
      </c>
      <c r="C198" s="41">
        <v>145484</v>
      </c>
      <c r="D198" s="63">
        <v>45200</v>
      </c>
      <c r="E198" s="63">
        <v>45565</v>
      </c>
      <c r="F198" s="61">
        <v>9567</v>
      </c>
      <c r="G198" s="61">
        <v>40089</v>
      </c>
      <c r="H198" s="61">
        <v>2042.04</v>
      </c>
      <c r="I198" s="61">
        <f t="shared" si="4"/>
        <v>51698.04</v>
      </c>
      <c r="J198" s="61">
        <v>61249</v>
      </c>
      <c r="K198" s="69">
        <f t="shared" si="5"/>
        <v>0.84406341328021683</v>
      </c>
      <c r="M198" s="65"/>
      <c r="N198" s="61"/>
    </row>
    <row r="199" spans="1:14">
      <c r="A199" s="34" t="s">
        <v>228</v>
      </c>
      <c r="B199" s="41">
        <v>6002851</v>
      </c>
      <c r="C199" s="41">
        <v>145415</v>
      </c>
      <c r="D199" s="63">
        <v>45200</v>
      </c>
      <c r="E199" s="63">
        <v>45565</v>
      </c>
      <c r="F199" s="61">
        <v>4048</v>
      </c>
      <c r="G199" s="61">
        <v>18589</v>
      </c>
      <c r="H199" s="61">
        <v>788.76</v>
      </c>
      <c r="I199" s="61">
        <f t="shared" si="4"/>
        <v>23425.759999999998</v>
      </c>
      <c r="J199" s="61">
        <v>29288</v>
      </c>
      <c r="K199" s="69">
        <f t="shared" si="5"/>
        <v>0.79984157334061723</v>
      </c>
      <c r="M199" s="65"/>
      <c r="N199" s="61"/>
    </row>
    <row r="200" spans="1:14">
      <c r="A200" s="34" t="s">
        <v>229</v>
      </c>
      <c r="B200" s="41">
        <v>6006191</v>
      </c>
      <c r="C200" s="41">
        <v>145662</v>
      </c>
      <c r="D200" s="63">
        <v>45200</v>
      </c>
      <c r="E200" s="63">
        <v>45565</v>
      </c>
      <c r="F200" s="61">
        <v>12679</v>
      </c>
      <c r="G200" s="61">
        <v>33333</v>
      </c>
      <c r="H200" s="61">
        <v>1371.72</v>
      </c>
      <c r="I200" s="61">
        <f t="shared" si="4"/>
        <v>47383.72</v>
      </c>
      <c r="J200" s="61">
        <v>56623</v>
      </c>
      <c r="K200" s="69">
        <f t="shared" si="5"/>
        <v>0.83682814404040762</v>
      </c>
      <c r="M200" s="65"/>
      <c r="N200" s="61"/>
    </row>
    <row r="201" spans="1:14">
      <c r="A201" s="52" t="s">
        <v>230</v>
      </c>
      <c r="B201" s="53">
        <v>6003214</v>
      </c>
      <c r="C201" s="53">
        <v>145630</v>
      </c>
      <c r="D201" s="70">
        <v>45200</v>
      </c>
      <c r="E201" s="70">
        <v>45565</v>
      </c>
      <c r="F201" s="71">
        <v>6335</v>
      </c>
      <c r="G201" s="71">
        <v>24359</v>
      </c>
      <c r="H201" s="71">
        <v>4208.3999999999996</v>
      </c>
      <c r="I201" s="71">
        <f t="shared" si="4"/>
        <v>34902.400000000001</v>
      </c>
      <c r="J201" s="71">
        <v>48578</v>
      </c>
      <c r="K201" s="72">
        <f t="shared" si="5"/>
        <v>0.71848161719296799</v>
      </c>
      <c r="M201" s="65"/>
      <c r="N201" s="61"/>
    </row>
    <row r="202" spans="1:14">
      <c r="A202" s="42" t="s">
        <v>231</v>
      </c>
      <c r="B202" s="43">
        <v>6003586</v>
      </c>
      <c r="C202" s="43">
        <v>145171</v>
      </c>
      <c r="D202" s="66">
        <v>45200</v>
      </c>
      <c r="E202" s="66">
        <v>45565</v>
      </c>
      <c r="F202" s="67">
        <v>8738</v>
      </c>
      <c r="G202" s="67">
        <v>55661</v>
      </c>
      <c r="H202" s="67">
        <v>933.24</v>
      </c>
      <c r="I202" s="67">
        <f t="shared" si="4"/>
        <v>65332.24</v>
      </c>
      <c r="J202" s="67">
        <v>75282</v>
      </c>
      <c r="K202" s="68">
        <f t="shared" si="5"/>
        <v>0.86783347945059908</v>
      </c>
      <c r="M202" s="65"/>
      <c r="N202" s="61"/>
    </row>
    <row r="203" spans="1:14">
      <c r="A203" s="34" t="s">
        <v>232</v>
      </c>
      <c r="B203" s="41">
        <v>6001119</v>
      </c>
      <c r="C203" s="41">
        <v>145304</v>
      </c>
      <c r="D203" s="63">
        <v>45200</v>
      </c>
      <c r="E203" s="63">
        <v>45565</v>
      </c>
      <c r="F203" s="61">
        <v>7921</v>
      </c>
      <c r="G203" s="61">
        <v>28236</v>
      </c>
      <c r="H203" s="61">
        <v>1217</v>
      </c>
      <c r="I203" s="61">
        <f t="shared" ref="I203:I266" si="6">SUM(F203:H203)</f>
        <v>37374</v>
      </c>
      <c r="J203" s="61">
        <v>55721</v>
      </c>
      <c r="K203" s="69">
        <f t="shared" ref="K203:K266" si="7">I203/J203</f>
        <v>0.67073455250264713</v>
      </c>
      <c r="M203" s="65"/>
      <c r="N203" s="61"/>
    </row>
    <row r="204" spans="1:14">
      <c r="A204" s="34" t="s">
        <v>233</v>
      </c>
      <c r="B204" s="41">
        <v>6006647</v>
      </c>
      <c r="C204" s="41">
        <v>145669</v>
      </c>
      <c r="D204" s="63">
        <v>45200</v>
      </c>
      <c r="E204" s="63">
        <v>45565</v>
      </c>
      <c r="F204" s="61">
        <v>6315</v>
      </c>
      <c r="G204" s="61">
        <v>51453</v>
      </c>
      <c r="H204" s="61">
        <v>1901.76</v>
      </c>
      <c r="I204" s="61">
        <f t="shared" si="6"/>
        <v>59669.760000000002</v>
      </c>
      <c r="J204" s="61">
        <v>67072</v>
      </c>
      <c r="K204" s="69">
        <f t="shared" si="7"/>
        <v>0.88963740458015272</v>
      </c>
      <c r="M204" s="65"/>
      <c r="N204" s="61"/>
    </row>
    <row r="205" spans="1:14">
      <c r="A205" s="34" t="s">
        <v>234</v>
      </c>
      <c r="B205" s="41">
        <v>6008833</v>
      </c>
      <c r="C205" s="41">
        <v>146176</v>
      </c>
      <c r="D205" s="63">
        <v>45200</v>
      </c>
      <c r="E205" s="63">
        <v>45565</v>
      </c>
      <c r="F205" s="61">
        <v>5067</v>
      </c>
      <c r="G205" s="61">
        <v>5488</v>
      </c>
      <c r="H205" s="61">
        <v>2530.92</v>
      </c>
      <c r="I205" s="61">
        <f t="shared" si="6"/>
        <v>13085.92</v>
      </c>
      <c r="J205" s="61">
        <v>18459</v>
      </c>
      <c r="K205" s="69">
        <f t="shared" si="7"/>
        <v>0.70891814291131694</v>
      </c>
      <c r="M205" s="65"/>
      <c r="N205" s="61"/>
    </row>
    <row r="206" spans="1:14">
      <c r="A206" s="52" t="s">
        <v>235</v>
      </c>
      <c r="B206" s="53">
        <v>6002828</v>
      </c>
      <c r="C206" s="53">
        <v>145111</v>
      </c>
      <c r="D206" s="70">
        <v>45200</v>
      </c>
      <c r="E206" s="70">
        <v>45565</v>
      </c>
      <c r="F206" s="71">
        <v>1801</v>
      </c>
      <c r="G206" s="71">
        <v>2671</v>
      </c>
      <c r="H206" s="71">
        <v>1195.32</v>
      </c>
      <c r="I206" s="71">
        <f t="shared" si="6"/>
        <v>5667.32</v>
      </c>
      <c r="J206" s="71">
        <v>11716</v>
      </c>
      <c r="K206" s="72">
        <f t="shared" si="7"/>
        <v>0.48372482075793782</v>
      </c>
      <c r="M206" s="65"/>
      <c r="N206" s="61"/>
    </row>
    <row r="207" spans="1:14">
      <c r="A207" s="42" t="s">
        <v>236</v>
      </c>
      <c r="B207" s="43">
        <v>6005961</v>
      </c>
      <c r="C207" s="43">
        <v>145858</v>
      </c>
      <c r="D207" s="66">
        <v>45200</v>
      </c>
      <c r="E207" s="66">
        <v>45565</v>
      </c>
      <c r="F207" s="67">
        <v>1882</v>
      </c>
      <c r="G207" s="67">
        <v>15473</v>
      </c>
      <c r="H207" s="67">
        <v>492</v>
      </c>
      <c r="I207" s="67">
        <f t="shared" si="6"/>
        <v>17847</v>
      </c>
      <c r="J207" s="67">
        <v>26477</v>
      </c>
      <c r="K207" s="68">
        <f t="shared" si="7"/>
        <v>0.67405672848132336</v>
      </c>
      <c r="M207" s="65"/>
      <c r="N207" s="61"/>
    </row>
    <row r="208" spans="1:14">
      <c r="A208" s="34" t="s">
        <v>237</v>
      </c>
      <c r="B208" s="41">
        <v>6002844</v>
      </c>
      <c r="C208" s="41">
        <v>145663</v>
      </c>
      <c r="D208" s="63">
        <v>45200</v>
      </c>
      <c r="E208" s="63">
        <v>45565</v>
      </c>
      <c r="F208" s="61">
        <v>2468</v>
      </c>
      <c r="G208" s="61">
        <v>10498</v>
      </c>
      <c r="H208" s="61">
        <v>1802.64</v>
      </c>
      <c r="I208" s="61">
        <f t="shared" si="6"/>
        <v>14768.64</v>
      </c>
      <c r="J208" s="61">
        <v>17946</v>
      </c>
      <c r="K208" s="69">
        <f t="shared" si="7"/>
        <v>0.82294884653961886</v>
      </c>
      <c r="M208" s="65"/>
      <c r="N208" s="61"/>
    </row>
    <row r="209" spans="1:14">
      <c r="A209" s="34" t="s">
        <v>238</v>
      </c>
      <c r="B209" s="41">
        <v>6004667</v>
      </c>
      <c r="C209" s="41">
        <v>145828</v>
      </c>
      <c r="D209" s="63">
        <v>45200</v>
      </c>
      <c r="E209" s="63">
        <v>45565</v>
      </c>
      <c r="F209" s="61">
        <v>4808</v>
      </c>
      <c r="G209" s="61">
        <v>25392</v>
      </c>
      <c r="H209" s="61">
        <v>3471</v>
      </c>
      <c r="I209" s="61">
        <f t="shared" si="6"/>
        <v>33671</v>
      </c>
      <c r="J209" s="61">
        <v>38865</v>
      </c>
      <c r="K209" s="69">
        <f t="shared" si="7"/>
        <v>0.8663579055705648</v>
      </c>
      <c r="M209" s="65"/>
      <c r="N209" s="61"/>
    </row>
    <row r="210" spans="1:14">
      <c r="A210" s="52" t="s">
        <v>239</v>
      </c>
      <c r="B210" s="53">
        <v>6002901</v>
      </c>
      <c r="C210" s="53">
        <v>146095</v>
      </c>
      <c r="D210" s="70">
        <v>45200</v>
      </c>
      <c r="E210" s="70">
        <v>45565</v>
      </c>
      <c r="F210" s="71">
        <v>1178</v>
      </c>
      <c r="G210" s="71">
        <v>518</v>
      </c>
      <c r="H210" s="71">
        <v>1482.6</v>
      </c>
      <c r="I210" s="71">
        <f t="shared" si="6"/>
        <v>3178.6</v>
      </c>
      <c r="J210" s="71">
        <v>11792</v>
      </c>
      <c r="K210" s="72">
        <f t="shared" si="7"/>
        <v>0.26955563093622792</v>
      </c>
      <c r="M210" s="65"/>
      <c r="N210" s="61"/>
    </row>
    <row r="211" spans="1:14">
      <c r="A211" s="42" t="s">
        <v>240</v>
      </c>
      <c r="B211" s="43">
        <v>6002133</v>
      </c>
      <c r="C211" s="43">
        <v>145628</v>
      </c>
      <c r="D211" s="66">
        <v>45200</v>
      </c>
      <c r="E211" s="66">
        <v>45565</v>
      </c>
      <c r="F211" s="67">
        <v>2347</v>
      </c>
      <c r="G211" s="67">
        <v>4942</v>
      </c>
      <c r="H211" s="67">
        <v>1317.12</v>
      </c>
      <c r="I211" s="67">
        <f t="shared" si="6"/>
        <v>8606.119999999999</v>
      </c>
      <c r="J211" s="67">
        <v>14642</v>
      </c>
      <c r="K211" s="68">
        <f t="shared" si="7"/>
        <v>0.58776943040568219</v>
      </c>
      <c r="M211" s="65"/>
      <c r="N211" s="61"/>
    </row>
    <row r="212" spans="1:14">
      <c r="A212" s="34" t="s">
        <v>241</v>
      </c>
      <c r="B212" s="41">
        <v>6002950</v>
      </c>
      <c r="C212" s="41">
        <v>145422</v>
      </c>
      <c r="D212" s="63">
        <v>45200</v>
      </c>
      <c r="E212" s="63">
        <v>45565</v>
      </c>
      <c r="F212" s="61">
        <v>5473</v>
      </c>
      <c r="G212" s="61">
        <v>13058</v>
      </c>
      <c r="H212" s="61">
        <v>6965.28</v>
      </c>
      <c r="I212" s="61">
        <f t="shared" si="6"/>
        <v>25496.28</v>
      </c>
      <c r="J212" s="61">
        <v>35593</v>
      </c>
      <c r="K212" s="69">
        <f t="shared" si="7"/>
        <v>0.71632849155732869</v>
      </c>
      <c r="M212" s="65"/>
      <c r="N212" s="61"/>
    </row>
    <row r="213" spans="1:14">
      <c r="A213" s="34" t="s">
        <v>242</v>
      </c>
      <c r="B213" s="41">
        <v>6002976</v>
      </c>
      <c r="C213" s="41">
        <v>145917</v>
      </c>
      <c r="D213" s="63">
        <v>45200</v>
      </c>
      <c r="E213" s="63">
        <v>45565</v>
      </c>
      <c r="F213" s="61">
        <v>397</v>
      </c>
      <c r="G213" s="61">
        <v>299</v>
      </c>
      <c r="H213" s="61">
        <v>671</v>
      </c>
      <c r="I213" s="61">
        <f t="shared" si="6"/>
        <v>1367</v>
      </c>
      <c r="J213" s="61">
        <v>13110</v>
      </c>
      <c r="K213" s="69">
        <f t="shared" si="7"/>
        <v>0.10427154843630816</v>
      </c>
      <c r="M213" s="65"/>
      <c r="N213" s="61"/>
    </row>
    <row r="214" spans="1:14">
      <c r="A214" s="34" t="s">
        <v>243</v>
      </c>
      <c r="B214" s="41">
        <v>6002984</v>
      </c>
      <c r="C214" s="41">
        <v>145702</v>
      </c>
      <c r="D214" s="63">
        <v>45200</v>
      </c>
      <c r="E214" s="63">
        <v>45565</v>
      </c>
      <c r="F214" s="61">
        <v>2307</v>
      </c>
      <c r="G214" s="61">
        <v>6700</v>
      </c>
      <c r="H214" s="61">
        <v>3643</v>
      </c>
      <c r="I214" s="61">
        <f t="shared" si="6"/>
        <v>12650</v>
      </c>
      <c r="J214" s="61">
        <v>22512</v>
      </c>
      <c r="K214" s="69">
        <f t="shared" si="7"/>
        <v>0.56192253020611227</v>
      </c>
      <c r="M214" s="65"/>
      <c r="N214" s="61"/>
    </row>
    <row r="215" spans="1:14">
      <c r="A215" s="52" t="s">
        <v>244</v>
      </c>
      <c r="B215" s="53">
        <v>6003024</v>
      </c>
      <c r="C215" s="53" t="s">
        <v>245</v>
      </c>
      <c r="D215" s="70">
        <v>45200</v>
      </c>
      <c r="E215" s="70">
        <v>45565</v>
      </c>
      <c r="F215" s="71">
        <v>2657</v>
      </c>
      <c r="G215" s="71">
        <v>2674</v>
      </c>
      <c r="H215" s="71">
        <v>2823.24</v>
      </c>
      <c r="I215" s="71">
        <f t="shared" si="6"/>
        <v>8154.24</v>
      </c>
      <c r="J215" s="71">
        <v>27390</v>
      </c>
      <c r="K215" s="72">
        <f t="shared" si="7"/>
        <v>0.29770865279299014</v>
      </c>
      <c r="M215" s="65"/>
      <c r="N215" s="61"/>
    </row>
    <row r="216" spans="1:14">
      <c r="A216" s="42" t="s">
        <v>246</v>
      </c>
      <c r="B216" s="43">
        <v>6001051</v>
      </c>
      <c r="C216" s="43">
        <v>145867</v>
      </c>
      <c r="D216" s="66">
        <v>45200</v>
      </c>
      <c r="E216" s="66">
        <v>45565</v>
      </c>
      <c r="F216" s="67">
        <v>15192</v>
      </c>
      <c r="G216" s="67">
        <v>23336</v>
      </c>
      <c r="H216" s="67">
        <v>4018.56</v>
      </c>
      <c r="I216" s="67">
        <f t="shared" si="6"/>
        <v>42546.559999999998</v>
      </c>
      <c r="J216" s="67">
        <v>57139</v>
      </c>
      <c r="K216" s="68">
        <f t="shared" si="7"/>
        <v>0.74461506151665235</v>
      </c>
      <c r="M216" s="65"/>
      <c r="N216" s="61"/>
    </row>
    <row r="217" spans="1:14">
      <c r="A217" s="34" t="s">
        <v>247</v>
      </c>
      <c r="B217" s="41">
        <v>6003040</v>
      </c>
      <c r="C217" s="41">
        <v>145794</v>
      </c>
      <c r="D217" s="63">
        <v>45200</v>
      </c>
      <c r="E217" s="63">
        <v>45565</v>
      </c>
      <c r="F217" s="61">
        <v>277</v>
      </c>
      <c r="G217" s="61">
        <v>746</v>
      </c>
      <c r="H217" s="61">
        <v>1537.2</v>
      </c>
      <c r="I217" s="61">
        <f t="shared" si="6"/>
        <v>2560.1999999999998</v>
      </c>
      <c r="J217" s="61">
        <v>17222</v>
      </c>
      <c r="K217" s="69">
        <f t="shared" si="7"/>
        <v>0.14865869237022411</v>
      </c>
      <c r="M217" s="65"/>
      <c r="N217" s="61"/>
    </row>
    <row r="218" spans="1:14">
      <c r="A218" s="34" t="s">
        <v>248</v>
      </c>
      <c r="B218" s="41">
        <v>6003099</v>
      </c>
      <c r="C218" s="41">
        <v>146032</v>
      </c>
      <c r="D218" s="63">
        <v>45200</v>
      </c>
      <c r="E218" s="63">
        <v>45565</v>
      </c>
      <c r="F218" s="61">
        <v>2267</v>
      </c>
      <c r="G218" s="61">
        <v>6956</v>
      </c>
      <c r="H218" s="61">
        <v>273</v>
      </c>
      <c r="I218" s="61">
        <f t="shared" si="6"/>
        <v>9496</v>
      </c>
      <c r="J218" s="61">
        <v>18497</v>
      </c>
      <c r="K218" s="69">
        <f t="shared" si="7"/>
        <v>0.51338054819700496</v>
      </c>
      <c r="M218" s="65"/>
      <c r="N218" s="61"/>
    </row>
    <row r="219" spans="1:14">
      <c r="A219" s="34" t="s">
        <v>249</v>
      </c>
      <c r="B219" s="41">
        <v>6004824</v>
      </c>
      <c r="C219" s="41">
        <v>146104</v>
      </c>
      <c r="D219" s="63">
        <v>45200</v>
      </c>
      <c r="E219" s="63">
        <v>45565</v>
      </c>
      <c r="F219" s="61">
        <v>4167</v>
      </c>
      <c r="G219" s="61">
        <v>5048</v>
      </c>
      <c r="H219" s="61">
        <v>719.04</v>
      </c>
      <c r="I219" s="61">
        <f t="shared" si="6"/>
        <v>9934.0400000000009</v>
      </c>
      <c r="J219" s="61">
        <v>16717</v>
      </c>
      <c r="K219" s="69">
        <f t="shared" si="7"/>
        <v>0.59424777172937737</v>
      </c>
      <c r="M219" s="65"/>
      <c r="N219" s="61"/>
    </row>
    <row r="220" spans="1:14">
      <c r="A220" s="52" t="s">
        <v>250</v>
      </c>
      <c r="B220" s="53">
        <v>6003115</v>
      </c>
      <c r="C220" s="53">
        <v>145404</v>
      </c>
      <c r="D220" s="70">
        <v>45200</v>
      </c>
      <c r="E220" s="70">
        <v>45565</v>
      </c>
      <c r="F220" s="71">
        <v>3378</v>
      </c>
      <c r="G220" s="71">
        <v>4960</v>
      </c>
      <c r="H220" s="71">
        <v>3854.76</v>
      </c>
      <c r="I220" s="71">
        <f t="shared" si="6"/>
        <v>12192.76</v>
      </c>
      <c r="J220" s="71">
        <v>27510</v>
      </c>
      <c r="K220" s="72">
        <f t="shared" si="7"/>
        <v>0.44321192293711381</v>
      </c>
      <c r="M220" s="65"/>
      <c r="N220" s="61"/>
    </row>
    <row r="221" spans="1:14">
      <c r="A221" s="42" t="s">
        <v>251</v>
      </c>
      <c r="B221" s="43">
        <v>6003123</v>
      </c>
      <c r="C221" s="43">
        <v>145499</v>
      </c>
      <c r="D221" s="66">
        <v>45200</v>
      </c>
      <c r="E221" s="66">
        <v>45565</v>
      </c>
      <c r="F221" s="67">
        <v>977</v>
      </c>
      <c r="G221" s="67">
        <v>1344</v>
      </c>
      <c r="H221" s="67">
        <v>1690.92</v>
      </c>
      <c r="I221" s="67">
        <f t="shared" si="6"/>
        <v>4011.92</v>
      </c>
      <c r="J221" s="67">
        <v>11733</v>
      </c>
      <c r="K221" s="68">
        <f t="shared" si="7"/>
        <v>0.34193471405437653</v>
      </c>
      <c r="M221" s="65"/>
      <c r="N221" s="61"/>
    </row>
    <row r="222" spans="1:14">
      <c r="A222" s="34" t="s">
        <v>252</v>
      </c>
      <c r="B222" s="41">
        <v>6001614</v>
      </c>
      <c r="C222" s="41">
        <v>145791</v>
      </c>
      <c r="D222" s="63">
        <v>45200</v>
      </c>
      <c r="E222" s="63">
        <v>45565</v>
      </c>
      <c r="F222" s="61">
        <v>2176</v>
      </c>
      <c r="G222" s="61">
        <v>12440</v>
      </c>
      <c r="H222" s="61">
        <v>76</v>
      </c>
      <c r="I222" s="61">
        <f t="shared" si="6"/>
        <v>14692</v>
      </c>
      <c r="J222" s="61">
        <v>22286</v>
      </c>
      <c r="K222" s="69">
        <f t="shared" si="7"/>
        <v>0.65924795835950822</v>
      </c>
      <c r="M222" s="65"/>
      <c r="N222" s="61"/>
    </row>
    <row r="223" spans="1:14">
      <c r="A223" s="34" t="s">
        <v>253</v>
      </c>
      <c r="B223" s="41">
        <v>6000939</v>
      </c>
      <c r="C223" s="41">
        <v>145842</v>
      </c>
      <c r="D223" s="63">
        <v>45200</v>
      </c>
      <c r="E223" s="63">
        <v>45565</v>
      </c>
      <c r="F223" s="61">
        <v>1696</v>
      </c>
      <c r="G223" s="61">
        <v>6125</v>
      </c>
      <c r="H223" s="61">
        <v>419.16</v>
      </c>
      <c r="I223" s="61">
        <f t="shared" si="6"/>
        <v>8240.16</v>
      </c>
      <c r="J223" s="61">
        <v>12076</v>
      </c>
      <c r="K223" s="69">
        <f t="shared" si="7"/>
        <v>0.6823583968201391</v>
      </c>
      <c r="M223" s="65"/>
      <c r="N223" s="61"/>
    </row>
    <row r="224" spans="1:14">
      <c r="A224" s="34" t="s">
        <v>254</v>
      </c>
      <c r="B224" s="41">
        <v>6003172</v>
      </c>
      <c r="C224" s="41">
        <v>145624</v>
      </c>
      <c r="D224" s="63">
        <v>45200</v>
      </c>
      <c r="E224" s="63">
        <v>45565</v>
      </c>
      <c r="F224" s="61">
        <v>3500</v>
      </c>
      <c r="G224" s="61">
        <v>8861</v>
      </c>
      <c r="H224" s="61">
        <v>1178.52</v>
      </c>
      <c r="I224" s="61">
        <f t="shared" si="6"/>
        <v>13539.52</v>
      </c>
      <c r="J224" s="61">
        <v>18918</v>
      </c>
      <c r="K224" s="69">
        <f t="shared" si="7"/>
        <v>0.71569510519082358</v>
      </c>
      <c r="M224" s="65"/>
      <c r="N224" s="61"/>
    </row>
    <row r="225" spans="1:14">
      <c r="A225" s="52" t="s">
        <v>255</v>
      </c>
      <c r="B225" s="53">
        <v>6003156</v>
      </c>
      <c r="C225" s="53">
        <v>145692</v>
      </c>
      <c r="D225" s="70">
        <v>45200</v>
      </c>
      <c r="E225" s="70">
        <v>45565</v>
      </c>
      <c r="F225" s="71">
        <v>2261</v>
      </c>
      <c r="G225" s="71">
        <v>3802</v>
      </c>
      <c r="H225" s="71">
        <v>1870.68</v>
      </c>
      <c r="I225" s="71">
        <f t="shared" si="6"/>
        <v>7933.68</v>
      </c>
      <c r="J225" s="71">
        <v>12883</v>
      </c>
      <c r="K225" s="72">
        <f t="shared" si="7"/>
        <v>0.61582550648140966</v>
      </c>
      <c r="M225" s="65"/>
      <c r="N225" s="61"/>
    </row>
    <row r="226" spans="1:14">
      <c r="A226" s="42" t="s">
        <v>256</v>
      </c>
      <c r="B226" s="43">
        <v>6003180</v>
      </c>
      <c r="C226" s="43">
        <v>146127</v>
      </c>
      <c r="D226" s="66">
        <v>45200</v>
      </c>
      <c r="E226" s="66">
        <v>45565</v>
      </c>
      <c r="F226" s="67">
        <v>1784</v>
      </c>
      <c r="G226" s="67">
        <v>1284</v>
      </c>
      <c r="H226" s="67">
        <v>2608</v>
      </c>
      <c r="I226" s="67">
        <f t="shared" si="6"/>
        <v>5676</v>
      </c>
      <c r="J226" s="67">
        <v>10819</v>
      </c>
      <c r="K226" s="68">
        <f t="shared" si="7"/>
        <v>0.52463259081245961</v>
      </c>
      <c r="M226" s="65"/>
      <c r="N226" s="61"/>
    </row>
    <row r="227" spans="1:14">
      <c r="A227" s="34" t="s">
        <v>257</v>
      </c>
      <c r="B227" s="41">
        <v>6003198</v>
      </c>
      <c r="C227" s="41">
        <v>145266</v>
      </c>
      <c r="D227" s="63">
        <v>45200</v>
      </c>
      <c r="E227" s="63">
        <v>45565</v>
      </c>
      <c r="F227" s="61">
        <v>1899</v>
      </c>
      <c r="G227" s="61">
        <v>9628</v>
      </c>
      <c r="H227" s="61">
        <v>4244.5200000000004</v>
      </c>
      <c r="I227" s="61">
        <f t="shared" si="6"/>
        <v>15771.52</v>
      </c>
      <c r="J227" s="61">
        <v>22031</v>
      </c>
      <c r="K227" s="69">
        <f t="shared" si="7"/>
        <v>0.71587853479188424</v>
      </c>
      <c r="M227" s="65"/>
      <c r="N227" s="61"/>
    </row>
    <row r="228" spans="1:14">
      <c r="A228" s="34" t="s">
        <v>258</v>
      </c>
      <c r="B228" s="41">
        <v>6001135</v>
      </c>
      <c r="C228" s="41">
        <v>145937</v>
      </c>
      <c r="D228" s="63">
        <v>45200</v>
      </c>
      <c r="E228" s="63">
        <v>45565</v>
      </c>
      <c r="F228" s="61">
        <v>4217</v>
      </c>
      <c r="G228" s="61">
        <v>38765</v>
      </c>
      <c r="H228" s="61">
        <v>11177</v>
      </c>
      <c r="I228" s="61">
        <f t="shared" si="6"/>
        <v>54159</v>
      </c>
      <c r="J228" s="61">
        <v>60336</v>
      </c>
      <c r="K228" s="69">
        <f t="shared" si="7"/>
        <v>0.89762330946698488</v>
      </c>
      <c r="M228" s="65"/>
      <c r="N228" s="61"/>
    </row>
    <row r="229" spans="1:14">
      <c r="A229" s="34" t="s">
        <v>259</v>
      </c>
      <c r="B229" s="41">
        <v>6000483</v>
      </c>
      <c r="C229" s="41">
        <v>145752</v>
      </c>
      <c r="D229" s="63">
        <v>45200</v>
      </c>
      <c r="E229" s="63">
        <v>45565</v>
      </c>
      <c r="F229" s="61">
        <v>7871</v>
      </c>
      <c r="G229" s="61">
        <v>23196</v>
      </c>
      <c r="H229" s="61">
        <v>8312</v>
      </c>
      <c r="I229" s="61">
        <f t="shared" si="6"/>
        <v>39379</v>
      </c>
      <c r="J229" s="61">
        <v>46089</v>
      </c>
      <c r="K229" s="69">
        <f t="shared" si="7"/>
        <v>0.85441211568921005</v>
      </c>
      <c r="M229" s="65"/>
      <c r="N229" s="61"/>
    </row>
    <row r="230" spans="1:14">
      <c r="A230" s="52" t="s">
        <v>260</v>
      </c>
      <c r="B230" s="53">
        <v>6000137</v>
      </c>
      <c r="C230" s="53">
        <v>146167</v>
      </c>
      <c r="D230" s="70">
        <v>45200</v>
      </c>
      <c r="E230" s="70">
        <v>45565</v>
      </c>
      <c r="F230" s="71">
        <v>2143</v>
      </c>
      <c r="G230" s="71">
        <v>9057</v>
      </c>
      <c r="H230" s="71">
        <v>726.6</v>
      </c>
      <c r="I230" s="71">
        <f t="shared" si="6"/>
        <v>11926.6</v>
      </c>
      <c r="J230" s="71">
        <v>13043</v>
      </c>
      <c r="K230" s="72">
        <f t="shared" si="7"/>
        <v>0.91440619489381281</v>
      </c>
      <c r="M230" s="65"/>
      <c r="N230" s="61"/>
    </row>
    <row r="231" spans="1:14">
      <c r="A231" s="42" t="s">
        <v>261</v>
      </c>
      <c r="B231" s="43">
        <v>6014237</v>
      </c>
      <c r="C231" s="43">
        <v>145821</v>
      </c>
      <c r="D231" s="66">
        <v>45200</v>
      </c>
      <c r="E231" s="66">
        <v>45565</v>
      </c>
      <c r="F231" s="67">
        <v>7240</v>
      </c>
      <c r="G231" s="67">
        <v>11686</v>
      </c>
      <c r="H231" s="67">
        <v>4537.68</v>
      </c>
      <c r="I231" s="67">
        <f t="shared" si="6"/>
        <v>23463.68</v>
      </c>
      <c r="J231" s="67">
        <v>43834</v>
      </c>
      <c r="K231" s="68">
        <f t="shared" si="7"/>
        <v>0.53528493863211202</v>
      </c>
      <c r="M231" s="65"/>
      <c r="N231" s="61"/>
    </row>
    <row r="232" spans="1:14">
      <c r="A232" s="34" t="s">
        <v>262</v>
      </c>
      <c r="B232" s="41">
        <v>6012413</v>
      </c>
      <c r="C232" s="41">
        <v>146029</v>
      </c>
      <c r="D232" s="63">
        <v>45200</v>
      </c>
      <c r="E232" s="63">
        <v>45565</v>
      </c>
      <c r="F232" s="61">
        <v>3677</v>
      </c>
      <c r="G232" s="61">
        <v>2396</v>
      </c>
      <c r="H232" s="61">
        <v>2794</v>
      </c>
      <c r="I232" s="61">
        <f t="shared" si="6"/>
        <v>8867</v>
      </c>
      <c r="J232" s="61">
        <v>35838</v>
      </c>
      <c r="K232" s="69">
        <f t="shared" si="7"/>
        <v>0.24741894078910653</v>
      </c>
      <c r="M232" s="65"/>
      <c r="N232" s="61"/>
    </row>
    <row r="233" spans="1:14">
      <c r="A233" s="34" t="s">
        <v>263</v>
      </c>
      <c r="B233" s="41">
        <v>6003297</v>
      </c>
      <c r="C233" s="41" t="s">
        <v>264</v>
      </c>
      <c r="D233" s="63">
        <v>45200</v>
      </c>
      <c r="E233" s="63">
        <v>45565</v>
      </c>
      <c r="F233" s="61">
        <v>3239</v>
      </c>
      <c r="G233" s="61">
        <v>23054</v>
      </c>
      <c r="H233" s="61">
        <v>10729</v>
      </c>
      <c r="I233" s="61">
        <f t="shared" si="6"/>
        <v>37022</v>
      </c>
      <c r="J233" s="61">
        <v>37802</v>
      </c>
      <c r="K233" s="69">
        <f t="shared" si="7"/>
        <v>0.97936617110205815</v>
      </c>
      <c r="M233" s="65"/>
      <c r="N233" s="61"/>
    </row>
    <row r="234" spans="1:14">
      <c r="A234" s="52" t="s">
        <v>265</v>
      </c>
      <c r="B234" s="53">
        <v>6003305</v>
      </c>
      <c r="C234" s="53">
        <v>145200</v>
      </c>
      <c r="D234" s="70">
        <v>45200</v>
      </c>
      <c r="E234" s="70">
        <v>45565</v>
      </c>
      <c r="F234" s="71">
        <v>2839</v>
      </c>
      <c r="G234" s="71">
        <v>9300</v>
      </c>
      <c r="H234" s="71">
        <v>1636.32</v>
      </c>
      <c r="I234" s="71">
        <f t="shared" si="6"/>
        <v>13775.32</v>
      </c>
      <c r="J234" s="71">
        <v>25438</v>
      </c>
      <c r="K234" s="72">
        <f t="shared" si="7"/>
        <v>0.54152527714442955</v>
      </c>
      <c r="M234" s="65"/>
      <c r="N234" s="61"/>
    </row>
    <row r="235" spans="1:14">
      <c r="A235" s="42" t="s">
        <v>266</v>
      </c>
      <c r="B235" s="43">
        <v>6003321</v>
      </c>
      <c r="C235" s="43">
        <v>145515</v>
      </c>
      <c r="D235" s="66">
        <v>45200</v>
      </c>
      <c r="E235" s="66">
        <v>45565</v>
      </c>
      <c r="F235" s="67">
        <v>2292</v>
      </c>
      <c r="G235" s="67">
        <v>9861</v>
      </c>
      <c r="H235" s="67">
        <v>210.84</v>
      </c>
      <c r="I235" s="67">
        <f t="shared" si="6"/>
        <v>12363.84</v>
      </c>
      <c r="J235" s="67">
        <v>35276</v>
      </c>
      <c r="K235" s="68">
        <f t="shared" si="7"/>
        <v>0.35048871754167138</v>
      </c>
      <c r="M235" s="65"/>
      <c r="N235" s="61"/>
    </row>
    <row r="236" spans="1:14">
      <c r="A236" s="34" t="s">
        <v>267</v>
      </c>
      <c r="B236" s="41">
        <v>6003388</v>
      </c>
      <c r="C236" s="41">
        <v>146099</v>
      </c>
      <c r="D236" s="63">
        <v>45200</v>
      </c>
      <c r="E236" s="63">
        <v>45565</v>
      </c>
      <c r="F236" s="61">
        <v>3363</v>
      </c>
      <c r="G236" s="61">
        <v>3482</v>
      </c>
      <c r="H236" s="61">
        <v>1828.68</v>
      </c>
      <c r="I236" s="61">
        <f t="shared" si="6"/>
        <v>8673.68</v>
      </c>
      <c r="J236" s="61">
        <v>27995</v>
      </c>
      <c r="K236" s="69">
        <f t="shared" si="7"/>
        <v>0.30982961243079121</v>
      </c>
      <c r="M236" s="65"/>
      <c r="N236" s="61"/>
    </row>
    <row r="237" spans="1:14">
      <c r="A237" s="34" t="s">
        <v>268</v>
      </c>
      <c r="B237" s="41">
        <v>6015895</v>
      </c>
      <c r="C237" s="41">
        <v>146043</v>
      </c>
      <c r="D237" s="63">
        <v>45200</v>
      </c>
      <c r="E237" s="63">
        <v>45565</v>
      </c>
      <c r="F237" s="61">
        <v>2339</v>
      </c>
      <c r="G237" s="61">
        <v>8630</v>
      </c>
      <c r="H237" s="61">
        <v>434.28</v>
      </c>
      <c r="I237" s="61">
        <f t="shared" si="6"/>
        <v>11403.28</v>
      </c>
      <c r="J237" s="61">
        <v>23015</v>
      </c>
      <c r="K237" s="69">
        <f t="shared" si="7"/>
        <v>0.49547164892461443</v>
      </c>
      <c r="M237" s="65"/>
      <c r="N237" s="61"/>
    </row>
    <row r="238" spans="1:14">
      <c r="A238" s="34" t="s">
        <v>269</v>
      </c>
      <c r="B238" s="41">
        <v>6003404</v>
      </c>
      <c r="C238" s="41">
        <v>145341</v>
      </c>
      <c r="D238" s="63">
        <v>45200</v>
      </c>
      <c r="E238" s="63">
        <v>45565</v>
      </c>
      <c r="F238" s="61">
        <v>2990</v>
      </c>
      <c r="G238" s="61">
        <v>5854</v>
      </c>
      <c r="H238" s="61">
        <v>1339.8</v>
      </c>
      <c r="I238" s="61">
        <f t="shared" si="6"/>
        <v>10183.799999999999</v>
      </c>
      <c r="J238" s="61">
        <v>47049</v>
      </c>
      <c r="K238" s="69">
        <f t="shared" si="7"/>
        <v>0.21645093413250013</v>
      </c>
      <c r="M238" s="65"/>
      <c r="N238" s="61"/>
    </row>
    <row r="239" spans="1:14">
      <c r="A239" s="52" t="s">
        <v>270</v>
      </c>
      <c r="B239" s="53">
        <v>6003438</v>
      </c>
      <c r="C239" s="53">
        <v>146140</v>
      </c>
      <c r="D239" s="70">
        <v>45200</v>
      </c>
      <c r="E239" s="70">
        <v>45565</v>
      </c>
      <c r="F239" s="71">
        <v>2560</v>
      </c>
      <c r="G239" s="71">
        <v>5604</v>
      </c>
      <c r="H239" s="71">
        <v>817.32</v>
      </c>
      <c r="I239" s="71">
        <f t="shared" si="6"/>
        <v>8981.32</v>
      </c>
      <c r="J239" s="71">
        <v>16475</v>
      </c>
      <c r="K239" s="72">
        <f t="shared" si="7"/>
        <v>0.54514840667678299</v>
      </c>
      <c r="M239" s="65"/>
      <c r="N239" s="61"/>
    </row>
    <row r="240" spans="1:14">
      <c r="A240" s="42" t="s">
        <v>271</v>
      </c>
      <c r="B240" s="43">
        <v>6007975</v>
      </c>
      <c r="C240" s="43">
        <v>146054</v>
      </c>
      <c r="D240" s="66">
        <v>45200</v>
      </c>
      <c r="E240" s="66">
        <v>45565</v>
      </c>
      <c r="F240" s="67">
        <v>2273</v>
      </c>
      <c r="G240" s="67">
        <v>8636</v>
      </c>
      <c r="H240" s="67">
        <v>66.36</v>
      </c>
      <c r="I240" s="67">
        <f t="shared" si="6"/>
        <v>10975.36</v>
      </c>
      <c r="J240" s="67">
        <v>13335</v>
      </c>
      <c r="K240" s="68">
        <f t="shared" si="7"/>
        <v>0.82304911886014254</v>
      </c>
      <c r="M240" s="65"/>
      <c r="N240" s="61"/>
    </row>
    <row r="241" spans="1:14">
      <c r="A241" s="34" t="s">
        <v>272</v>
      </c>
      <c r="B241" s="41">
        <v>6000467</v>
      </c>
      <c r="C241" s="41">
        <v>145781</v>
      </c>
      <c r="D241" s="63">
        <v>45200</v>
      </c>
      <c r="E241" s="63">
        <v>45565</v>
      </c>
      <c r="F241" s="61">
        <v>7167</v>
      </c>
      <c r="G241" s="61">
        <v>17084</v>
      </c>
      <c r="H241" s="61">
        <v>4761.12</v>
      </c>
      <c r="I241" s="61">
        <f t="shared" si="6"/>
        <v>29012.12</v>
      </c>
      <c r="J241" s="61">
        <v>38999</v>
      </c>
      <c r="K241" s="69">
        <f t="shared" si="7"/>
        <v>0.74391958768173538</v>
      </c>
      <c r="M241" s="65"/>
      <c r="N241" s="61"/>
    </row>
    <row r="242" spans="1:14">
      <c r="A242" s="34" t="s">
        <v>273</v>
      </c>
      <c r="B242" s="41">
        <v>6008270</v>
      </c>
      <c r="C242" s="41">
        <v>145419</v>
      </c>
      <c r="D242" s="63">
        <v>45200</v>
      </c>
      <c r="E242" s="63">
        <v>45565</v>
      </c>
      <c r="F242" s="61">
        <v>10443</v>
      </c>
      <c r="G242" s="61">
        <v>33145</v>
      </c>
      <c r="H242" s="61">
        <v>3206.28</v>
      </c>
      <c r="I242" s="61">
        <f t="shared" si="6"/>
        <v>46794.28</v>
      </c>
      <c r="J242" s="61">
        <v>53567</v>
      </c>
      <c r="K242" s="69">
        <f t="shared" si="7"/>
        <v>0.87356544140982317</v>
      </c>
      <c r="M242" s="65"/>
      <c r="N242" s="61"/>
    </row>
    <row r="243" spans="1:14">
      <c r="A243" s="52" t="s">
        <v>274</v>
      </c>
      <c r="B243" s="53">
        <v>6005490</v>
      </c>
      <c r="C243" s="53">
        <v>145719</v>
      </c>
      <c r="D243" s="70">
        <v>45200</v>
      </c>
      <c r="E243" s="70">
        <v>45565</v>
      </c>
      <c r="F243" s="71">
        <v>5097</v>
      </c>
      <c r="G243" s="71">
        <v>11732</v>
      </c>
      <c r="H243" s="71">
        <v>3517.08</v>
      </c>
      <c r="I243" s="71">
        <f t="shared" si="6"/>
        <v>20346.080000000002</v>
      </c>
      <c r="J243" s="71">
        <v>26579</v>
      </c>
      <c r="K243" s="72">
        <f t="shared" si="7"/>
        <v>0.76549456337710231</v>
      </c>
      <c r="M243" s="65"/>
      <c r="N243" s="61"/>
    </row>
    <row r="244" spans="1:14">
      <c r="A244" s="42" t="s">
        <v>275</v>
      </c>
      <c r="B244" s="43">
        <v>6005938</v>
      </c>
      <c r="C244" s="43">
        <v>145965</v>
      </c>
      <c r="D244" s="66">
        <v>45200</v>
      </c>
      <c r="E244" s="66">
        <v>45565</v>
      </c>
      <c r="F244" s="67">
        <v>5429</v>
      </c>
      <c r="G244" s="67">
        <v>7854</v>
      </c>
      <c r="H244" s="67">
        <v>5005.5600000000004</v>
      </c>
      <c r="I244" s="67">
        <f t="shared" si="6"/>
        <v>18288.560000000001</v>
      </c>
      <c r="J244" s="67">
        <v>30319</v>
      </c>
      <c r="K244" s="68">
        <f t="shared" si="7"/>
        <v>0.603204591180448</v>
      </c>
      <c r="M244" s="65"/>
      <c r="N244" s="61"/>
    </row>
    <row r="245" spans="1:14">
      <c r="A245" s="34" t="s">
        <v>276</v>
      </c>
      <c r="B245" s="41">
        <v>6006282</v>
      </c>
      <c r="C245" s="41">
        <v>146003</v>
      </c>
      <c r="D245" s="63">
        <v>45200</v>
      </c>
      <c r="E245" s="63">
        <v>45565</v>
      </c>
      <c r="F245" s="61">
        <v>3982</v>
      </c>
      <c r="G245" s="61">
        <v>22117</v>
      </c>
      <c r="H245" s="61">
        <v>3479.28</v>
      </c>
      <c r="I245" s="61">
        <f t="shared" si="6"/>
        <v>29578.28</v>
      </c>
      <c r="J245" s="61">
        <v>35967</v>
      </c>
      <c r="K245" s="69">
        <f t="shared" si="7"/>
        <v>0.82237273055856752</v>
      </c>
      <c r="M245" s="65"/>
      <c r="N245" s="61"/>
    </row>
    <row r="246" spans="1:14">
      <c r="A246" s="34" t="s">
        <v>277</v>
      </c>
      <c r="B246" s="41">
        <v>6006514</v>
      </c>
      <c r="C246" s="41">
        <v>145440</v>
      </c>
      <c r="D246" s="63">
        <v>45200</v>
      </c>
      <c r="E246" s="63">
        <v>45565</v>
      </c>
      <c r="F246" s="61">
        <v>5470</v>
      </c>
      <c r="G246" s="61">
        <v>15334</v>
      </c>
      <c r="H246" s="61">
        <v>3795.96</v>
      </c>
      <c r="I246" s="61">
        <f t="shared" si="6"/>
        <v>24599.96</v>
      </c>
      <c r="J246" s="61">
        <v>37711</v>
      </c>
      <c r="K246" s="69">
        <f t="shared" si="7"/>
        <v>0.65232849831614115</v>
      </c>
      <c r="M246" s="65"/>
      <c r="N246" s="61"/>
    </row>
    <row r="247" spans="1:14">
      <c r="A247" s="34" t="s">
        <v>278</v>
      </c>
      <c r="B247" s="41">
        <v>6006837</v>
      </c>
      <c r="C247" s="41">
        <v>145626</v>
      </c>
      <c r="D247" s="63">
        <v>45200</v>
      </c>
      <c r="E247" s="63">
        <v>45565</v>
      </c>
      <c r="F247" s="61">
        <v>5770</v>
      </c>
      <c r="G247" s="61">
        <v>16229</v>
      </c>
      <c r="H247" s="61">
        <v>6692.28</v>
      </c>
      <c r="I247" s="61">
        <f t="shared" si="6"/>
        <v>28691.279999999999</v>
      </c>
      <c r="J247" s="61">
        <v>42825</v>
      </c>
      <c r="K247" s="69">
        <f t="shared" si="7"/>
        <v>0.66996567425569176</v>
      </c>
      <c r="M247" s="65"/>
      <c r="N247" s="61"/>
    </row>
    <row r="248" spans="1:14">
      <c r="A248" s="52" t="s">
        <v>279</v>
      </c>
      <c r="B248" s="53">
        <v>6000293</v>
      </c>
      <c r="C248" s="53">
        <v>145039</v>
      </c>
      <c r="D248" s="70">
        <v>45200</v>
      </c>
      <c r="E248" s="70">
        <v>45565</v>
      </c>
      <c r="F248" s="71">
        <v>9975</v>
      </c>
      <c r="G248" s="71">
        <v>11028</v>
      </c>
      <c r="H248" s="71">
        <v>6979.56</v>
      </c>
      <c r="I248" s="71">
        <f t="shared" si="6"/>
        <v>27982.560000000001</v>
      </c>
      <c r="J248" s="71">
        <v>42169</v>
      </c>
      <c r="K248" s="72">
        <f t="shared" si="7"/>
        <v>0.6635813038013707</v>
      </c>
      <c r="M248" s="65"/>
      <c r="N248" s="61"/>
    </row>
    <row r="249" spans="1:14">
      <c r="A249" s="42" t="s">
        <v>280</v>
      </c>
      <c r="B249" s="43">
        <v>6007793</v>
      </c>
      <c r="C249" s="43">
        <v>145237</v>
      </c>
      <c r="D249" s="66">
        <v>45200</v>
      </c>
      <c r="E249" s="66">
        <v>45565</v>
      </c>
      <c r="F249" s="67">
        <v>12202</v>
      </c>
      <c r="G249" s="67">
        <v>31975</v>
      </c>
      <c r="H249" s="67">
        <v>13238.4</v>
      </c>
      <c r="I249" s="67">
        <f t="shared" si="6"/>
        <v>57415.4</v>
      </c>
      <c r="J249" s="67">
        <v>75976</v>
      </c>
      <c r="K249" s="68">
        <f t="shared" si="7"/>
        <v>0.75570443297883549</v>
      </c>
      <c r="M249" s="65"/>
      <c r="N249" s="61"/>
    </row>
    <row r="250" spans="1:14">
      <c r="A250" s="34" t="s">
        <v>281</v>
      </c>
      <c r="B250" s="41">
        <v>6008056</v>
      </c>
      <c r="C250" s="41">
        <v>145524</v>
      </c>
      <c r="D250" s="63">
        <v>45200</v>
      </c>
      <c r="E250" s="63">
        <v>45565</v>
      </c>
      <c r="F250" s="61">
        <v>5048</v>
      </c>
      <c r="G250" s="61">
        <v>6021</v>
      </c>
      <c r="H250" s="61">
        <v>1884.12</v>
      </c>
      <c r="I250" s="61">
        <f t="shared" si="6"/>
        <v>12953.119999999999</v>
      </c>
      <c r="J250" s="61">
        <v>20951</v>
      </c>
      <c r="K250" s="69">
        <f t="shared" si="7"/>
        <v>0.61825783972125425</v>
      </c>
      <c r="M250" s="65"/>
      <c r="N250" s="61"/>
    </row>
    <row r="251" spans="1:14">
      <c r="A251" s="34" t="s">
        <v>282</v>
      </c>
      <c r="B251" s="41">
        <v>6008130</v>
      </c>
      <c r="C251" s="41">
        <v>145950</v>
      </c>
      <c r="D251" s="63">
        <v>45200</v>
      </c>
      <c r="E251" s="63">
        <v>45565</v>
      </c>
      <c r="F251" s="61">
        <v>5630</v>
      </c>
      <c r="G251" s="61">
        <v>11093</v>
      </c>
      <c r="H251" s="61">
        <v>5904</v>
      </c>
      <c r="I251" s="61">
        <f t="shared" si="6"/>
        <v>22627</v>
      </c>
      <c r="J251" s="61">
        <v>27245</v>
      </c>
      <c r="K251" s="69">
        <f t="shared" si="7"/>
        <v>0.83050100935951554</v>
      </c>
      <c r="M251" s="65"/>
      <c r="N251" s="61"/>
    </row>
    <row r="252" spans="1:14">
      <c r="A252" s="34" t="s">
        <v>283</v>
      </c>
      <c r="B252" s="41">
        <v>6003552</v>
      </c>
      <c r="C252" s="41">
        <v>145979</v>
      </c>
      <c r="D252" s="63">
        <v>45200</v>
      </c>
      <c r="E252" s="63">
        <v>45565</v>
      </c>
      <c r="F252" s="61">
        <v>742</v>
      </c>
      <c r="G252" s="61">
        <v>999</v>
      </c>
      <c r="H252" s="61">
        <v>560.28</v>
      </c>
      <c r="I252" s="61">
        <f t="shared" si="6"/>
        <v>2301.2799999999997</v>
      </c>
      <c r="J252" s="61">
        <v>6585</v>
      </c>
      <c r="K252" s="69">
        <f t="shared" si="7"/>
        <v>0.3494730447987851</v>
      </c>
      <c r="M252" s="65"/>
      <c r="N252" s="61"/>
    </row>
    <row r="253" spans="1:14">
      <c r="A253" s="52" t="s">
        <v>284</v>
      </c>
      <c r="B253" s="53">
        <v>6003578</v>
      </c>
      <c r="C253" s="53">
        <v>145347</v>
      </c>
      <c r="D253" s="70">
        <v>45200</v>
      </c>
      <c r="E253" s="70">
        <v>45565</v>
      </c>
      <c r="F253" s="71">
        <v>2971</v>
      </c>
      <c r="G253" s="71">
        <v>8443</v>
      </c>
      <c r="H253" s="71">
        <v>5242.4399999999996</v>
      </c>
      <c r="I253" s="71">
        <f t="shared" si="6"/>
        <v>16656.439999999999</v>
      </c>
      <c r="J253" s="71">
        <v>21525</v>
      </c>
      <c r="K253" s="72">
        <f t="shared" si="7"/>
        <v>0.7738183507549361</v>
      </c>
      <c r="M253" s="65"/>
      <c r="N253" s="61"/>
    </row>
    <row r="254" spans="1:14">
      <c r="A254" s="42" t="s">
        <v>285</v>
      </c>
      <c r="B254" s="43">
        <v>6003610</v>
      </c>
      <c r="C254" s="43">
        <v>145268</v>
      </c>
      <c r="D254" s="66">
        <v>45200</v>
      </c>
      <c r="E254" s="66">
        <v>45565</v>
      </c>
      <c r="F254" s="67">
        <v>12169</v>
      </c>
      <c r="G254" s="67">
        <v>18092</v>
      </c>
      <c r="H254" s="67">
        <v>14548.8</v>
      </c>
      <c r="I254" s="67">
        <f t="shared" si="6"/>
        <v>44809.8</v>
      </c>
      <c r="J254" s="67">
        <v>88601</v>
      </c>
      <c r="K254" s="68">
        <f t="shared" si="7"/>
        <v>0.50574824211916347</v>
      </c>
      <c r="M254" s="65"/>
      <c r="N254" s="61"/>
    </row>
    <row r="255" spans="1:14">
      <c r="A255" s="34" t="s">
        <v>286</v>
      </c>
      <c r="B255" s="41">
        <v>6003636</v>
      </c>
      <c r="C255" s="41">
        <v>146111</v>
      </c>
      <c r="D255" s="63">
        <v>45200</v>
      </c>
      <c r="E255" s="63">
        <v>45565</v>
      </c>
      <c r="F255" s="61">
        <v>1007</v>
      </c>
      <c r="G255" s="61">
        <v>2084</v>
      </c>
      <c r="H255" s="61">
        <v>1215.48</v>
      </c>
      <c r="I255" s="61">
        <f t="shared" si="6"/>
        <v>4306.4799999999996</v>
      </c>
      <c r="J255" s="61">
        <v>12693</v>
      </c>
      <c r="K255" s="69">
        <f t="shared" si="7"/>
        <v>0.33927991806507518</v>
      </c>
      <c r="M255" s="65"/>
      <c r="N255" s="61"/>
    </row>
    <row r="256" spans="1:14">
      <c r="A256" s="34" t="s">
        <v>287</v>
      </c>
      <c r="B256" s="41">
        <v>6003685</v>
      </c>
      <c r="C256" s="41">
        <v>145773</v>
      </c>
      <c r="D256" s="63">
        <v>45200</v>
      </c>
      <c r="E256" s="63">
        <v>45565</v>
      </c>
      <c r="F256" s="61">
        <v>3885</v>
      </c>
      <c r="G256" s="61">
        <v>2508</v>
      </c>
      <c r="H256" s="61">
        <v>5250</v>
      </c>
      <c r="I256" s="61">
        <f t="shared" si="6"/>
        <v>11643</v>
      </c>
      <c r="J256" s="61">
        <v>37795</v>
      </c>
      <c r="K256" s="69">
        <f t="shared" si="7"/>
        <v>0.30805662124619659</v>
      </c>
      <c r="M256" s="65"/>
      <c r="N256" s="61"/>
    </row>
    <row r="257" spans="1:14">
      <c r="A257" s="34" t="s">
        <v>288</v>
      </c>
      <c r="B257" s="41">
        <v>6005573</v>
      </c>
      <c r="C257" s="41">
        <v>145930</v>
      </c>
      <c r="D257" s="63">
        <v>45200</v>
      </c>
      <c r="E257" s="63">
        <v>45565</v>
      </c>
      <c r="F257" s="61">
        <v>6108</v>
      </c>
      <c r="G257" s="61">
        <v>5327</v>
      </c>
      <c r="H257" s="61">
        <v>3233.16</v>
      </c>
      <c r="I257" s="61">
        <f t="shared" si="6"/>
        <v>14668.16</v>
      </c>
      <c r="J257" s="61">
        <v>30025</v>
      </c>
      <c r="K257" s="69">
        <f t="shared" si="7"/>
        <v>0.48853155703580348</v>
      </c>
      <c r="M257" s="65"/>
      <c r="N257" s="61"/>
    </row>
    <row r="258" spans="1:14">
      <c r="A258" s="52" t="s">
        <v>289</v>
      </c>
      <c r="B258" s="53">
        <v>6003727</v>
      </c>
      <c r="C258" s="53">
        <v>145526</v>
      </c>
      <c r="D258" s="70">
        <v>45200</v>
      </c>
      <c r="E258" s="70">
        <v>45565</v>
      </c>
      <c r="F258" s="71">
        <v>37</v>
      </c>
      <c r="G258" s="71">
        <v>395</v>
      </c>
      <c r="H258" s="71">
        <v>64.680000000000007</v>
      </c>
      <c r="I258" s="71">
        <f t="shared" si="6"/>
        <v>496.68</v>
      </c>
      <c r="J258" s="71">
        <v>7780</v>
      </c>
      <c r="K258" s="72">
        <f t="shared" si="7"/>
        <v>6.3840616966580971E-2</v>
      </c>
      <c r="M258" s="65"/>
      <c r="N258" s="61"/>
    </row>
    <row r="259" spans="1:14">
      <c r="A259" s="42" t="s">
        <v>290</v>
      </c>
      <c r="B259" s="43">
        <v>6060524</v>
      </c>
      <c r="C259" s="43">
        <v>145572</v>
      </c>
      <c r="D259" s="66">
        <v>45200</v>
      </c>
      <c r="E259" s="66">
        <v>45565</v>
      </c>
      <c r="F259" s="67">
        <v>813</v>
      </c>
      <c r="G259" s="67">
        <v>23</v>
      </c>
      <c r="H259" s="67">
        <v>1317.96</v>
      </c>
      <c r="I259" s="67">
        <f t="shared" si="6"/>
        <v>2153.96</v>
      </c>
      <c r="J259" s="67">
        <v>7986</v>
      </c>
      <c r="K259" s="68">
        <f t="shared" si="7"/>
        <v>0.26971700475832705</v>
      </c>
      <c r="M259" s="65"/>
      <c r="N259" s="61"/>
    </row>
    <row r="260" spans="1:14">
      <c r="A260" s="34" t="s">
        <v>291</v>
      </c>
      <c r="B260" s="41">
        <v>6001986</v>
      </c>
      <c r="C260" s="41">
        <v>146075</v>
      </c>
      <c r="D260" s="63">
        <v>45200</v>
      </c>
      <c r="E260" s="63">
        <v>45565</v>
      </c>
      <c r="F260" s="61">
        <v>3256</v>
      </c>
      <c r="G260" s="61">
        <v>18515</v>
      </c>
      <c r="H260" s="61">
        <v>400.68</v>
      </c>
      <c r="I260" s="61">
        <f t="shared" si="6"/>
        <v>22171.68</v>
      </c>
      <c r="J260" s="61">
        <v>27266</v>
      </c>
      <c r="K260" s="69">
        <f t="shared" si="7"/>
        <v>0.8131621800044011</v>
      </c>
      <c r="M260" s="65"/>
      <c r="N260" s="61"/>
    </row>
    <row r="261" spans="1:14">
      <c r="A261" s="34" t="s">
        <v>292</v>
      </c>
      <c r="B261" s="41">
        <v>6015499</v>
      </c>
      <c r="C261" s="41">
        <v>146031</v>
      </c>
      <c r="D261" s="63">
        <v>45200</v>
      </c>
      <c r="E261" s="63">
        <v>45565</v>
      </c>
      <c r="F261" s="61">
        <v>7429</v>
      </c>
      <c r="G261" s="61">
        <v>30075</v>
      </c>
      <c r="H261" s="61">
        <v>116.76</v>
      </c>
      <c r="I261" s="61">
        <f t="shared" si="6"/>
        <v>37620.76</v>
      </c>
      <c r="J261" s="61">
        <v>56408</v>
      </c>
      <c r="K261" s="69">
        <f t="shared" si="7"/>
        <v>0.66694015033328613</v>
      </c>
      <c r="M261" s="65"/>
      <c r="N261" s="61"/>
    </row>
    <row r="262" spans="1:14">
      <c r="A262" s="34" t="s">
        <v>293</v>
      </c>
      <c r="B262" s="41">
        <v>6016570</v>
      </c>
      <c r="C262" s="41">
        <v>146166</v>
      </c>
      <c r="D262" s="63">
        <v>45200</v>
      </c>
      <c r="E262" s="63">
        <v>45565</v>
      </c>
      <c r="F262" s="61">
        <v>0</v>
      </c>
      <c r="G262" s="61">
        <v>0</v>
      </c>
      <c r="H262" s="61">
        <v>0</v>
      </c>
      <c r="I262" s="61">
        <f t="shared" si="6"/>
        <v>0</v>
      </c>
      <c r="J262" s="61">
        <v>14731</v>
      </c>
      <c r="K262" s="69">
        <f t="shared" si="7"/>
        <v>0</v>
      </c>
      <c r="M262" s="65"/>
      <c r="N262" s="61"/>
    </row>
    <row r="263" spans="1:14">
      <c r="A263" s="52" t="s">
        <v>294</v>
      </c>
      <c r="B263" s="53">
        <v>6004493</v>
      </c>
      <c r="C263" s="53">
        <v>145909</v>
      </c>
      <c r="D263" s="70">
        <v>45200</v>
      </c>
      <c r="E263" s="70">
        <v>45565</v>
      </c>
      <c r="F263" s="71">
        <v>1758</v>
      </c>
      <c r="G263" s="71">
        <v>10859</v>
      </c>
      <c r="H263" s="71">
        <v>590.52</v>
      </c>
      <c r="I263" s="71">
        <f t="shared" si="6"/>
        <v>13207.52</v>
      </c>
      <c r="J263" s="71">
        <v>23998</v>
      </c>
      <c r="K263" s="72">
        <f t="shared" si="7"/>
        <v>0.55035919659971666</v>
      </c>
      <c r="M263" s="65"/>
      <c r="N263" s="61"/>
    </row>
    <row r="264" spans="1:14">
      <c r="A264" s="42" t="s">
        <v>295</v>
      </c>
      <c r="B264" s="43">
        <v>6003511</v>
      </c>
      <c r="C264" s="43">
        <v>145999</v>
      </c>
      <c r="D264" s="66">
        <v>45200</v>
      </c>
      <c r="E264" s="66">
        <v>45565</v>
      </c>
      <c r="F264" s="67">
        <v>7646</v>
      </c>
      <c r="G264" s="67">
        <v>17828</v>
      </c>
      <c r="H264" s="67">
        <v>2111</v>
      </c>
      <c r="I264" s="67">
        <f t="shared" si="6"/>
        <v>27585</v>
      </c>
      <c r="J264" s="67">
        <v>31665</v>
      </c>
      <c r="K264" s="68">
        <f t="shared" si="7"/>
        <v>0.87115111321648508</v>
      </c>
      <c r="M264" s="65"/>
      <c r="N264" s="61"/>
    </row>
    <row r="265" spans="1:14">
      <c r="A265" s="34" t="s">
        <v>296</v>
      </c>
      <c r="B265" s="41">
        <v>6008593</v>
      </c>
      <c r="C265" s="41">
        <v>145665</v>
      </c>
      <c r="D265" s="63">
        <v>45200</v>
      </c>
      <c r="E265" s="63">
        <v>45565</v>
      </c>
      <c r="F265" s="61">
        <v>8724</v>
      </c>
      <c r="G265" s="61">
        <v>29455</v>
      </c>
      <c r="H265" s="61">
        <v>6432</v>
      </c>
      <c r="I265" s="61">
        <f t="shared" si="6"/>
        <v>44611</v>
      </c>
      <c r="J265" s="61">
        <v>52304</v>
      </c>
      <c r="K265" s="69">
        <f t="shared" si="7"/>
        <v>0.85291755888650966</v>
      </c>
      <c r="M265" s="65"/>
      <c r="N265" s="61"/>
    </row>
    <row r="266" spans="1:14">
      <c r="A266" s="34" t="s">
        <v>297</v>
      </c>
      <c r="B266" s="41">
        <v>6003008</v>
      </c>
      <c r="C266" s="41">
        <v>145070</v>
      </c>
      <c r="D266" s="63">
        <v>45200</v>
      </c>
      <c r="E266" s="63">
        <v>45565</v>
      </c>
      <c r="F266" s="61">
        <v>6946</v>
      </c>
      <c r="G266" s="61">
        <v>27349</v>
      </c>
      <c r="H266" s="61">
        <v>4805.6400000000003</v>
      </c>
      <c r="I266" s="61">
        <f t="shared" si="6"/>
        <v>39100.639999999999</v>
      </c>
      <c r="J266" s="61">
        <v>46698</v>
      </c>
      <c r="K266" s="69">
        <f t="shared" si="7"/>
        <v>0.83730866418262018</v>
      </c>
      <c r="M266" s="65"/>
      <c r="N266" s="61"/>
    </row>
    <row r="267" spans="1:14">
      <c r="A267" s="34" t="s">
        <v>298</v>
      </c>
      <c r="B267" s="41">
        <v>6010144</v>
      </c>
      <c r="C267" s="41">
        <v>145339</v>
      </c>
      <c r="D267" s="63">
        <v>45200</v>
      </c>
      <c r="E267" s="63">
        <v>45565</v>
      </c>
      <c r="F267" s="61">
        <v>8786</v>
      </c>
      <c r="G267" s="61">
        <v>28649</v>
      </c>
      <c r="H267" s="61">
        <v>2207.52</v>
      </c>
      <c r="I267" s="61">
        <f t="shared" ref="I267:I330" si="8">SUM(F267:H267)</f>
        <v>39642.519999999997</v>
      </c>
      <c r="J267" s="61">
        <v>48818</v>
      </c>
      <c r="K267" s="69">
        <f t="shared" ref="K267:K330" si="9">I267/J267</f>
        <v>0.81204719570650163</v>
      </c>
      <c r="M267" s="65"/>
      <c r="N267" s="61"/>
    </row>
    <row r="268" spans="1:14">
      <c r="A268" s="52" t="s">
        <v>299</v>
      </c>
      <c r="B268" s="53">
        <v>6008916</v>
      </c>
      <c r="C268" s="53">
        <v>145011</v>
      </c>
      <c r="D268" s="70">
        <v>45200</v>
      </c>
      <c r="E268" s="70">
        <v>45565</v>
      </c>
      <c r="F268" s="71">
        <v>5612</v>
      </c>
      <c r="G268" s="71">
        <v>13393</v>
      </c>
      <c r="H268" s="71">
        <v>8186</v>
      </c>
      <c r="I268" s="71">
        <f t="shared" si="8"/>
        <v>27191</v>
      </c>
      <c r="J268" s="71">
        <v>35503</v>
      </c>
      <c r="K268" s="72">
        <f t="shared" si="9"/>
        <v>0.76587893980790356</v>
      </c>
      <c r="M268" s="65"/>
      <c r="N268" s="61"/>
    </row>
    <row r="269" spans="1:14">
      <c r="A269" s="42" t="s">
        <v>300</v>
      </c>
      <c r="B269" s="43">
        <v>6000574</v>
      </c>
      <c r="C269" s="43">
        <v>145006</v>
      </c>
      <c r="D269" s="66">
        <v>45200</v>
      </c>
      <c r="E269" s="66">
        <v>45565</v>
      </c>
      <c r="F269" s="67">
        <v>5864</v>
      </c>
      <c r="G269" s="67">
        <v>25511</v>
      </c>
      <c r="H269" s="67">
        <v>3777</v>
      </c>
      <c r="I269" s="67">
        <f t="shared" si="8"/>
        <v>35152</v>
      </c>
      <c r="J269" s="67">
        <v>44041</v>
      </c>
      <c r="K269" s="68">
        <f t="shared" si="9"/>
        <v>0.79816534592765831</v>
      </c>
      <c r="M269" s="65"/>
      <c r="N269" s="61"/>
    </row>
    <row r="270" spans="1:14">
      <c r="A270" s="34" t="s">
        <v>301</v>
      </c>
      <c r="B270" s="41">
        <v>6003057</v>
      </c>
      <c r="C270" s="41">
        <v>145307</v>
      </c>
      <c r="D270" s="63">
        <v>45200</v>
      </c>
      <c r="E270" s="63">
        <v>45565</v>
      </c>
      <c r="F270" s="61">
        <v>7086</v>
      </c>
      <c r="G270" s="61">
        <v>14488</v>
      </c>
      <c r="H270" s="61">
        <v>4042.92</v>
      </c>
      <c r="I270" s="61">
        <f t="shared" si="8"/>
        <v>25616.92</v>
      </c>
      <c r="J270" s="61">
        <v>41275</v>
      </c>
      <c r="K270" s="69">
        <f t="shared" si="9"/>
        <v>0.620640096910963</v>
      </c>
      <c r="M270" s="65"/>
      <c r="N270" s="61"/>
    </row>
    <row r="271" spans="1:14">
      <c r="A271" s="34" t="s">
        <v>302</v>
      </c>
      <c r="B271" s="41">
        <v>6003412</v>
      </c>
      <c r="C271" s="41">
        <v>145809</v>
      </c>
      <c r="D271" s="63">
        <v>45200</v>
      </c>
      <c r="E271" s="63">
        <v>45565</v>
      </c>
      <c r="F271" s="61">
        <v>5673</v>
      </c>
      <c r="G271" s="61">
        <v>28023</v>
      </c>
      <c r="H271" s="61">
        <v>3990</v>
      </c>
      <c r="I271" s="61">
        <f t="shared" si="8"/>
        <v>37686</v>
      </c>
      <c r="J271" s="61">
        <v>42549</v>
      </c>
      <c r="K271" s="69">
        <f t="shared" si="9"/>
        <v>0.88570824226186284</v>
      </c>
      <c r="M271" s="65"/>
      <c r="N271" s="61"/>
    </row>
    <row r="272" spans="1:14">
      <c r="A272" s="34" t="s">
        <v>303</v>
      </c>
      <c r="B272" s="41">
        <v>6009625</v>
      </c>
      <c r="C272" s="41">
        <v>145860</v>
      </c>
      <c r="D272" s="63">
        <v>45200</v>
      </c>
      <c r="E272" s="63">
        <v>45565</v>
      </c>
      <c r="F272" s="61">
        <v>4990</v>
      </c>
      <c r="G272" s="61">
        <v>30202</v>
      </c>
      <c r="H272" s="61">
        <v>7279.44</v>
      </c>
      <c r="I272" s="61">
        <f t="shared" si="8"/>
        <v>42471.44</v>
      </c>
      <c r="J272" s="61">
        <v>48143</v>
      </c>
      <c r="K272" s="69">
        <f t="shared" si="9"/>
        <v>0.88219346530128995</v>
      </c>
      <c r="M272" s="65"/>
      <c r="N272" s="61"/>
    </row>
    <row r="273" spans="1:14">
      <c r="A273" s="52" t="s">
        <v>304</v>
      </c>
      <c r="B273" s="53">
        <v>6007439</v>
      </c>
      <c r="C273" s="53">
        <v>145433</v>
      </c>
      <c r="D273" s="70">
        <v>45200</v>
      </c>
      <c r="E273" s="70">
        <v>45565</v>
      </c>
      <c r="F273" s="71">
        <v>2932</v>
      </c>
      <c r="G273" s="71">
        <v>16352</v>
      </c>
      <c r="H273" s="71">
        <v>5637.24</v>
      </c>
      <c r="I273" s="71">
        <f t="shared" si="8"/>
        <v>24921.239999999998</v>
      </c>
      <c r="J273" s="71">
        <v>31433</v>
      </c>
      <c r="K273" s="72">
        <f t="shared" si="9"/>
        <v>0.79283682753793772</v>
      </c>
      <c r="M273" s="65"/>
      <c r="N273" s="61"/>
    </row>
    <row r="274" spans="1:14">
      <c r="A274" s="42" t="s">
        <v>305</v>
      </c>
      <c r="B274" s="43">
        <v>6005979</v>
      </c>
      <c r="C274" s="43">
        <v>145769</v>
      </c>
      <c r="D274" s="66">
        <v>45200</v>
      </c>
      <c r="E274" s="66">
        <v>45565</v>
      </c>
      <c r="F274" s="67">
        <v>2624</v>
      </c>
      <c r="G274" s="67">
        <v>8580</v>
      </c>
      <c r="H274" s="67">
        <v>580.44000000000005</v>
      </c>
      <c r="I274" s="67">
        <f t="shared" si="8"/>
        <v>11784.44</v>
      </c>
      <c r="J274" s="67">
        <v>15049</v>
      </c>
      <c r="K274" s="68">
        <f t="shared" si="9"/>
        <v>0.78307130041863249</v>
      </c>
      <c r="M274" s="65"/>
      <c r="N274" s="61"/>
    </row>
    <row r="275" spans="1:14">
      <c r="A275" s="34" t="s">
        <v>306</v>
      </c>
      <c r="B275" s="41">
        <v>6003933</v>
      </c>
      <c r="C275" s="41">
        <v>145691</v>
      </c>
      <c r="D275" s="63">
        <v>45200</v>
      </c>
      <c r="E275" s="63">
        <v>45565</v>
      </c>
      <c r="F275" s="61">
        <v>2851</v>
      </c>
      <c r="G275" s="61">
        <v>5109</v>
      </c>
      <c r="H275" s="61">
        <v>2755.2</v>
      </c>
      <c r="I275" s="61">
        <f t="shared" si="8"/>
        <v>10715.2</v>
      </c>
      <c r="J275" s="61">
        <v>21546</v>
      </c>
      <c r="K275" s="69">
        <f t="shared" si="9"/>
        <v>0.49731736749280614</v>
      </c>
      <c r="M275" s="65"/>
      <c r="N275" s="61"/>
    </row>
    <row r="276" spans="1:14">
      <c r="A276" s="34" t="s">
        <v>307</v>
      </c>
      <c r="B276" s="41">
        <v>6003974</v>
      </c>
      <c r="C276" s="41">
        <v>146146</v>
      </c>
      <c r="D276" s="63">
        <v>45200</v>
      </c>
      <c r="E276" s="63">
        <v>45565</v>
      </c>
      <c r="F276" s="61">
        <v>1216</v>
      </c>
      <c r="G276" s="61">
        <v>3634</v>
      </c>
      <c r="H276" s="61">
        <v>565.32000000000005</v>
      </c>
      <c r="I276" s="61">
        <f t="shared" si="8"/>
        <v>5415.32</v>
      </c>
      <c r="J276" s="61">
        <v>10730</v>
      </c>
      <c r="K276" s="69">
        <f t="shared" si="9"/>
        <v>0.50468965517241382</v>
      </c>
      <c r="M276" s="65"/>
      <c r="N276" s="61"/>
    </row>
    <row r="277" spans="1:14">
      <c r="A277" s="34" t="s">
        <v>308</v>
      </c>
      <c r="B277" s="41">
        <v>6004006</v>
      </c>
      <c r="C277" s="41">
        <v>145464</v>
      </c>
      <c r="D277" s="63">
        <v>45200</v>
      </c>
      <c r="E277" s="63">
        <v>45565</v>
      </c>
      <c r="F277" s="61">
        <v>121</v>
      </c>
      <c r="G277" s="61">
        <v>945</v>
      </c>
      <c r="H277" s="61">
        <v>174.72</v>
      </c>
      <c r="I277" s="61">
        <f t="shared" si="8"/>
        <v>1240.72</v>
      </c>
      <c r="J277" s="61">
        <v>12660</v>
      </c>
      <c r="K277" s="69">
        <f t="shared" si="9"/>
        <v>9.8003159557661923E-2</v>
      </c>
      <c r="M277" s="65"/>
      <c r="N277" s="61"/>
    </row>
    <row r="278" spans="1:14">
      <c r="A278" s="52" t="s">
        <v>309</v>
      </c>
      <c r="B278" s="53">
        <v>6013684</v>
      </c>
      <c r="C278" s="53">
        <v>145775</v>
      </c>
      <c r="D278" s="70">
        <v>45200</v>
      </c>
      <c r="E278" s="70">
        <v>45565</v>
      </c>
      <c r="F278" s="71">
        <v>12123</v>
      </c>
      <c r="G278" s="71">
        <v>22656</v>
      </c>
      <c r="H278" s="71">
        <v>10024.56</v>
      </c>
      <c r="I278" s="71">
        <f t="shared" si="8"/>
        <v>44803.56</v>
      </c>
      <c r="J278" s="71">
        <v>60441</v>
      </c>
      <c r="K278" s="72">
        <f t="shared" si="9"/>
        <v>0.74127760956966293</v>
      </c>
      <c r="M278" s="65"/>
      <c r="N278" s="61"/>
    </row>
    <row r="279" spans="1:14">
      <c r="A279" s="42" t="s">
        <v>310</v>
      </c>
      <c r="B279" s="43">
        <v>6004089</v>
      </c>
      <c r="C279" s="43">
        <v>145774</v>
      </c>
      <c r="D279" s="66">
        <v>45200</v>
      </c>
      <c r="E279" s="66">
        <v>45565</v>
      </c>
      <c r="F279" s="67">
        <v>2835</v>
      </c>
      <c r="G279" s="67">
        <v>4821</v>
      </c>
      <c r="H279" s="67">
        <v>1962.24</v>
      </c>
      <c r="I279" s="67">
        <f t="shared" si="8"/>
        <v>9618.24</v>
      </c>
      <c r="J279" s="67">
        <v>13945</v>
      </c>
      <c r="K279" s="68">
        <f t="shared" si="9"/>
        <v>0.6897267837934743</v>
      </c>
      <c r="M279" s="65"/>
      <c r="N279" s="61"/>
    </row>
    <row r="280" spans="1:14">
      <c r="A280" s="34" t="s">
        <v>311</v>
      </c>
      <c r="B280" s="41">
        <v>6015317</v>
      </c>
      <c r="C280" s="41">
        <v>146090</v>
      </c>
      <c r="D280" s="63">
        <v>45200</v>
      </c>
      <c r="E280" s="63">
        <v>45565</v>
      </c>
      <c r="F280" s="61">
        <v>4080</v>
      </c>
      <c r="G280" s="61">
        <v>5452</v>
      </c>
      <c r="H280" s="61">
        <v>1685.88</v>
      </c>
      <c r="I280" s="61">
        <f t="shared" si="8"/>
        <v>11217.880000000001</v>
      </c>
      <c r="J280" s="61">
        <v>26955</v>
      </c>
      <c r="K280" s="69">
        <f t="shared" si="9"/>
        <v>0.41617065479502879</v>
      </c>
      <c r="M280" s="65"/>
      <c r="N280" s="61"/>
    </row>
    <row r="281" spans="1:14">
      <c r="A281" s="34" t="s">
        <v>312</v>
      </c>
      <c r="B281" s="41">
        <v>6016901</v>
      </c>
      <c r="C281" s="41">
        <v>146179</v>
      </c>
      <c r="D281" s="63">
        <v>45200</v>
      </c>
      <c r="E281" s="63">
        <v>45565</v>
      </c>
      <c r="F281" s="61">
        <v>479</v>
      </c>
      <c r="G281" s="61">
        <v>269</v>
      </c>
      <c r="H281" s="61">
        <v>304.92</v>
      </c>
      <c r="I281" s="61">
        <f t="shared" si="8"/>
        <v>1052.92</v>
      </c>
      <c r="J281" s="61">
        <v>15217</v>
      </c>
      <c r="K281" s="69">
        <f t="shared" si="9"/>
        <v>6.9193664979956632E-2</v>
      </c>
      <c r="M281" s="65"/>
      <c r="N281" s="61"/>
    </row>
    <row r="282" spans="1:14">
      <c r="A282" s="34" t="s">
        <v>313</v>
      </c>
      <c r="B282" s="41">
        <v>6009310</v>
      </c>
      <c r="C282" s="41">
        <v>146015</v>
      </c>
      <c r="D282" s="63">
        <v>45200</v>
      </c>
      <c r="E282" s="63">
        <v>45565</v>
      </c>
      <c r="F282" s="61">
        <v>1669</v>
      </c>
      <c r="G282" s="61">
        <v>1709</v>
      </c>
      <c r="H282" s="61">
        <v>3042.48</v>
      </c>
      <c r="I282" s="61">
        <f t="shared" si="8"/>
        <v>6420.48</v>
      </c>
      <c r="J282" s="61">
        <v>11411</v>
      </c>
      <c r="K282" s="69">
        <f t="shared" si="9"/>
        <v>0.56265708526860048</v>
      </c>
      <c r="M282" s="65"/>
      <c r="N282" s="61"/>
    </row>
    <row r="283" spans="1:14">
      <c r="A283" s="52" t="s">
        <v>314</v>
      </c>
      <c r="B283" s="53">
        <v>6004121</v>
      </c>
      <c r="C283" s="53">
        <v>145416</v>
      </c>
      <c r="D283" s="70">
        <v>45200</v>
      </c>
      <c r="E283" s="70">
        <v>45565</v>
      </c>
      <c r="F283" s="71">
        <v>1431</v>
      </c>
      <c r="G283" s="71">
        <v>6203</v>
      </c>
      <c r="H283" s="71">
        <v>21</v>
      </c>
      <c r="I283" s="71">
        <f t="shared" si="8"/>
        <v>7655</v>
      </c>
      <c r="J283" s="71">
        <v>17428</v>
      </c>
      <c r="K283" s="72">
        <f t="shared" si="9"/>
        <v>0.43923571264631628</v>
      </c>
      <c r="M283" s="65"/>
      <c r="N283" s="61"/>
    </row>
    <row r="284" spans="1:14">
      <c r="A284" s="42" t="s">
        <v>315</v>
      </c>
      <c r="B284" s="43">
        <v>6003446</v>
      </c>
      <c r="C284" s="43">
        <v>145012</v>
      </c>
      <c r="D284" s="66">
        <v>45200</v>
      </c>
      <c r="E284" s="66">
        <v>45565</v>
      </c>
      <c r="F284" s="67">
        <v>789</v>
      </c>
      <c r="G284" s="67">
        <v>6682</v>
      </c>
      <c r="H284" s="67">
        <v>2374.6799999999998</v>
      </c>
      <c r="I284" s="67">
        <f t="shared" si="8"/>
        <v>9845.68</v>
      </c>
      <c r="J284" s="67">
        <v>20604</v>
      </c>
      <c r="K284" s="68">
        <f t="shared" si="9"/>
        <v>0.47785284410794021</v>
      </c>
      <c r="M284" s="65"/>
      <c r="N284" s="61"/>
    </row>
    <row r="285" spans="1:14">
      <c r="A285" s="34" t="s">
        <v>316</v>
      </c>
      <c r="B285" s="41">
        <v>6011613</v>
      </c>
      <c r="C285" s="41">
        <v>145604</v>
      </c>
      <c r="D285" s="63">
        <v>45200</v>
      </c>
      <c r="E285" s="63">
        <v>45565</v>
      </c>
      <c r="F285" s="61">
        <v>3635</v>
      </c>
      <c r="G285" s="61">
        <v>7013</v>
      </c>
      <c r="H285" s="61">
        <v>447.72</v>
      </c>
      <c r="I285" s="61">
        <f t="shared" si="8"/>
        <v>11095.72</v>
      </c>
      <c r="J285" s="61">
        <v>19914</v>
      </c>
      <c r="K285" s="69">
        <f t="shared" si="9"/>
        <v>0.5571818820929999</v>
      </c>
      <c r="M285" s="65"/>
      <c r="N285" s="61"/>
    </row>
    <row r="286" spans="1:14">
      <c r="A286" s="34" t="s">
        <v>317</v>
      </c>
      <c r="B286" s="41">
        <v>6005649</v>
      </c>
      <c r="C286" s="41">
        <v>145021</v>
      </c>
      <c r="D286" s="63">
        <v>45200</v>
      </c>
      <c r="E286" s="63">
        <v>45565</v>
      </c>
      <c r="F286" s="61">
        <v>3806</v>
      </c>
      <c r="G286" s="61">
        <v>6530</v>
      </c>
      <c r="H286" s="61">
        <v>706.44</v>
      </c>
      <c r="I286" s="61">
        <f t="shared" si="8"/>
        <v>11042.44</v>
      </c>
      <c r="J286" s="61">
        <v>17058</v>
      </c>
      <c r="K286" s="69">
        <f t="shared" si="9"/>
        <v>0.64734669949583779</v>
      </c>
      <c r="M286" s="65"/>
      <c r="N286" s="61"/>
    </row>
    <row r="287" spans="1:14">
      <c r="A287" s="34" t="s">
        <v>318</v>
      </c>
      <c r="B287" s="41">
        <v>6006233</v>
      </c>
      <c r="C287" s="41">
        <v>145027</v>
      </c>
      <c r="D287" s="63">
        <v>45200</v>
      </c>
      <c r="E287" s="63">
        <v>45565</v>
      </c>
      <c r="F287" s="61">
        <v>7715</v>
      </c>
      <c r="G287" s="61">
        <v>7672</v>
      </c>
      <c r="H287" s="61">
        <v>2873.64</v>
      </c>
      <c r="I287" s="61">
        <f t="shared" si="8"/>
        <v>18260.64</v>
      </c>
      <c r="J287" s="61">
        <v>34382</v>
      </c>
      <c r="K287" s="69">
        <f t="shared" si="9"/>
        <v>0.53111046477808155</v>
      </c>
      <c r="M287" s="65"/>
      <c r="N287" s="61"/>
    </row>
    <row r="288" spans="1:14">
      <c r="A288" s="52" t="s">
        <v>319</v>
      </c>
      <c r="B288" s="53">
        <v>6013437</v>
      </c>
      <c r="C288" s="53">
        <v>146030</v>
      </c>
      <c r="D288" s="70">
        <v>45200</v>
      </c>
      <c r="E288" s="70">
        <v>45565</v>
      </c>
      <c r="F288" s="71">
        <v>2803</v>
      </c>
      <c r="G288" s="71">
        <v>4403</v>
      </c>
      <c r="H288" s="71">
        <v>2092.44</v>
      </c>
      <c r="I288" s="71">
        <f t="shared" si="8"/>
        <v>9298.44</v>
      </c>
      <c r="J288" s="71">
        <v>23402</v>
      </c>
      <c r="K288" s="72">
        <f t="shared" si="9"/>
        <v>0.39733527048970174</v>
      </c>
      <c r="M288" s="65"/>
      <c r="N288" s="61"/>
    </row>
    <row r="289" spans="1:14">
      <c r="A289" s="42" t="s">
        <v>320</v>
      </c>
      <c r="B289" s="43">
        <v>6004139</v>
      </c>
      <c r="C289" s="43">
        <v>145173</v>
      </c>
      <c r="D289" s="66">
        <v>45200</v>
      </c>
      <c r="E289" s="66">
        <v>45565</v>
      </c>
      <c r="F289" s="67">
        <v>6747</v>
      </c>
      <c r="G289" s="67">
        <v>42954</v>
      </c>
      <c r="H289" s="67">
        <v>2220.96</v>
      </c>
      <c r="I289" s="67">
        <f t="shared" si="8"/>
        <v>51921.96</v>
      </c>
      <c r="J289" s="67">
        <v>54726</v>
      </c>
      <c r="K289" s="68">
        <f t="shared" si="9"/>
        <v>0.94876219712750798</v>
      </c>
      <c r="M289" s="65"/>
      <c r="N289" s="61"/>
    </row>
    <row r="290" spans="1:14">
      <c r="A290" s="34" t="s">
        <v>321</v>
      </c>
      <c r="B290" s="41">
        <v>6016091</v>
      </c>
      <c r="C290" s="41">
        <v>146088</v>
      </c>
      <c r="D290" s="63">
        <v>45200</v>
      </c>
      <c r="E290" s="63">
        <v>45565</v>
      </c>
      <c r="F290" s="61">
        <v>1246</v>
      </c>
      <c r="G290" s="61">
        <v>6503</v>
      </c>
      <c r="H290" s="61">
        <v>1185.24</v>
      </c>
      <c r="I290" s="61">
        <f t="shared" si="8"/>
        <v>8934.24</v>
      </c>
      <c r="J290" s="61">
        <v>17424</v>
      </c>
      <c r="K290" s="69">
        <f t="shared" si="9"/>
        <v>0.51275482093663916</v>
      </c>
      <c r="M290" s="65"/>
      <c r="N290" s="61"/>
    </row>
    <row r="291" spans="1:14">
      <c r="A291" s="34" t="s">
        <v>322</v>
      </c>
      <c r="B291" s="41">
        <v>6005870</v>
      </c>
      <c r="C291" s="41">
        <v>146045</v>
      </c>
      <c r="D291" s="63">
        <v>45200</v>
      </c>
      <c r="E291" s="63">
        <v>45565</v>
      </c>
      <c r="F291" s="61">
        <v>4573</v>
      </c>
      <c r="G291" s="61">
        <v>8440</v>
      </c>
      <c r="H291" s="61">
        <v>3234</v>
      </c>
      <c r="I291" s="61">
        <f t="shared" si="8"/>
        <v>16247</v>
      </c>
      <c r="J291" s="61">
        <v>24838</v>
      </c>
      <c r="K291" s="69">
        <f t="shared" si="9"/>
        <v>0.65411868910540305</v>
      </c>
      <c r="M291" s="65"/>
      <c r="N291" s="61"/>
    </row>
    <row r="292" spans="1:14">
      <c r="A292" s="52" t="s">
        <v>323</v>
      </c>
      <c r="B292" s="53">
        <v>6006910</v>
      </c>
      <c r="C292" s="53">
        <v>145388</v>
      </c>
      <c r="D292" s="70">
        <v>45200</v>
      </c>
      <c r="E292" s="70">
        <v>45565</v>
      </c>
      <c r="F292" s="71">
        <v>1854</v>
      </c>
      <c r="G292" s="71">
        <v>12542</v>
      </c>
      <c r="H292" s="71">
        <v>107</v>
      </c>
      <c r="I292" s="71">
        <f t="shared" si="8"/>
        <v>14503</v>
      </c>
      <c r="J292" s="71">
        <v>24069</v>
      </c>
      <c r="K292" s="72">
        <f t="shared" si="9"/>
        <v>0.60255930865428564</v>
      </c>
      <c r="M292" s="65"/>
      <c r="N292" s="61"/>
    </row>
    <row r="293" spans="1:14">
      <c r="A293" s="42" t="s">
        <v>324</v>
      </c>
      <c r="B293" s="43">
        <v>6003255</v>
      </c>
      <c r="C293" s="43">
        <v>145241</v>
      </c>
      <c r="D293" s="66">
        <v>45200</v>
      </c>
      <c r="E293" s="66">
        <v>45565</v>
      </c>
      <c r="F293" s="67">
        <v>4909</v>
      </c>
      <c r="G293" s="67">
        <v>20746</v>
      </c>
      <c r="H293" s="67">
        <v>2756.04</v>
      </c>
      <c r="I293" s="67">
        <f t="shared" si="8"/>
        <v>28411.040000000001</v>
      </c>
      <c r="J293" s="67">
        <v>36862</v>
      </c>
      <c r="K293" s="68">
        <f t="shared" si="9"/>
        <v>0.77074060007595901</v>
      </c>
      <c r="M293" s="65"/>
      <c r="N293" s="61"/>
    </row>
    <row r="294" spans="1:14">
      <c r="A294" s="34" t="s">
        <v>325</v>
      </c>
      <c r="B294" s="41">
        <v>6012066</v>
      </c>
      <c r="C294" s="41">
        <v>146103</v>
      </c>
      <c r="D294" s="63">
        <v>45200</v>
      </c>
      <c r="E294" s="63">
        <v>45565</v>
      </c>
      <c r="F294" s="61">
        <v>496</v>
      </c>
      <c r="G294" s="61">
        <v>6425</v>
      </c>
      <c r="H294" s="61">
        <v>31</v>
      </c>
      <c r="I294" s="61">
        <f t="shared" si="8"/>
        <v>6952</v>
      </c>
      <c r="J294" s="61">
        <v>14999</v>
      </c>
      <c r="K294" s="69">
        <f t="shared" si="9"/>
        <v>0.46349756650443363</v>
      </c>
      <c r="M294" s="65"/>
      <c r="N294" s="61"/>
    </row>
    <row r="295" spans="1:14">
      <c r="A295" s="34" t="s">
        <v>326</v>
      </c>
      <c r="B295" s="41">
        <v>6003917</v>
      </c>
      <c r="C295" s="41">
        <v>146042</v>
      </c>
      <c r="D295" s="63">
        <v>45200</v>
      </c>
      <c r="E295" s="63">
        <v>45565</v>
      </c>
      <c r="F295" s="61">
        <v>1492</v>
      </c>
      <c r="G295" s="61">
        <v>2938</v>
      </c>
      <c r="H295" s="61">
        <v>985.32</v>
      </c>
      <c r="I295" s="61">
        <f t="shared" si="8"/>
        <v>5415.32</v>
      </c>
      <c r="J295" s="61">
        <v>20869</v>
      </c>
      <c r="K295" s="69">
        <f t="shared" si="9"/>
        <v>0.25949111121759544</v>
      </c>
      <c r="M295" s="65"/>
      <c r="N295" s="61"/>
    </row>
    <row r="296" spans="1:14">
      <c r="A296" s="34" t="s">
        <v>327</v>
      </c>
      <c r="B296" s="41">
        <v>6000756</v>
      </c>
      <c r="C296" s="41">
        <v>146059</v>
      </c>
      <c r="D296" s="63">
        <v>45200</v>
      </c>
      <c r="E296" s="63">
        <v>45565</v>
      </c>
      <c r="F296" s="61">
        <v>5779</v>
      </c>
      <c r="G296" s="61">
        <v>8578</v>
      </c>
      <c r="H296" s="61">
        <v>6681.36</v>
      </c>
      <c r="I296" s="61">
        <f t="shared" si="8"/>
        <v>21038.36</v>
      </c>
      <c r="J296" s="61">
        <v>41228</v>
      </c>
      <c r="K296" s="69">
        <f t="shared" si="9"/>
        <v>0.51029300475405071</v>
      </c>
      <c r="M296" s="65"/>
      <c r="N296" s="61"/>
    </row>
    <row r="297" spans="1:14">
      <c r="A297" s="52" t="s">
        <v>328</v>
      </c>
      <c r="B297" s="53">
        <v>6000780</v>
      </c>
      <c r="C297" s="53">
        <v>145952</v>
      </c>
      <c r="D297" s="70">
        <v>45200</v>
      </c>
      <c r="E297" s="70">
        <v>45565</v>
      </c>
      <c r="F297" s="71">
        <v>5006</v>
      </c>
      <c r="G297" s="71">
        <v>5833</v>
      </c>
      <c r="H297" s="71">
        <v>5140.8</v>
      </c>
      <c r="I297" s="71">
        <f t="shared" si="8"/>
        <v>15979.8</v>
      </c>
      <c r="J297" s="71">
        <v>25425</v>
      </c>
      <c r="K297" s="72">
        <f t="shared" si="9"/>
        <v>0.62850737463126838</v>
      </c>
      <c r="M297" s="65"/>
      <c r="N297" s="61"/>
    </row>
    <row r="298" spans="1:14">
      <c r="A298" s="42" t="s">
        <v>329</v>
      </c>
      <c r="B298" s="43">
        <v>6004261</v>
      </c>
      <c r="C298" s="43">
        <v>145016</v>
      </c>
      <c r="D298" s="66">
        <v>45200</v>
      </c>
      <c r="E298" s="66">
        <v>45565</v>
      </c>
      <c r="F298" s="67">
        <v>4060</v>
      </c>
      <c r="G298" s="67">
        <v>3296</v>
      </c>
      <c r="H298" s="67">
        <v>3266.76</v>
      </c>
      <c r="I298" s="67">
        <f t="shared" si="8"/>
        <v>10622.76</v>
      </c>
      <c r="J298" s="67">
        <v>26050</v>
      </c>
      <c r="K298" s="68">
        <f t="shared" si="9"/>
        <v>0.40778349328214974</v>
      </c>
      <c r="M298" s="65"/>
      <c r="N298" s="61"/>
    </row>
    <row r="299" spans="1:14">
      <c r="A299" s="34" t="s">
        <v>330</v>
      </c>
      <c r="B299" s="41">
        <v>6000723</v>
      </c>
      <c r="C299" s="41">
        <v>145456</v>
      </c>
      <c r="D299" s="63">
        <v>45200</v>
      </c>
      <c r="E299" s="63">
        <v>45565</v>
      </c>
      <c r="F299" s="61">
        <v>4876</v>
      </c>
      <c r="G299" s="61">
        <v>6167</v>
      </c>
      <c r="H299" s="61">
        <v>1153.32</v>
      </c>
      <c r="I299" s="61">
        <f t="shared" si="8"/>
        <v>12196.32</v>
      </c>
      <c r="J299" s="61">
        <v>17868</v>
      </c>
      <c r="K299" s="69">
        <f t="shared" si="9"/>
        <v>0.6825789120214909</v>
      </c>
      <c r="M299" s="65"/>
      <c r="N299" s="61"/>
    </row>
    <row r="300" spans="1:14">
      <c r="A300" s="34" t="s">
        <v>331</v>
      </c>
      <c r="B300" s="41">
        <v>6007199</v>
      </c>
      <c r="C300" s="41">
        <v>145058</v>
      </c>
      <c r="D300" s="63">
        <v>45200</v>
      </c>
      <c r="E300" s="63">
        <v>45565</v>
      </c>
      <c r="F300" s="61">
        <v>4830</v>
      </c>
      <c r="G300" s="61">
        <v>6083</v>
      </c>
      <c r="H300" s="61">
        <v>2142.84</v>
      </c>
      <c r="I300" s="61">
        <f t="shared" si="8"/>
        <v>13055.84</v>
      </c>
      <c r="J300" s="61">
        <v>29147</v>
      </c>
      <c r="K300" s="69">
        <f t="shared" si="9"/>
        <v>0.44793083336192402</v>
      </c>
      <c r="M300" s="65"/>
      <c r="N300" s="61"/>
    </row>
    <row r="301" spans="1:14">
      <c r="A301" s="34" t="s">
        <v>332</v>
      </c>
      <c r="B301" s="41">
        <v>6002083</v>
      </c>
      <c r="C301" s="41">
        <v>145452</v>
      </c>
      <c r="D301" s="63">
        <v>45200</v>
      </c>
      <c r="E301" s="63">
        <v>45565</v>
      </c>
      <c r="F301" s="61">
        <v>4082</v>
      </c>
      <c r="G301" s="61">
        <v>8469</v>
      </c>
      <c r="H301" s="61">
        <v>2745.96</v>
      </c>
      <c r="I301" s="61">
        <f t="shared" si="8"/>
        <v>15296.96</v>
      </c>
      <c r="J301" s="61">
        <v>29414</v>
      </c>
      <c r="K301" s="69">
        <f t="shared" si="9"/>
        <v>0.52005711565920987</v>
      </c>
      <c r="M301" s="65"/>
      <c r="N301" s="61"/>
    </row>
    <row r="302" spans="1:14">
      <c r="A302" s="52" t="s">
        <v>333</v>
      </c>
      <c r="B302" s="53">
        <v>6005920</v>
      </c>
      <c r="C302" s="53">
        <v>145319</v>
      </c>
      <c r="D302" s="70">
        <v>45200</v>
      </c>
      <c r="E302" s="70">
        <v>45565</v>
      </c>
      <c r="F302" s="71">
        <v>1760</v>
      </c>
      <c r="G302" s="71">
        <v>11027</v>
      </c>
      <c r="H302" s="71">
        <v>255.36</v>
      </c>
      <c r="I302" s="71">
        <f t="shared" si="8"/>
        <v>13042.36</v>
      </c>
      <c r="J302" s="71">
        <v>21905</v>
      </c>
      <c r="K302" s="72">
        <f t="shared" si="9"/>
        <v>0.59540561515635704</v>
      </c>
      <c r="M302" s="65"/>
      <c r="N302" s="61"/>
    </row>
    <row r="303" spans="1:14">
      <c r="A303" s="42" t="s">
        <v>334</v>
      </c>
      <c r="B303" s="43">
        <v>6006902</v>
      </c>
      <c r="C303" s="43">
        <v>145447</v>
      </c>
      <c r="D303" s="66">
        <v>45200</v>
      </c>
      <c r="E303" s="66">
        <v>45565</v>
      </c>
      <c r="F303" s="67">
        <v>4235</v>
      </c>
      <c r="G303" s="67">
        <v>8746</v>
      </c>
      <c r="H303" s="67">
        <v>3270.96</v>
      </c>
      <c r="I303" s="67">
        <f t="shared" si="8"/>
        <v>16251.96</v>
      </c>
      <c r="J303" s="67">
        <v>26157</v>
      </c>
      <c r="K303" s="68">
        <f t="shared" si="9"/>
        <v>0.62132354627824293</v>
      </c>
      <c r="M303" s="65"/>
      <c r="N303" s="61"/>
    </row>
    <row r="304" spans="1:14">
      <c r="A304" s="34" t="s">
        <v>335</v>
      </c>
      <c r="B304" s="41">
        <v>6003560</v>
      </c>
      <c r="C304" s="41">
        <v>145911</v>
      </c>
      <c r="D304" s="63">
        <v>45200</v>
      </c>
      <c r="E304" s="63">
        <v>45565</v>
      </c>
      <c r="F304" s="61">
        <v>1815</v>
      </c>
      <c r="G304" s="61">
        <v>3059</v>
      </c>
      <c r="H304" s="61">
        <v>1449.84</v>
      </c>
      <c r="I304" s="61">
        <f t="shared" si="8"/>
        <v>6323.84</v>
      </c>
      <c r="J304" s="61">
        <v>19290</v>
      </c>
      <c r="K304" s="69">
        <f t="shared" si="9"/>
        <v>0.32782996371176776</v>
      </c>
      <c r="M304" s="65"/>
      <c r="N304" s="61"/>
    </row>
    <row r="305" spans="1:14">
      <c r="A305" s="34" t="s">
        <v>336</v>
      </c>
      <c r="B305" s="41">
        <v>6000681</v>
      </c>
      <c r="C305" s="41">
        <v>145367</v>
      </c>
      <c r="D305" s="63">
        <v>45200</v>
      </c>
      <c r="E305" s="63">
        <v>45565</v>
      </c>
      <c r="F305" s="61">
        <v>4878</v>
      </c>
      <c r="G305" s="61">
        <v>7080</v>
      </c>
      <c r="H305" s="61">
        <v>3245.76</v>
      </c>
      <c r="I305" s="61">
        <f t="shared" si="8"/>
        <v>15203.76</v>
      </c>
      <c r="J305" s="61">
        <v>22161</v>
      </c>
      <c r="K305" s="69">
        <f t="shared" si="9"/>
        <v>0.68605929335318805</v>
      </c>
      <c r="M305" s="65"/>
      <c r="N305" s="61"/>
    </row>
    <row r="306" spans="1:14">
      <c r="A306" s="34" t="s">
        <v>337</v>
      </c>
      <c r="B306" s="41">
        <v>6004592</v>
      </c>
      <c r="C306" s="41">
        <v>145470</v>
      </c>
      <c r="D306" s="63">
        <v>45200</v>
      </c>
      <c r="E306" s="63">
        <v>45565</v>
      </c>
      <c r="F306" s="61">
        <v>4006</v>
      </c>
      <c r="G306" s="61">
        <v>8691</v>
      </c>
      <c r="H306" s="61">
        <v>3686.76</v>
      </c>
      <c r="I306" s="61">
        <f t="shared" si="8"/>
        <v>16383.76</v>
      </c>
      <c r="J306" s="61">
        <v>25342</v>
      </c>
      <c r="K306" s="69">
        <f t="shared" si="9"/>
        <v>0.64650619524899378</v>
      </c>
      <c r="M306" s="65"/>
      <c r="N306" s="61"/>
    </row>
    <row r="307" spans="1:14">
      <c r="A307" s="52" t="s">
        <v>338</v>
      </c>
      <c r="B307" s="53">
        <v>6000699</v>
      </c>
      <c r="C307" s="53">
        <v>145271</v>
      </c>
      <c r="D307" s="70">
        <v>45200</v>
      </c>
      <c r="E307" s="70">
        <v>45565</v>
      </c>
      <c r="F307" s="71">
        <v>3049</v>
      </c>
      <c r="G307" s="71">
        <v>8214</v>
      </c>
      <c r="H307" s="71">
        <v>273.83999999999997</v>
      </c>
      <c r="I307" s="71">
        <f t="shared" si="8"/>
        <v>11536.84</v>
      </c>
      <c r="J307" s="71">
        <v>18845</v>
      </c>
      <c r="K307" s="72">
        <f t="shared" si="9"/>
        <v>0.61219633855133992</v>
      </c>
      <c r="M307" s="65"/>
      <c r="N307" s="61"/>
    </row>
    <row r="308" spans="1:14">
      <c r="A308" s="42" t="s">
        <v>339</v>
      </c>
      <c r="B308" s="43">
        <v>6004253</v>
      </c>
      <c r="C308" s="43">
        <v>145151</v>
      </c>
      <c r="D308" s="66">
        <v>45200</v>
      </c>
      <c r="E308" s="66">
        <v>45565</v>
      </c>
      <c r="F308" s="67">
        <v>2284</v>
      </c>
      <c r="G308" s="67">
        <v>4526</v>
      </c>
      <c r="H308" s="67">
        <v>3900.96</v>
      </c>
      <c r="I308" s="67">
        <f t="shared" si="8"/>
        <v>10710.96</v>
      </c>
      <c r="J308" s="67">
        <v>24551</v>
      </c>
      <c r="K308" s="68">
        <f t="shared" si="9"/>
        <v>0.43627387886440466</v>
      </c>
      <c r="M308" s="65"/>
      <c r="N308" s="61"/>
    </row>
    <row r="309" spans="1:14">
      <c r="A309" s="34" t="s">
        <v>340</v>
      </c>
      <c r="B309" s="41">
        <v>6010128</v>
      </c>
      <c r="C309" s="41">
        <v>145546</v>
      </c>
      <c r="D309" s="63">
        <v>45200</v>
      </c>
      <c r="E309" s="63">
        <v>45565</v>
      </c>
      <c r="F309" s="61">
        <v>4157</v>
      </c>
      <c r="G309" s="61">
        <v>4686</v>
      </c>
      <c r="H309" s="61">
        <v>2215.08</v>
      </c>
      <c r="I309" s="61">
        <f t="shared" si="8"/>
        <v>11058.08</v>
      </c>
      <c r="J309" s="61">
        <v>22855</v>
      </c>
      <c r="K309" s="69">
        <f t="shared" si="9"/>
        <v>0.48383635965871802</v>
      </c>
      <c r="M309" s="65"/>
      <c r="N309" s="61"/>
    </row>
    <row r="310" spans="1:14">
      <c r="A310" s="34" t="s">
        <v>341</v>
      </c>
      <c r="B310" s="41">
        <v>6004287</v>
      </c>
      <c r="C310" s="41">
        <v>145820</v>
      </c>
      <c r="D310" s="63">
        <v>45200</v>
      </c>
      <c r="E310" s="63">
        <v>45565</v>
      </c>
      <c r="F310" s="61">
        <v>3176</v>
      </c>
      <c r="G310" s="61">
        <v>3331</v>
      </c>
      <c r="H310" s="61">
        <v>2819.04</v>
      </c>
      <c r="I310" s="61">
        <f t="shared" si="8"/>
        <v>9326.0400000000009</v>
      </c>
      <c r="J310" s="61">
        <v>18288</v>
      </c>
      <c r="K310" s="69">
        <f t="shared" si="9"/>
        <v>0.50995406824146983</v>
      </c>
      <c r="M310" s="65"/>
      <c r="N310" s="61"/>
    </row>
    <row r="311" spans="1:14">
      <c r="A311" s="52" t="s">
        <v>342</v>
      </c>
      <c r="B311" s="53">
        <v>6008510</v>
      </c>
      <c r="C311" s="53">
        <v>145732</v>
      </c>
      <c r="D311" s="70">
        <v>45200</v>
      </c>
      <c r="E311" s="70">
        <v>45565</v>
      </c>
      <c r="F311" s="71">
        <v>8288</v>
      </c>
      <c r="G311" s="71">
        <v>15002</v>
      </c>
      <c r="H311" s="71">
        <v>2792.16</v>
      </c>
      <c r="I311" s="71">
        <f t="shared" si="8"/>
        <v>26082.16</v>
      </c>
      <c r="J311" s="71">
        <v>44423</v>
      </c>
      <c r="K311" s="72">
        <f t="shared" si="9"/>
        <v>0.58713189113747388</v>
      </c>
      <c r="M311" s="65"/>
      <c r="N311" s="61"/>
    </row>
    <row r="312" spans="1:14">
      <c r="A312" s="42" t="s">
        <v>343</v>
      </c>
      <c r="B312" s="43">
        <v>6000707</v>
      </c>
      <c r="C312" s="43">
        <v>145267</v>
      </c>
      <c r="D312" s="66">
        <v>45200</v>
      </c>
      <c r="E312" s="66">
        <v>45565</v>
      </c>
      <c r="F312" s="67">
        <v>7013</v>
      </c>
      <c r="G312" s="67">
        <v>12172</v>
      </c>
      <c r="H312" s="67">
        <v>306.60000000000002</v>
      </c>
      <c r="I312" s="67">
        <f t="shared" si="8"/>
        <v>19491.599999999999</v>
      </c>
      <c r="J312" s="67">
        <v>29673</v>
      </c>
      <c r="K312" s="68">
        <f t="shared" si="9"/>
        <v>0.65687999191183899</v>
      </c>
      <c r="M312" s="65"/>
      <c r="N312" s="61"/>
    </row>
    <row r="313" spans="1:14">
      <c r="A313" s="34" t="s">
        <v>344</v>
      </c>
      <c r="B313" s="41">
        <v>6004303</v>
      </c>
      <c r="C313" s="41">
        <v>145044</v>
      </c>
      <c r="D313" s="63">
        <v>45200</v>
      </c>
      <c r="E313" s="63">
        <v>45565</v>
      </c>
      <c r="F313" s="61">
        <v>3298</v>
      </c>
      <c r="G313" s="61">
        <v>8775</v>
      </c>
      <c r="H313" s="61">
        <v>3773</v>
      </c>
      <c r="I313" s="61">
        <f t="shared" si="8"/>
        <v>15846</v>
      </c>
      <c r="J313" s="61">
        <v>30965</v>
      </c>
      <c r="K313" s="69">
        <f t="shared" si="9"/>
        <v>0.51173906022929116</v>
      </c>
      <c r="M313" s="65"/>
      <c r="N313" s="61"/>
    </row>
    <row r="314" spans="1:14">
      <c r="A314" s="34" t="s">
        <v>345</v>
      </c>
      <c r="B314" s="41">
        <v>6002125</v>
      </c>
      <c r="C314" s="41">
        <v>145760</v>
      </c>
      <c r="D314" s="63">
        <v>45200</v>
      </c>
      <c r="E314" s="63">
        <v>45565</v>
      </c>
      <c r="F314" s="61">
        <v>3596</v>
      </c>
      <c r="G314" s="61">
        <v>8682</v>
      </c>
      <c r="H314" s="61">
        <v>392.28</v>
      </c>
      <c r="I314" s="61">
        <f t="shared" si="8"/>
        <v>12670.28</v>
      </c>
      <c r="J314" s="61">
        <v>21482</v>
      </c>
      <c r="K314" s="69">
        <f t="shared" si="9"/>
        <v>0.58980914253793881</v>
      </c>
      <c r="M314" s="65"/>
      <c r="N314" s="61"/>
    </row>
    <row r="315" spans="1:14">
      <c r="A315" s="34" t="s">
        <v>346</v>
      </c>
      <c r="B315" s="41">
        <v>6000715</v>
      </c>
      <c r="C315" s="41">
        <v>145286</v>
      </c>
      <c r="D315" s="63">
        <v>45200</v>
      </c>
      <c r="E315" s="63">
        <v>45565</v>
      </c>
      <c r="F315" s="61">
        <v>2396</v>
      </c>
      <c r="G315" s="61">
        <v>3356</v>
      </c>
      <c r="H315" s="61">
        <v>1981.56</v>
      </c>
      <c r="I315" s="61">
        <f t="shared" si="8"/>
        <v>7733.5599999999995</v>
      </c>
      <c r="J315" s="61">
        <v>16710</v>
      </c>
      <c r="K315" s="69">
        <f t="shared" si="9"/>
        <v>0.46281029323758227</v>
      </c>
      <c r="M315" s="65"/>
      <c r="N315" s="61"/>
    </row>
    <row r="316" spans="1:14">
      <c r="A316" s="52" t="s">
        <v>347</v>
      </c>
      <c r="B316" s="53">
        <v>6004311</v>
      </c>
      <c r="C316" s="53">
        <v>145062</v>
      </c>
      <c r="D316" s="70">
        <v>45200</v>
      </c>
      <c r="E316" s="70">
        <v>45565</v>
      </c>
      <c r="F316" s="71">
        <v>5392</v>
      </c>
      <c r="G316" s="71">
        <v>3896</v>
      </c>
      <c r="H316" s="71">
        <v>4180.68</v>
      </c>
      <c r="I316" s="71">
        <f t="shared" si="8"/>
        <v>13468.68</v>
      </c>
      <c r="J316" s="71">
        <v>31573</v>
      </c>
      <c r="K316" s="72">
        <f t="shared" si="9"/>
        <v>0.42658854084185854</v>
      </c>
      <c r="M316" s="65"/>
      <c r="N316" s="61"/>
    </row>
    <row r="317" spans="1:14">
      <c r="A317" s="42" t="s">
        <v>348</v>
      </c>
      <c r="B317" s="43">
        <v>6009690</v>
      </c>
      <c r="C317" s="43">
        <v>146063</v>
      </c>
      <c r="D317" s="66">
        <v>45200</v>
      </c>
      <c r="E317" s="66">
        <v>45565</v>
      </c>
      <c r="F317" s="67">
        <v>1496</v>
      </c>
      <c r="G317" s="67">
        <v>3481</v>
      </c>
      <c r="H317" s="67">
        <v>1545.6</v>
      </c>
      <c r="I317" s="67">
        <f t="shared" si="8"/>
        <v>6522.6</v>
      </c>
      <c r="J317" s="67">
        <v>15968</v>
      </c>
      <c r="K317" s="68">
        <f t="shared" si="9"/>
        <v>0.40847945891783571</v>
      </c>
      <c r="M317" s="65"/>
      <c r="N317" s="61"/>
    </row>
    <row r="318" spans="1:14">
      <c r="A318" s="34" t="s">
        <v>349</v>
      </c>
      <c r="B318" s="41">
        <v>6004337</v>
      </c>
      <c r="C318" s="41" t="s">
        <v>350</v>
      </c>
      <c r="D318" s="63">
        <v>45200</v>
      </c>
      <c r="E318" s="63">
        <v>45565</v>
      </c>
      <c r="F318" s="61">
        <v>90</v>
      </c>
      <c r="G318" s="61">
        <v>64</v>
      </c>
      <c r="H318" s="61">
        <v>671.16</v>
      </c>
      <c r="I318" s="61">
        <f t="shared" si="8"/>
        <v>825.16</v>
      </c>
      <c r="J318" s="61">
        <v>6205</v>
      </c>
      <c r="K318" s="69">
        <f t="shared" si="9"/>
        <v>0.13298307816277194</v>
      </c>
      <c r="M318" s="65"/>
      <c r="N318" s="61"/>
    </row>
    <row r="319" spans="1:14">
      <c r="A319" s="34" t="s">
        <v>351</v>
      </c>
      <c r="B319" s="41">
        <v>6004352</v>
      </c>
      <c r="C319" s="41">
        <v>145866</v>
      </c>
      <c r="D319" s="63">
        <v>45200</v>
      </c>
      <c r="E319" s="63">
        <v>45565</v>
      </c>
      <c r="F319" s="61">
        <v>3257</v>
      </c>
      <c r="G319" s="61">
        <v>14473</v>
      </c>
      <c r="H319" s="61">
        <v>2589.7199999999998</v>
      </c>
      <c r="I319" s="61">
        <f t="shared" si="8"/>
        <v>20319.72</v>
      </c>
      <c r="J319" s="61">
        <v>22616</v>
      </c>
      <c r="K319" s="69">
        <f t="shared" si="9"/>
        <v>0.89846657233816773</v>
      </c>
      <c r="M319" s="65"/>
      <c r="N319" s="61"/>
    </row>
    <row r="320" spans="1:14">
      <c r="A320" s="34" t="s">
        <v>352</v>
      </c>
      <c r="B320" s="41">
        <v>6016687</v>
      </c>
      <c r="C320" s="41">
        <v>146148</v>
      </c>
      <c r="D320" s="63">
        <v>45200</v>
      </c>
      <c r="E320" s="63">
        <v>45565</v>
      </c>
      <c r="F320" s="61">
        <v>549</v>
      </c>
      <c r="G320" s="61">
        <v>0</v>
      </c>
      <c r="H320" s="61">
        <v>432.6</v>
      </c>
      <c r="I320" s="61">
        <f t="shared" si="8"/>
        <v>981.6</v>
      </c>
      <c r="J320" s="61">
        <v>21588</v>
      </c>
      <c r="K320" s="69">
        <f t="shared" si="9"/>
        <v>4.5469705391884378E-2</v>
      </c>
      <c r="M320" s="65"/>
      <c r="N320" s="61"/>
    </row>
    <row r="321" spans="1:14">
      <c r="A321" s="52" t="s">
        <v>353</v>
      </c>
      <c r="B321" s="53">
        <v>6001663</v>
      </c>
      <c r="C321" s="53">
        <v>145508</v>
      </c>
      <c r="D321" s="70">
        <v>45200</v>
      </c>
      <c r="E321" s="70">
        <v>45565</v>
      </c>
      <c r="F321" s="71">
        <v>3802</v>
      </c>
      <c r="G321" s="71">
        <v>13466</v>
      </c>
      <c r="H321" s="71">
        <v>279.72000000000003</v>
      </c>
      <c r="I321" s="71">
        <f t="shared" si="8"/>
        <v>17547.72</v>
      </c>
      <c r="J321" s="71">
        <v>31619</v>
      </c>
      <c r="K321" s="72">
        <f t="shared" si="9"/>
        <v>0.5549739080932351</v>
      </c>
      <c r="M321" s="65"/>
      <c r="N321" s="61"/>
    </row>
    <row r="322" spans="1:14">
      <c r="A322" s="42" t="s">
        <v>354</v>
      </c>
      <c r="B322" s="43">
        <v>6000392</v>
      </c>
      <c r="C322" s="43" t="s">
        <v>355</v>
      </c>
      <c r="D322" s="66">
        <v>45200</v>
      </c>
      <c r="E322" s="66">
        <v>45565</v>
      </c>
      <c r="F322" s="67">
        <v>549</v>
      </c>
      <c r="G322" s="67">
        <v>166</v>
      </c>
      <c r="H322" s="67">
        <v>2052.12</v>
      </c>
      <c r="I322" s="67">
        <f t="shared" si="8"/>
        <v>2767.12</v>
      </c>
      <c r="J322" s="67">
        <v>15197</v>
      </c>
      <c r="K322" s="68">
        <f t="shared" si="9"/>
        <v>0.18208330591564123</v>
      </c>
      <c r="M322" s="65"/>
      <c r="N322" s="61"/>
    </row>
    <row r="323" spans="1:14">
      <c r="A323" s="34" t="s">
        <v>356</v>
      </c>
      <c r="B323" s="41">
        <v>6004410</v>
      </c>
      <c r="C323" s="41">
        <v>146130</v>
      </c>
      <c r="D323" s="63">
        <v>45200</v>
      </c>
      <c r="E323" s="63">
        <v>45565</v>
      </c>
      <c r="F323" s="61">
        <v>8100</v>
      </c>
      <c r="G323" s="61">
        <v>14109</v>
      </c>
      <c r="H323" s="61">
        <v>13039</v>
      </c>
      <c r="I323" s="61">
        <f t="shared" si="8"/>
        <v>35248</v>
      </c>
      <c r="J323" s="61">
        <v>42962</v>
      </c>
      <c r="K323" s="69">
        <f t="shared" si="9"/>
        <v>0.82044597551324427</v>
      </c>
      <c r="M323" s="65"/>
      <c r="N323" s="61"/>
    </row>
    <row r="324" spans="1:14">
      <c r="A324" s="34" t="s">
        <v>357</v>
      </c>
      <c r="B324" s="41">
        <v>6004428</v>
      </c>
      <c r="C324" s="41">
        <v>145500</v>
      </c>
      <c r="D324" s="63">
        <v>45200</v>
      </c>
      <c r="E324" s="63">
        <v>45565</v>
      </c>
      <c r="F324" s="61">
        <v>4419</v>
      </c>
      <c r="G324" s="61">
        <v>10544</v>
      </c>
      <c r="H324" s="61">
        <v>5407.92</v>
      </c>
      <c r="I324" s="61">
        <f t="shared" si="8"/>
        <v>20370.919999999998</v>
      </c>
      <c r="J324" s="61">
        <v>29771</v>
      </c>
      <c r="K324" s="69">
        <f t="shared" si="9"/>
        <v>0.68425380403748604</v>
      </c>
      <c r="M324" s="65"/>
      <c r="N324" s="61"/>
    </row>
    <row r="325" spans="1:14">
      <c r="A325" s="34" t="s">
        <v>358</v>
      </c>
      <c r="B325" s="41">
        <v>6004451</v>
      </c>
      <c r="C325" s="41">
        <v>145609</v>
      </c>
      <c r="D325" s="63">
        <v>45200</v>
      </c>
      <c r="E325" s="63">
        <v>45565</v>
      </c>
      <c r="F325" s="61">
        <v>4272</v>
      </c>
      <c r="G325" s="61">
        <v>5519</v>
      </c>
      <c r="H325" s="61">
        <v>1296.96</v>
      </c>
      <c r="I325" s="61">
        <f t="shared" si="8"/>
        <v>11087.96</v>
      </c>
      <c r="J325" s="61">
        <v>16436</v>
      </c>
      <c r="K325" s="69">
        <f t="shared" si="9"/>
        <v>0.67461426137746405</v>
      </c>
      <c r="M325" s="65"/>
      <c r="N325" s="61"/>
    </row>
    <row r="326" spans="1:14">
      <c r="A326" s="52" t="s">
        <v>359</v>
      </c>
      <c r="B326" s="53">
        <v>6004477</v>
      </c>
      <c r="C326" s="53">
        <v>145862</v>
      </c>
      <c r="D326" s="70">
        <v>45200</v>
      </c>
      <c r="E326" s="70">
        <v>45565</v>
      </c>
      <c r="F326" s="71">
        <v>2939</v>
      </c>
      <c r="G326" s="71">
        <v>10892</v>
      </c>
      <c r="H326" s="71">
        <v>1241.52</v>
      </c>
      <c r="I326" s="71">
        <f t="shared" si="8"/>
        <v>15072.52</v>
      </c>
      <c r="J326" s="71">
        <v>22530</v>
      </c>
      <c r="K326" s="72">
        <f t="shared" si="9"/>
        <v>0.66899778073679539</v>
      </c>
      <c r="M326" s="65"/>
      <c r="N326" s="61"/>
    </row>
    <row r="327" spans="1:14">
      <c r="A327" s="42" t="s">
        <v>360</v>
      </c>
      <c r="B327" s="43">
        <v>6004485</v>
      </c>
      <c r="C327" s="43">
        <v>145880</v>
      </c>
      <c r="D327" s="66">
        <v>45200</v>
      </c>
      <c r="E327" s="66">
        <v>45565</v>
      </c>
      <c r="F327" s="67">
        <v>874</v>
      </c>
      <c r="G327" s="67">
        <v>2371</v>
      </c>
      <c r="H327" s="67">
        <v>119.28</v>
      </c>
      <c r="I327" s="67">
        <f t="shared" si="8"/>
        <v>3364.28</v>
      </c>
      <c r="J327" s="67">
        <v>10867</v>
      </c>
      <c r="K327" s="68">
        <f t="shared" si="9"/>
        <v>0.30958682249010766</v>
      </c>
      <c r="M327" s="65"/>
      <c r="N327" s="61"/>
    </row>
    <row r="328" spans="1:14">
      <c r="A328" s="34" t="s">
        <v>361</v>
      </c>
      <c r="B328" s="41">
        <v>6004501</v>
      </c>
      <c r="C328" s="41">
        <v>145921</v>
      </c>
      <c r="D328" s="63">
        <v>45200</v>
      </c>
      <c r="E328" s="63">
        <v>45565</v>
      </c>
      <c r="F328" s="61">
        <v>1004</v>
      </c>
      <c r="G328" s="61">
        <v>4176</v>
      </c>
      <c r="H328" s="61">
        <v>185</v>
      </c>
      <c r="I328" s="61">
        <f t="shared" si="8"/>
        <v>5365</v>
      </c>
      <c r="J328" s="61">
        <v>14909</v>
      </c>
      <c r="K328" s="69">
        <f t="shared" si="9"/>
        <v>0.35984975518143403</v>
      </c>
      <c r="M328" s="65"/>
      <c r="N328" s="61"/>
    </row>
    <row r="329" spans="1:14">
      <c r="A329" s="34" t="s">
        <v>362</v>
      </c>
      <c r="B329" s="41">
        <v>6004550</v>
      </c>
      <c r="C329" s="41">
        <v>146053</v>
      </c>
      <c r="D329" s="63">
        <v>45200</v>
      </c>
      <c r="E329" s="63">
        <v>45565</v>
      </c>
      <c r="F329" s="61">
        <v>6825</v>
      </c>
      <c r="G329" s="61">
        <v>12643</v>
      </c>
      <c r="H329" s="61">
        <v>1576.68</v>
      </c>
      <c r="I329" s="61">
        <f t="shared" si="8"/>
        <v>21044.68</v>
      </c>
      <c r="J329" s="61">
        <v>36417</v>
      </c>
      <c r="K329" s="69">
        <f t="shared" si="9"/>
        <v>0.57788066013125738</v>
      </c>
      <c r="M329" s="65"/>
      <c r="N329" s="61"/>
    </row>
    <row r="330" spans="1:14">
      <c r="A330" s="34" t="s">
        <v>363</v>
      </c>
      <c r="B330" s="41">
        <v>6006761</v>
      </c>
      <c r="C330" s="41">
        <v>145269</v>
      </c>
      <c r="D330" s="63">
        <v>45200</v>
      </c>
      <c r="E330" s="63">
        <v>45565</v>
      </c>
      <c r="F330" s="61">
        <v>12301</v>
      </c>
      <c r="G330" s="61">
        <v>17723</v>
      </c>
      <c r="H330" s="61">
        <v>7955.64</v>
      </c>
      <c r="I330" s="61">
        <f t="shared" si="8"/>
        <v>37979.64</v>
      </c>
      <c r="J330" s="61">
        <v>51742</v>
      </c>
      <c r="K330" s="69">
        <f t="shared" si="9"/>
        <v>0.73401955857910406</v>
      </c>
      <c r="M330" s="65"/>
      <c r="N330" s="61"/>
    </row>
    <row r="331" spans="1:14">
      <c r="A331" s="52" t="s">
        <v>364</v>
      </c>
      <c r="B331" s="53">
        <v>6004212</v>
      </c>
      <c r="C331" s="53">
        <v>146017</v>
      </c>
      <c r="D331" s="70">
        <v>45200</v>
      </c>
      <c r="E331" s="70">
        <v>45565</v>
      </c>
      <c r="F331" s="71">
        <v>2880</v>
      </c>
      <c r="G331" s="71">
        <v>7657</v>
      </c>
      <c r="H331" s="71">
        <v>2031.12</v>
      </c>
      <c r="I331" s="71">
        <f t="shared" ref="I331:I394" si="10">SUM(F331:H331)</f>
        <v>12568.119999999999</v>
      </c>
      <c r="J331" s="71">
        <v>18630</v>
      </c>
      <c r="K331" s="72">
        <f t="shared" ref="K331:K394" si="11">I331/J331</f>
        <v>0.67461728395061726</v>
      </c>
      <c r="M331" s="65"/>
      <c r="N331" s="61"/>
    </row>
    <row r="332" spans="1:14">
      <c r="A332" s="42" t="s">
        <v>365</v>
      </c>
      <c r="B332" s="43">
        <v>6013023</v>
      </c>
      <c r="C332" s="43">
        <v>145703</v>
      </c>
      <c r="D332" s="66">
        <v>45200</v>
      </c>
      <c r="E332" s="66">
        <v>45565</v>
      </c>
      <c r="F332" s="67">
        <v>4210</v>
      </c>
      <c r="G332" s="67">
        <v>4076</v>
      </c>
      <c r="H332" s="67">
        <v>2273</v>
      </c>
      <c r="I332" s="67">
        <f t="shared" si="10"/>
        <v>10559</v>
      </c>
      <c r="J332" s="67">
        <v>24684</v>
      </c>
      <c r="K332" s="68">
        <f t="shared" si="11"/>
        <v>0.42776697455841839</v>
      </c>
      <c r="M332" s="65"/>
      <c r="N332" s="61"/>
    </row>
    <row r="333" spans="1:14">
      <c r="A333" s="34" t="s">
        <v>366</v>
      </c>
      <c r="B333" s="41">
        <v>6012579</v>
      </c>
      <c r="C333" s="41">
        <v>145945</v>
      </c>
      <c r="D333" s="63">
        <v>45200</v>
      </c>
      <c r="E333" s="63">
        <v>45565</v>
      </c>
      <c r="F333" s="61">
        <v>2323</v>
      </c>
      <c r="G333" s="61">
        <v>4834</v>
      </c>
      <c r="H333" s="61">
        <v>204.96</v>
      </c>
      <c r="I333" s="61">
        <f t="shared" si="10"/>
        <v>7361.96</v>
      </c>
      <c r="J333" s="61">
        <v>24366</v>
      </c>
      <c r="K333" s="69">
        <f t="shared" si="11"/>
        <v>0.30214068784371667</v>
      </c>
      <c r="M333" s="65"/>
      <c r="N333" s="61"/>
    </row>
    <row r="334" spans="1:14">
      <c r="A334" s="34" t="s">
        <v>367</v>
      </c>
      <c r="B334" s="41">
        <v>6002778</v>
      </c>
      <c r="C334" s="41">
        <v>145427</v>
      </c>
      <c r="D334" s="63">
        <v>45200</v>
      </c>
      <c r="E334" s="63">
        <v>45565</v>
      </c>
      <c r="F334" s="61">
        <v>3071</v>
      </c>
      <c r="G334" s="61">
        <v>15978</v>
      </c>
      <c r="H334" s="61">
        <v>2455.3200000000002</v>
      </c>
      <c r="I334" s="61">
        <f t="shared" si="10"/>
        <v>21504.32</v>
      </c>
      <c r="J334" s="61">
        <v>24680</v>
      </c>
      <c r="K334" s="69">
        <f t="shared" si="11"/>
        <v>0.8713257698541329</v>
      </c>
      <c r="M334" s="65"/>
      <c r="N334" s="61"/>
    </row>
    <row r="335" spans="1:14">
      <c r="A335" s="34" t="s">
        <v>368</v>
      </c>
      <c r="B335" s="41">
        <v>6001788</v>
      </c>
      <c r="C335" s="41">
        <v>146006</v>
      </c>
      <c r="D335" s="63">
        <v>45200</v>
      </c>
      <c r="E335" s="63">
        <v>45565</v>
      </c>
      <c r="F335" s="61">
        <v>4558</v>
      </c>
      <c r="G335" s="61">
        <v>12125</v>
      </c>
      <c r="H335" s="61">
        <v>967.68</v>
      </c>
      <c r="I335" s="61">
        <f t="shared" si="10"/>
        <v>17650.68</v>
      </c>
      <c r="J335" s="61">
        <v>21013</v>
      </c>
      <c r="K335" s="69">
        <f t="shared" si="11"/>
        <v>0.83998857849902442</v>
      </c>
      <c r="M335" s="65"/>
      <c r="N335" s="61"/>
    </row>
    <row r="336" spans="1:14">
      <c r="A336" s="52" t="s">
        <v>369</v>
      </c>
      <c r="B336" s="53">
        <v>6001341</v>
      </c>
      <c r="C336" s="53">
        <v>145290</v>
      </c>
      <c r="D336" s="70">
        <v>45200</v>
      </c>
      <c r="E336" s="70">
        <v>45565</v>
      </c>
      <c r="F336" s="71">
        <v>3769</v>
      </c>
      <c r="G336" s="71">
        <v>32391</v>
      </c>
      <c r="H336" s="71">
        <v>2703.96</v>
      </c>
      <c r="I336" s="71">
        <f t="shared" si="10"/>
        <v>38863.96</v>
      </c>
      <c r="J336" s="71">
        <v>42109</v>
      </c>
      <c r="K336" s="72">
        <f t="shared" si="11"/>
        <v>0.92293713932888455</v>
      </c>
      <c r="M336" s="65"/>
      <c r="N336" s="61"/>
    </row>
    <row r="337" spans="1:14">
      <c r="A337" s="42" t="s">
        <v>370</v>
      </c>
      <c r="B337" s="43">
        <v>6009203</v>
      </c>
      <c r="C337" s="43">
        <v>145757</v>
      </c>
      <c r="D337" s="66">
        <v>45200</v>
      </c>
      <c r="E337" s="66">
        <v>45565</v>
      </c>
      <c r="F337" s="67">
        <v>1221</v>
      </c>
      <c r="G337" s="67">
        <v>13129</v>
      </c>
      <c r="H337" s="67">
        <v>897.96</v>
      </c>
      <c r="I337" s="67">
        <f t="shared" si="10"/>
        <v>15247.96</v>
      </c>
      <c r="J337" s="67">
        <v>17673</v>
      </c>
      <c r="K337" s="68">
        <f t="shared" si="11"/>
        <v>0.8627827759859672</v>
      </c>
      <c r="M337" s="65"/>
      <c r="N337" s="61"/>
    </row>
    <row r="338" spans="1:14">
      <c r="A338" s="34" t="s">
        <v>371</v>
      </c>
      <c r="B338" s="41">
        <v>6004469</v>
      </c>
      <c r="C338" s="41">
        <v>145922</v>
      </c>
      <c r="D338" s="63">
        <v>45200</v>
      </c>
      <c r="E338" s="63">
        <v>45565</v>
      </c>
      <c r="F338" s="61">
        <v>3301</v>
      </c>
      <c r="G338" s="61">
        <v>14467</v>
      </c>
      <c r="H338" s="61">
        <v>1137.3599999999999</v>
      </c>
      <c r="I338" s="61">
        <f t="shared" si="10"/>
        <v>18905.36</v>
      </c>
      <c r="J338" s="61">
        <v>22471</v>
      </c>
      <c r="K338" s="69">
        <f t="shared" si="11"/>
        <v>0.84132259356503936</v>
      </c>
      <c r="M338" s="65"/>
      <c r="N338" s="61"/>
    </row>
    <row r="339" spans="1:14">
      <c r="A339" s="34" t="s">
        <v>372</v>
      </c>
      <c r="B339" s="41">
        <v>6013106</v>
      </c>
      <c r="C339" s="41">
        <v>145717</v>
      </c>
      <c r="D339" s="63">
        <v>45200</v>
      </c>
      <c r="E339" s="63">
        <v>45565</v>
      </c>
      <c r="F339" s="61">
        <v>5276</v>
      </c>
      <c r="G339" s="61">
        <v>21053</v>
      </c>
      <c r="H339" s="61">
        <v>1244.04</v>
      </c>
      <c r="I339" s="61">
        <f t="shared" si="10"/>
        <v>27573.040000000001</v>
      </c>
      <c r="J339" s="61">
        <v>38335</v>
      </c>
      <c r="K339" s="69">
        <f t="shared" si="11"/>
        <v>0.71926542324246778</v>
      </c>
      <c r="M339" s="65"/>
      <c r="N339" s="61"/>
    </row>
    <row r="340" spans="1:14">
      <c r="A340" s="34" t="s">
        <v>373</v>
      </c>
      <c r="B340" s="41">
        <v>6001028</v>
      </c>
      <c r="C340" s="41">
        <v>145656</v>
      </c>
      <c r="D340" s="63">
        <v>45200</v>
      </c>
      <c r="E340" s="63">
        <v>45565</v>
      </c>
      <c r="F340" s="61">
        <v>2354</v>
      </c>
      <c r="G340" s="61">
        <v>8687</v>
      </c>
      <c r="H340" s="61">
        <v>815.64</v>
      </c>
      <c r="I340" s="61">
        <f t="shared" si="10"/>
        <v>11856.64</v>
      </c>
      <c r="J340" s="61">
        <v>15610</v>
      </c>
      <c r="K340" s="69">
        <f t="shared" si="11"/>
        <v>0.75955413196668797</v>
      </c>
      <c r="M340" s="65"/>
      <c r="N340" s="61"/>
    </row>
    <row r="341" spans="1:14">
      <c r="A341" s="52" t="s">
        <v>374</v>
      </c>
      <c r="B341" s="53">
        <v>6003362</v>
      </c>
      <c r="C341" s="53">
        <v>146092</v>
      </c>
      <c r="D341" s="70">
        <v>45200</v>
      </c>
      <c r="E341" s="70">
        <v>45565</v>
      </c>
      <c r="F341" s="71">
        <v>1840</v>
      </c>
      <c r="G341" s="71">
        <v>4561</v>
      </c>
      <c r="H341" s="71">
        <v>2195.7600000000002</v>
      </c>
      <c r="I341" s="71">
        <f t="shared" si="10"/>
        <v>8596.76</v>
      </c>
      <c r="J341" s="71">
        <v>11520</v>
      </c>
      <c r="K341" s="72">
        <f t="shared" si="11"/>
        <v>0.74624652777777778</v>
      </c>
      <c r="M341" s="65"/>
      <c r="N341" s="61"/>
    </row>
    <row r="342" spans="1:14">
      <c r="A342" s="42" t="s">
        <v>375</v>
      </c>
      <c r="B342" s="43">
        <v>6003230</v>
      </c>
      <c r="C342" s="43">
        <v>145863</v>
      </c>
      <c r="D342" s="66">
        <v>45200</v>
      </c>
      <c r="E342" s="66">
        <v>45565</v>
      </c>
      <c r="F342" s="67">
        <v>3929</v>
      </c>
      <c r="G342" s="67">
        <v>16236</v>
      </c>
      <c r="H342" s="67">
        <v>3469.2</v>
      </c>
      <c r="I342" s="67">
        <f t="shared" si="10"/>
        <v>23634.2</v>
      </c>
      <c r="J342" s="67">
        <v>33317</v>
      </c>
      <c r="K342" s="68">
        <f t="shared" si="11"/>
        <v>0.70937359306059966</v>
      </c>
      <c r="M342" s="65"/>
      <c r="N342" s="61"/>
    </row>
    <row r="343" spans="1:14">
      <c r="A343" s="34" t="s">
        <v>376</v>
      </c>
      <c r="B343" s="41">
        <v>6009534</v>
      </c>
      <c r="C343" s="41">
        <v>145655</v>
      </c>
      <c r="D343" s="63">
        <v>45200</v>
      </c>
      <c r="E343" s="63">
        <v>45565</v>
      </c>
      <c r="F343" s="61">
        <v>5288</v>
      </c>
      <c r="G343" s="61">
        <v>16102</v>
      </c>
      <c r="H343" s="61">
        <v>1825.32</v>
      </c>
      <c r="I343" s="61">
        <f t="shared" si="10"/>
        <v>23215.32</v>
      </c>
      <c r="J343" s="61">
        <v>27118</v>
      </c>
      <c r="K343" s="69">
        <f t="shared" si="11"/>
        <v>0.85608525702485438</v>
      </c>
      <c r="M343" s="65"/>
      <c r="N343" s="61"/>
    </row>
    <row r="344" spans="1:14">
      <c r="A344" s="34" t="s">
        <v>377</v>
      </c>
      <c r="B344" s="41">
        <v>6014633</v>
      </c>
      <c r="C344" s="41">
        <v>145994</v>
      </c>
      <c r="D344" s="63">
        <v>45200</v>
      </c>
      <c r="E344" s="63">
        <v>45565</v>
      </c>
      <c r="F344" s="61">
        <v>6788</v>
      </c>
      <c r="G344" s="61">
        <v>15122</v>
      </c>
      <c r="H344" s="61">
        <v>5986.68</v>
      </c>
      <c r="I344" s="61">
        <f t="shared" si="10"/>
        <v>27896.68</v>
      </c>
      <c r="J344" s="61">
        <v>45619</v>
      </c>
      <c r="K344" s="69">
        <f t="shared" si="11"/>
        <v>0.61151450053705692</v>
      </c>
      <c r="M344" s="65"/>
      <c r="N344" s="61"/>
    </row>
    <row r="345" spans="1:14">
      <c r="A345" s="34" t="s">
        <v>378</v>
      </c>
      <c r="B345" s="41">
        <v>6004790</v>
      </c>
      <c r="C345" s="41">
        <v>146049</v>
      </c>
      <c r="D345" s="63">
        <v>45200</v>
      </c>
      <c r="E345" s="63">
        <v>45565</v>
      </c>
      <c r="F345" s="61">
        <v>861</v>
      </c>
      <c r="G345" s="61">
        <v>1470</v>
      </c>
      <c r="H345" s="61">
        <v>1121.4000000000001</v>
      </c>
      <c r="I345" s="61">
        <f t="shared" si="10"/>
        <v>3452.4</v>
      </c>
      <c r="J345" s="61">
        <v>10247</v>
      </c>
      <c r="K345" s="69">
        <f t="shared" si="11"/>
        <v>0.33691812237728114</v>
      </c>
      <c r="M345" s="65"/>
      <c r="N345" s="61"/>
    </row>
    <row r="346" spans="1:14">
      <c r="A346" s="52" t="s">
        <v>379</v>
      </c>
      <c r="B346" s="53">
        <v>6004840</v>
      </c>
      <c r="C346" s="53">
        <v>145273</v>
      </c>
      <c r="D346" s="70">
        <v>45200</v>
      </c>
      <c r="E346" s="70">
        <v>45565</v>
      </c>
      <c r="F346" s="71">
        <v>3605</v>
      </c>
      <c r="G346" s="71">
        <v>15633</v>
      </c>
      <c r="H346" s="71">
        <v>354.48</v>
      </c>
      <c r="I346" s="71">
        <f t="shared" si="10"/>
        <v>19592.48</v>
      </c>
      <c r="J346" s="71">
        <v>29811</v>
      </c>
      <c r="K346" s="72">
        <f t="shared" si="11"/>
        <v>0.65722317265438934</v>
      </c>
      <c r="M346" s="65"/>
      <c r="N346" s="61"/>
    </row>
    <row r="347" spans="1:14">
      <c r="A347" s="42" t="s">
        <v>380</v>
      </c>
      <c r="B347" s="43">
        <v>6004899</v>
      </c>
      <c r="C347" s="43">
        <v>146197</v>
      </c>
      <c r="D347" s="66">
        <v>45200</v>
      </c>
      <c r="E347" s="66">
        <v>45565</v>
      </c>
      <c r="F347" s="67">
        <v>3176</v>
      </c>
      <c r="G347" s="67">
        <v>3900</v>
      </c>
      <c r="H347" s="67">
        <v>3483.48</v>
      </c>
      <c r="I347" s="67">
        <f t="shared" si="10"/>
        <v>10559.48</v>
      </c>
      <c r="J347" s="67">
        <v>19781</v>
      </c>
      <c r="K347" s="68">
        <f t="shared" si="11"/>
        <v>0.53381932157120471</v>
      </c>
      <c r="M347" s="65"/>
      <c r="N347" s="61"/>
    </row>
    <row r="348" spans="1:14">
      <c r="A348" s="34" t="s">
        <v>381</v>
      </c>
      <c r="B348" s="41">
        <v>6013312</v>
      </c>
      <c r="C348" s="41">
        <v>145733</v>
      </c>
      <c r="D348" s="63">
        <v>45200</v>
      </c>
      <c r="E348" s="63">
        <v>45565</v>
      </c>
      <c r="F348" s="61">
        <v>6341</v>
      </c>
      <c r="G348" s="61">
        <v>17568</v>
      </c>
      <c r="H348" s="61">
        <v>29.4</v>
      </c>
      <c r="I348" s="61">
        <f t="shared" si="10"/>
        <v>23938.400000000001</v>
      </c>
      <c r="J348" s="61">
        <v>52633</v>
      </c>
      <c r="K348" s="69">
        <f t="shared" si="11"/>
        <v>0.45481731993236185</v>
      </c>
      <c r="M348" s="65"/>
      <c r="N348" s="61"/>
    </row>
    <row r="349" spans="1:14">
      <c r="A349" s="34" t="s">
        <v>382</v>
      </c>
      <c r="B349" s="41">
        <v>6004907</v>
      </c>
      <c r="C349" s="41">
        <v>145465</v>
      </c>
      <c r="D349" s="63">
        <v>45200</v>
      </c>
      <c r="E349" s="63">
        <v>45565</v>
      </c>
      <c r="F349" s="61">
        <v>4798</v>
      </c>
      <c r="G349" s="61">
        <v>5539</v>
      </c>
      <c r="H349" s="61">
        <v>702</v>
      </c>
      <c r="I349" s="61">
        <f t="shared" si="10"/>
        <v>11039</v>
      </c>
      <c r="J349" s="61">
        <v>18036</v>
      </c>
      <c r="K349" s="69">
        <f t="shared" si="11"/>
        <v>0.61205367043690395</v>
      </c>
      <c r="M349" s="65"/>
      <c r="N349" s="61"/>
    </row>
    <row r="350" spans="1:14">
      <c r="A350" s="34" t="s">
        <v>383</v>
      </c>
      <c r="B350" s="41">
        <v>6004964</v>
      </c>
      <c r="C350" s="41" t="s">
        <v>384</v>
      </c>
      <c r="D350" s="63">
        <v>45200</v>
      </c>
      <c r="E350" s="63">
        <v>45565</v>
      </c>
      <c r="F350" s="61">
        <v>2358</v>
      </c>
      <c r="G350" s="61">
        <v>26389</v>
      </c>
      <c r="H350" s="61">
        <v>4759</v>
      </c>
      <c r="I350" s="61">
        <f t="shared" si="10"/>
        <v>33506</v>
      </c>
      <c r="J350" s="61">
        <v>33584</v>
      </c>
      <c r="K350" s="69">
        <f t="shared" si="11"/>
        <v>0.99767746545974278</v>
      </c>
      <c r="M350" s="65"/>
      <c r="N350" s="61"/>
    </row>
    <row r="351" spans="1:14">
      <c r="A351" s="42" t="s">
        <v>385</v>
      </c>
      <c r="B351" s="43">
        <v>6006126</v>
      </c>
      <c r="C351" s="43">
        <v>145829</v>
      </c>
      <c r="D351" s="66">
        <v>45200</v>
      </c>
      <c r="E351" s="66">
        <v>45565</v>
      </c>
      <c r="F351" s="67">
        <v>7118</v>
      </c>
      <c r="G351" s="67">
        <v>29207</v>
      </c>
      <c r="H351" s="67">
        <v>1560.72</v>
      </c>
      <c r="I351" s="67">
        <f t="shared" si="10"/>
        <v>37885.72</v>
      </c>
      <c r="J351" s="67">
        <v>43660</v>
      </c>
      <c r="K351" s="68">
        <f t="shared" si="11"/>
        <v>0.8677443884562529</v>
      </c>
      <c r="M351" s="65"/>
      <c r="N351" s="61"/>
    </row>
    <row r="352" spans="1:14">
      <c r="A352" s="34" t="s">
        <v>386</v>
      </c>
      <c r="B352" s="41">
        <v>6005011</v>
      </c>
      <c r="C352" s="41">
        <v>145968</v>
      </c>
      <c r="D352" s="63">
        <v>45200</v>
      </c>
      <c r="E352" s="63">
        <v>45565</v>
      </c>
      <c r="F352" s="61">
        <v>2297</v>
      </c>
      <c r="G352" s="61">
        <v>7613</v>
      </c>
      <c r="H352" s="61">
        <v>1930.32</v>
      </c>
      <c r="I352" s="61">
        <f t="shared" si="10"/>
        <v>11840.32</v>
      </c>
      <c r="J352" s="61">
        <v>19945</v>
      </c>
      <c r="K352" s="69">
        <f t="shared" si="11"/>
        <v>0.59364853346703428</v>
      </c>
      <c r="M352" s="65"/>
      <c r="N352" s="61"/>
    </row>
    <row r="353" spans="1:14">
      <c r="A353" s="34" t="s">
        <v>387</v>
      </c>
      <c r="B353" s="41">
        <v>6008999</v>
      </c>
      <c r="C353" s="41">
        <v>146123</v>
      </c>
      <c r="D353" s="63">
        <v>45200</v>
      </c>
      <c r="E353" s="63">
        <v>45565</v>
      </c>
      <c r="F353" s="61">
        <v>3146</v>
      </c>
      <c r="G353" s="61">
        <v>7727</v>
      </c>
      <c r="H353" s="61">
        <v>1088.6400000000001</v>
      </c>
      <c r="I353" s="61">
        <f t="shared" si="10"/>
        <v>11961.64</v>
      </c>
      <c r="J353" s="61">
        <v>19160</v>
      </c>
      <c r="K353" s="69">
        <f t="shared" si="11"/>
        <v>0.62430271398747383</v>
      </c>
      <c r="M353" s="65"/>
      <c r="N353" s="61"/>
    </row>
    <row r="354" spans="1:14">
      <c r="A354" s="34" t="s">
        <v>388</v>
      </c>
      <c r="B354" s="41">
        <v>6019723</v>
      </c>
      <c r="C354" s="41">
        <v>145971</v>
      </c>
      <c r="D354" s="63">
        <v>45200</v>
      </c>
      <c r="E354" s="63">
        <v>45565</v>
      </c>
      <c r="F354" s="61">
        <v>14114</v>
      </c>
      <c r="G354" s="61">
        <v>13548</v>
      </c>
      <c r="H354" s="61">
        <v>5092.92</v>
      </c>
      <c r="I354" s="61">
        <f t="shared" si="10"/>
        <v>32754.92</v>
      </c>
      <c r="J354" s="61">
        <v>38456</v>
      </c>
      <c r="K354" s="69">
        <f t="shared" si="11"/>
        <v>0.85175057208237981</v>
      </c>
      <c r="M354" s="65"/>
      <c r="N354" s="61"/>
    </row>
    <row r="355" spans="1:14">
      <c r="A355" s="52" t="s">
        <v>389</v>
      </c>
      <c r="B355" s="53">
        <v>6005169</v>
      </c>
      <c r="C355" s="53">
        <v>145235</v>
      </c>
      <c r="D355" s="70">
        <v>45200</v>
      </c>
      <c r="E355" s="70">
        <v>45565</v>
      </c>
      <c r="F355" s="71">
        <v>1795</v>
      </c>
      <c r="G355" s="71">
        <v>24800</v>
      </c>
      <c r="H355" s="71">
        <v>5190</v>
      </c>
      <c r="I355" s="71">
        <f t="shared" si="10"/>
        <v>31785</v>
      </c>
      <c r="J355" s="71">
        <v>33828</v>
      </c>
      <c r="K355" s="72">
        <f t="shared" si="11"/>
        <v>0.93960624334870524</v>
      </c>
      <c r="M355" s="65"/>
      <c r="N355" s="61"/>
    </row>
    <row r="356" spans="1:14">
      <c r="A356" s="42" t="s">
        <v>390</v>
      </c>
      <c r="B356" s="43">
        <v>6005185</v>
      </c>
      <c r="C356" s="43">
        <v>145256</v>
      </c>
      <c r="D356" s="66">
        <v>45200</v>
      </c>
      <c r="E356" s="66">
        <v>45565</v>
      </c>
      <c r="F356" s="67">
        <v>6210</v>
      </c>
      <c r="G356" s="67">
        <v>7252</v>
      </c>
      <c r="H356" s="67">
        <v>5808</v>
      </c>
      <c r="I356" s="67">
        <f t="shared" si="10"/>
        <v>19270</v>
      </c>
      <c r="J356" s="67">
        <v>41695</v>
      </c>
      <c r="K356" s="68">
        <f t="shared" si="11"/>
        <v>0.46216572730543232</v>
      </c>
      <c r="M356" s="65"/>
      <c r="N356" s="61"/>
    </row>
    <row r="357" spans="1:14">
      <c r="A357" s="34" t="s">
        <v>391</v>
      </c>
      <c r="B357" s="41">
        <v>6012835</v>
      </c>
      <c r="C357" s="41">
        <v>145694</v>
      </c>
      <c r="D357" s="63">
        <v>45200</v>
      </c>
      <c r="E357" s="63">
        <v>45565</v>
      </c>
      <c r="F357" s="61">
        <v>7576</v>
      </c>
      <c r="G357" s="61">
        <v>8276</v>
      </c>
      <c r="H357" s="61">
        <v>4552.8</v>
      </c>
      <c r="I357" s="61">
        <f t="shared" si="10"/>
        <v>20404.8</v>
      </c>
      <c r="J357" s="61">
        <v>36384</v>
      </c>
      <c r="K357" s="69">
        <f t="shared" si="11"/>
        <v>0.56081794195250656</v>
      </c>
      <c r="M357" s="65"/>
      <c r="N357" s="61"/>
    </row>
    <row r="358" spans="1:14">
      <c r="A358" s="34" t="s">
        <v>392</v>
      </c>
      <c r="B358" s="41">
        <v>6012017</v>
      </c>
      <c r="C358" s="41">
        <v>145646</v>
      </c>
      <c r="D358" s="63">
        <v>45200</v>
      </c>
      <c r="E358" s="63">
        <v>45565</v>
      </c>
      <c r="F358" s="61">
        <v>6446</v>
      </c>
      <c r="G358" s="61">
        <v>9825</v>
      </c>
      <c r="H358" s="61">
        <v>8215.2000000000007</v>
      </c>
      <c r="I358" s="61">
        <f t="shared" si="10"/>
        <v>24486.2</v>
      </c>
      <c r="J358" s="61">
        <v>41044</v>
      </c>
      <c r="K358" s="69">
        <f t="shared" si="11"/>
        <v>0.59658415359126793</v>
      </c>
      <c r="M358" s="65"/>
      <c r="N358" s="61"/>
    </row>
    <row r="359" spans="1:14">
      <c r="A359" s="34" t="s">
        <v>393</v>
      </c>
      <c r="B359" s="41">
        <v>6005227</v>
      </c>
      <c r="C359" s="41">
        <v>145654</v>
      </c>
      <c r="D359" s="63">
        <v>45200</v>
      </c>
      <c r="E359" s="63">
        <v>45565</v>
      </c>
      <c r="F359" s="61">
        <v>8287</v>
      </c>
      <c r="G359" s="61">
        <v>29151</v>
      </c>
      <c r="H359" s="61">
        <v>8423</v>
      </c>
      <c r="I359" s="61">
        <f t="shared" si="10"/>
        <v>45861</v>
      </c>
      <c r="J359" s="61">
        <v>51313</v>
      </c>
      <c r="K359" s="69">
        <f t="shared" si="11"/>
        <v>0.89375012180149283</v>
      </c>
      <c r="M359" s="65"/>
      <c r="N359" s="61"/>
    </row>
    <row r="360" spans="1:14">
      <c r="A360" s="52" t="s">
        <v>394</v>
      </c>
      <c r="B360" s="53">
        <v>6005235</v>
      </c>
      <c r="C360" s="53">
        <v>145761</v>
      </c>
      <c r="D360" s="70">
        <v>45200</v>
      </c>
      <c r="E360" s="70">
        <v>45565</v>
      </c>
      <c r="F360" s="71">
        <v>3542</v>
      </c>
      <c r="G360" s="71">
        <v>13090</v>
      </c>
      <c r="H360" s="71">
        <v>6799</v>
      </c>
      <c r="I360" s="71">
        <f t="shared" si="10"/>
        <v>23431</v>
      </c>
      <c r="J360" s="71">
        <v>42781</v>
      </c>
      <c r="K360" s="72">
        <f t="shared" si="11"/>
        <v>0.54769640728360725</v>
      </c>
      <c r="M360" s="65"/>
      <c r="N360" s="61"/>
    </row>
    <row r="361" spans="1:14">
      <c r="A361" s="42" t="s">
        <v>395</v>
      </c>
      <c r="B361" s="43">
        <v>6000640</v>
      </c>
      <c r="C361" s="43">
        <v>145334</v>
      </c>
      <c r="D361" s="66">
        <v>45200</v>
      </c>
      <c r="E361" s="66">
        <v>45565</v>
      </c>
      <c r="F361" s="67">
        <v>7435</v>
      </c>
      <c r="G361" s="67">
        <v>29531</v>
      </c>
      <c r="H361" s="67">
        <v>6205.08</v>
      </c>
      <c r="I361" s="67">
        <f t="shared" si="10"/>
        <v>43171.08</v>
      </c>
      <c r="J361" s="67">
        <v>52551</v>
      </c>
      <c r="K361" s="68">
        <f t="shared" si="11"/>
        <v>0.82150824912941722</v>
      </c>
      <c r="M361" s="65"/>
      <c r="N361" s="61"/>
    </row>
    <row r="362" spans="1:14">
      <c r="A362" s="34" t="s">
        <v>396</v>
      </c>
      <c r="B362" s="41">
        <v>6007918</v>
      </c>
      <c r="C362" s="41">
        <v>145424</v>
      </c>
      <c r="D362" s="63">
        <v>45200</v>
      </c>
      <c r="E362" s="63">
        <v>45565</v>
      </c>
      <c r="F362" s="61">
        <v>4547</v>
      </c>
      <c r="G362" s="61">
        <v>22784</v>
      </c>
      <c r="H362" s="61">
        <v>4336</v>
      </c>
      <c r="I362" s="61">
        <f t="shared" si="10"/>
        <v>31667</v>
      </c>
      <c r="J362" s="61">
        <v>37174</v>
      </c>
      <c r="K362" s="69">
        <f t="shared" si="11"/>
        <v>0.85185882606122554</v>
      </c>
      <c r="M362" s="65"/>
      <c r="N362" s="61"/>
    </row>
    <row r="363" spans="1:14">
      <c r="A363" s="34" t="s">
        <v>397</v>
      </c>
      <c r="B363" s="41">
        <v>6001044</v>
      </c>
      <c r="C363" s="41">
        <v>145897</v>
      </c>
      <c r="D363" s="63">
        <v>45200</v>
      </c>
      <c r="E363" s="63">
        <v>45565</v>
      </c>
      <c r="F363" s="61">
        <v>3791</v>
      </c>
      <c r="G363" s="61">
        <v>8396</v>
      </c>
      <c r="H363" s="61">
        <v>3897</v>
      </c>
      <c r="I363" s="61">
        <f t="shared" si="10"/>
        <v>16084</v>
      </c>
      <c r="J363" s="61">
        <v>20432</v>
      </c>
      <c r="K363" s="69">
        <f t="shared" si="11"/>
        <v>0.78719655442443226</v>
      </c>
      <c r="M363" s="65"/>
      <c r="N363" s="61"/>
    </row>
    <row r="364" spans="1:14">
      <c r="A364" s="34" t="s">
        <v>398</v>
      </c>
      <c r="B364" s="41">
        <v>6005284</v>
      </c>
      <c r="C364" s="41">
        <v>145382</v>
      </c>
      <c r="D364" s="63">
        <v>45200</v>
      </c>
      <c r="E364" s="63">
        <v>45565</v>
      </c>
      <c r="F364" s="61">
        <v>10563</v>
      </c>
      <c r="G364" s="61">
        <v>30588</v>
      </c>
      <c r="H364" s="61">
        <v>11276.16</v>
      </c>
      <c r="I364" s="61">
        <f t="shared" si="10"/>
        <v>52427.16</v>
      </c>
      <c r="J364" s="61">
        <v>76843</v>
      </c>
      <c r="K364" s="69">
        <f t="shared" si="11"/>
        <v>0.68226331611207269</v>
      </c>
      <c r="M364" s="65"/>
      <c r="N364" s="61"/>
    </row>
    <row r="365" spans="1:14">
      <c r="A365" s="52" t="s">
        <v>399</v>
      </c>
      <c r="B365" s="53">
        <v>6014492</v>
      </c>
      <c r="C365" s="53">
        <v>145901</v>
      </c>
      <c r="D365" s="70">
        <v>45200</v>
      </c>
      <c r="E365" s="70">
        <v>45565</v>
      </c>
      <c r="F365" s="71">
        <v>8684</v>
      </c>
      <c r="G365" s="71">
        <v>11973</v>
      </c>
      <c r="H365" s="71">
        <v>6092</v>
      </c>
      <c r="I365" s="71">
        <f t="shared" si="10"/>
        <v>26749</v>
      </c>
      <c r="J365" s="71">
        <v>44269</v>
      </c>
      <c r="K365" s="72">
        <f t="shared" si="11"/>
        <v>0.60423772843298917</v>
      </c>
      <c r="M365" s="65"/>
      <c r="N365" s="61"/>
    </row>
    <row r="366" spans="1:14">
      <c r="A366" s="42" t="s">
        <v>400</v>
      </c>
      <c r="B366" s="43">
        <v>6005292</v>
      </c>
      <c r="C366" s="43">
        <v>146114</v>
      </c>
      <c r="D366" s="66">
        <v>45200</v>
      </c>
      <c r="E366" s="66">
        <v>45565</v>
      </c>
      <c r="F366" s="67">
        <v>946</v>
      </c>
      <c r="G366" s="67">
        <v>4605</v>
      </c>
      <c r="H366" s="67">
        <v>2949.24</v>
      </c>
      <c r="I366" s="67">
        <f t="shared" si="10"/>
        <v>8500.24</v>
      </c>
      <c r="J366" s="67">
        <v>20787</v>
      </c>
      <c r="K366" s="68">
        <f t="shared" si="11"/>
        <v>0.40892096021551932</v>
      </c>
      <c r="M366" s="65"/>
      <c r="N366" s="61"/>
    </row>
    <row r="367" spans="1:14">
      <c r="A367" s="34" t="s">
        <v>401</v>
      </c>
      <c r="B367" s="41">
        <v>6005300</v>
      </c>
      <c r="C367" s="41">
        <v>146026</v>
      </c>
      <c r="D367" s="63">
        <v>45200</v>
      </c>
      <c r="E367" s="63">
        <v>45565</v>
      </c>
      <c r="F367" s="61">
        <v>9309</v>
      </c>
      <c r="G367" s="61">
        <v>10219</v>
      </c>
      <c r="H367" s="61">
        <v>5489.4</v>
      </c>
      <c r="I367" s="61">
        <f t="shared" si="10"/>
        <v>25017.4</v>
      </c>
      <c r="J367" s="61">
        <v>46535</v>
      </c>
      <c r="K367" s="69">
        <f t="shared" si="11"/>
        <v>0.53760395401310845</v>
      </c>
      <c r="M367" s="65"/>
      <c r="N367" s="61"/>
    </row>
    <row r="368" spans="1:14">
      <c r="A368" s="34" t="s">
        <v>402</v>
      </c>
      <c r="B368" s="41">
        <v>6011993</v>
      </c>
      <c r="C368" s="41">
        <v>145638</v>
      </c>
      <c r="D368" s="63">
        <v>45200</v>
      </c>
      <c r="E368" s="63">
        <v>45565</v>
      </c>
      <c r="F368" s="61">
        <v>7874</v>
      </c>
      <c r="G368" s="61">
        <v>18869</v>
      </c>
      <c r="H368" s="61">
        <v>1481.76</v>
      </c>
      <c r="I368" s="61">
        <f t="shared" si="10"/>
        <v>28224.76</v>
      </c>
      <c r="J368" s="61">
        <v>34122</v>
      </c>
      <c r="K368" s="69">
        <f t="shared" si="11"/>
        <v>0.82717191254908851</v>
      </c>
      <c r="M368" s="65"/>
      <c r="N368" s="61"/>
    </row>
    <row r="369" spans="1:14">
      <c r="A369" s="34" t="s">
        <v>403</v>
      </c>
      <c r="B369" s="41">
        <v>6005318</v>
      </c>
      <c r="C369" s="41">
        <v>145511</v>
      </c>
      <c r="D369" s="63">
        <v>45200</v>
      </c>
      <c r="E369" s="63">
        <v>45565</v>
      </c>
      <c r="F369" s="61">
        <v>9480</v>
      </c>
      <c r="G369" s="61">
        <v>21937</v>
      </c>
      <c r="H369" s="61">
        <v>6756.12</v>
      </c>
      <c r="I369" s="61">
        <f t="shared" si="10"/>
        <v>38173.120000000003</v>
      </c>
      <c r="J369" s="61">
        <v>49228</v>
      </c>
      <c r="K369" s="69">
        <f t="shared" si="11"/>
        <v>0.77543511822540023</v>
      </c>
      <c r="M369" s="65"/>
      <c r="N369" s="61"/>
    </row>
    <row r="370" spans="1:14">
      <c r="A370" s="52" t="s">
        <v>404</v>
      </c>
      <c r="B370" s="53">
        <v>6012967</v>
      </c>
      <c r="C370" s="53">
        <v>145700</v>
      </c>
      <c r="D370" s="70">
        <v>45200</v>
      </c>
      <c r="E370" s="70">
        <v>45565</v>
      </c>
      <c r="F370" s="71">
        <v>11705</v>
      </c>
      <c r="G370" s="71">
        <v>25540</v>
      </c>
      <c r="H370" s="71">
        <v>4299.12</v>
      </c>
      <c r="I370" s="71">
        <f t="shared" si="10"/>
        <v>41544.120000000003</v>
      </c>
      <c r="J370" s="71">
        <v>53180</v>
      </c>
      <c r="K370" s="72">
        <f t="shared" si="11"/>
        <v>0.78119819481007902</v>
      </c>
      <c r="M370" s="65"/>
      <c r="N370" s="61"/>
    </row>
    <row r="371" spans="1:14">
      <c r="A371" s="42" t="s">
        <v>405</v>
      </c>
      <c r="B371" s="43">
        <v>6013098</v>
      </c>
      <c r="C371" s="43">
        <v>145711</v>
      </c>
      <c r="D371" s="66">
        <v>45200</v>
      </c>
      <c r="E371" s="66">
        <v>45565</v>
      </c>
      <c r="F371" s="67">
        <v>4414</v>
      </c>
      <c r="G371" s="67">
        <v>6294</v>
      </c>
      <c r="H371" s="67">
        <v>6048</v>
      </c>
      <c r="I371" s="67">
        <f t="shared" si="10"/>
        <v>16756</v>
      </c>
      <c r="J371" s="67">
        <v>36314</v>
      </c>
      <c r="K371" s="68">
        <f t="shared" si="11"/>
        <v>0.4614198380789778</v>
      </c>
      <c r="M371" s="65"/>
      <c r="N371" s="61"/>
    </row>
    <row r="372" spans="1:14">
      <c r="A372" s="34" t="s">
        <v>406</v>
      </c>
      <c r="B372" s="41">
        <v>6013361</v>
      </c>
      <c r="C372" s="41">
        <v>145737</v>
      </c>
      <c r="D372" s="63">
        <v>45200</v>
      </c>
      <c r="E372" s="63">
        <v>45565</v>
      </c>
      <c r="F372" s="61">
        <v>5910</v>
      </c>
      <c r="G372" s="61">
        <v>8530</v>
      </c>
      <c r="H372" s="61">
        <v>6953</v>
      </c>
      <c r="I372" s="61">
        <f t="shared" si="10"/>
        <v>21393</v>
      </c>
      <c r="J372" s="61">
        <v>33372</v>
      </c>
      <c r="K372" s="69">
        <f t="shared" si="11"/>
        <v>0.64104638619201726</v>
      </c>
      <c r="M372" s="65"/>
      <c r="N372" s="61"/>
    </row>
    <row r="373" spans="1:14">
      <c r="A373" s="34" t="s">
        <v>407</v>
      </c>
      <c r="B373" s="41">
        <v>6014138</v>
      </c>
      <c r="C373" s="41">
        <v>145816</v>
      </c>
      <c r="D373" s="63">
        <v>45200</v>
      </c>
      <c r="E373" s="63">
        <v>45565</v>
      </c>
      <c r="F373" s="61">
        <v>11412</v>
      </c>
      <c r="G373" s="61">
        <v>18972</v>
      </c>
      <c r="H373" s="61">
        <v>7718</v>
      </c>
      <c r="I373" s="61">
        <f t="shared" si="10"/>
        <v>38102</v>
      </c>
      <c r="J373" s="61">
        <v>50066</v>
      </c>
      <c r="K373" s="69">
        <f t="shared" si="11"/>
        <v>0.76103543322813882</v>
      </c>
      <c r="M373" s="65"/>
      <c r="N373" s="61"/>
    </row>
    <row r="374" spans="1:14">
      <c r="A374" s="34" t="s">
        <v>408</v>
      </c>
      <c r="B374" s="41">
        <v>6014682</v>
      </c>
      <c r="C374" s="41">
        <v>145899</v>
      </c>
      <c r="D374" s="63">
        <v>45200</v>
      </c>
      <c r="E374" s="63">
        <v>45565</v>
      </c>
      <c r="F374" s="61">
        <v>11622</v>
      </c>
      <c r="G374" s="61">
        <v>13113</v>
      </c>
      <c r="H374" s="61">
        <v>12186.72</v>
      </c>
      <c r="I374" s="61">
        <f t="shared" si="10"/>
        <v>36921.72</v>
      </c>
      <c r="J374" s="61">
        <v>63120</v>
      </c>
      <c r="K374" s="69">
        <f t="shared" si="11"/>
        <v>0.58494486692015213</v>
      </c>
      <c r="M374" s="65"/>
      <c r="N374" s="61"/>
    </row>
    <row r="375" spans="1:14">
      <c r="A375" s="52" t="s">
        <v>409</v>
      </c>
      <c r="B375" s="53">
        <v>6012553</v>
      </c>
      <c r="C375" s="53">
        <v>145678</v>
      </c>
      <c r="D375" s="70">
        <v>45200</v>
      </c>
      <c r="E375" s="70">
        <v>45565</v>
      </c>
      <c r="F375" s="71">
        <v>9829</v>
      </c>
      <c r="G375" s="71">
        <v>24507</v>
      </c>
      <c r="H375" s="71">
        <v>3680.88</v>
      </c>
      <c r="I375" s="71">
        <f t="shared" si="10"/>
        <v>38016.879999999997</v>
      </c>
      <c r="J375" s="71">
        <v>55085</v>
      </c>
      <c r="K375" s="72">
        <f t="shared" si="11"/>
        <v>0.69014940546428238</v>
      </c>
      <c r="M375" s="65"/>
      <c r="N375" s="61"/>
    </row>
    <row r="376" spans="1:14">
      <c r="A376" s="42" t="s">
        <v>410</v>
      </c>
      <c r="B376" s="43">
        <v>6005359</v>
      </c>
      <c r="C376" s="43">
        <v>145344</v>
      </c>
      <c r="D376" s="66">
        <v>45200</v>
      </c>
      <c r="E376" s="66">
        <v>45565</v>
      </c>
      <c r="F376" s="67">
        <v>853</v>
      </c>
      <c r="G376" s="67">
        <v>847</v>
      </c>
      <c r="H376" s="67">
        <v>164</v>
      </c>
      <c r="I376" s="67">
        <f t="shared" si="10"/>
        <v>1864</v>
      </c>
      <c r="J376" s="67">
        <v>10989</v>
      </c>
      <c r="K376" s="68">
        <f t="shared" si="11"/>
        <v>0.16962416962416962</v>
      </c>
      <c r="M376" s="65"/>
      <c r="N376" s="61"/>
    </row>
    <row r="377" spans="1:14">
      <c r="A377" s="34" t="s">
        <v>411</v>
      </c>
      <c r="B377" s="41">
        <v>6005375</v>
      </c>
      <c r="C377" s="41">
        <v>145931</v>
      </c>
      <c r="D377" s="63">
        <v>45200</v>
      </c>
      <c r="E377" s="63">
        <v>45565</v>
      </c>
      <c r="F377" s="61">
        <v>26721</v>
      </c>
      <c r="G377" s="61">
        <v>30144</v>
      </c>
      <c r="H377" s="61">
        <v>11395.44</v>
      </c>
      <c r="I377" s="61">
        <f t="shared" si="10"/>
        <v>68260.44</v>
      </c>
      <c r="J377" s="61">
        <v>82341</v>
      </c>
      <c r="K377" s="69">
        <f t="shared" si="11"/>
        <v>0.82899697599009003</v>
      </c>
      <c r="M377" s="65"/>
      <c r="N377" s="61"/>
    </row>
    <row r="378" spans="1:14">
      <c r="A378" s="34" t="s">
        <v>412</v>
      </c>
      <c r="B378" s="41">
        <v>6009005</v>
      </c>
      <c r="C378" s="41">
        <v>146189</v>
      </c>
      <c r="D378" s="63">
        <v>45200</v>
      </c>
      <c r="E378" s="63">
        <v>45565</v>
      </c>
      <c r="F378" s="61">
        <v>2113</v>
      </c>
      <c r="G378" s="61">
        <v>5893</v>
      </c>
      <c r="H378" s="61">
        <v>1750</v>
      </c>
      <c r="I378" s="61">
        <f t="shared" si="10"/>
        <v>9756</v>
      </c>
      <c r="J378" s="61">
        <v>10721</v>
      </c>
      <c r="K378" s="69">
        <f t="shared" si="11"/>
        <v>0.90998973976308184</v>
      </c>
      <c r="M378" s="65"/>
      <c r="N378" s="61"/>
    </row>
    <row r="379" spans="1:14">
      <c r="A379" s="34" t="s">
        <v>413</v>
      </c>
      <c r="B379" s="41">
        <v>6005563</v>
      </c>
      <c r="C379" s="41">
        <v>146185</v>
      </c>
      <c r="D379" s="63">
        <v>45200</v>
      </c>
      <c r="E379" s="63">
        <v>45565</v>
      </c>
      <c r="F379" s="61">
        <v>1754</v>
      </c>
      <c r="G379" s="61">
        <v>9421</v>
      </c>
      <c r="H379" s="61">
        <v>2433.48</v>
      </c>
      <c r="I379" s="61">
        <f t="shared" si="10"/>
        <v>13608.48</v>
      </c>
      <c r="J379" s="61">
        <v>15504</v>
      </c>
      <c r="K379" s="69">
        <f t="shared" si="11"/>
        <v>0.87773993808049533</v>
      </c>
      <c r="M379" s="65"/>
      <c r="N379" s="61"/>
    </row>
    <row r="380" spans="1:14">
      <c r="A380" s="52" t="s">
        <v>414</v>
      </c>
      <c r="B380" s="53">
        <v>6007140</v>
      </c>
      <c r="C380" s="53">
        <v>146018</v>
      </c>
      <c r="D380" s="70">
        <v>45200</v>
      </c>
      <c r="E380" s="70">
        <v>45565</v>
      </c>
      <c r="F380" s="71">
        <v>2349</v>
      </c>
      <c r="G380" s="71">
        <v>25813</v>
      </c>
      <c r="H380" s="71">
        <v>1764</v>
      </c>
      <c r="I380" s="71">
        <f t="shared" si="10"/>
        <v>29926</v>
      </c>
      <c r="J380" s="71">
        <v>33348</v>
      </c>
      <c r="K380" s="72">
        <f t="shared" si="11"/>
        <v>0.89738515053376511</v>
      </c>
      <c r="M380" s="65"/>
      <c r="N380" s="61"/>
    </row>
    <row r="381" spans="1:14">
      <c r="A381" s="42" t="s">
        <v>415</v>
      </c>
      <c r="B381" s="43">
        <v>6011597</v>
      </c>
      <c r="C381" s="43">
        <v>145600</v>
      </c>
      <c r="D381" s="66">
        <v>45200</v>
      </c>
      <c r="E381" s="66">
        <v>45565</v>
      </c>
      <c r="F381" s="67">
        <v>3140</v>
      </c>
      <c r="G381" s="67">
        <v>7360</v>
      </c>
      <c r="H381" s="67">
        <v>4575.4799999999996</v>
      </c>
      <c r="I381" s="67">
        <f t="shared" si="10"/>
        <v>15075.48</v>
      </c>
      <c r="J381" s="67">
        <v>23014</v>
      </c>
      <c r="K381" s="68">
        <f t="shared" si="11"/>
        <v>0.65505692187364206</v>
      </c>
      <c r="M381" s="65"/>
      <c r="N381" s="61"/>
    </row>
    <row r="382" spans="1:14">
      <c r="A382" s="34" t="s">
        <v>416</v>
      </c>
      <c r="B382" s="41">
        <v>6000244</v>
      </c>
      <c r="C382" s="41">
        <v>145031</v>
      </c>
      <c r="D382" s="63">
        <v>45200</v>
      </c>
      <c r="E382" s="63">
        <v>45565</v>
      </c>
      <c r="F382" s="61">
        <v>5214</v>
      </c>
      <c r="G382" s="61">
        <v>9907</v>
      </c>
      <c r="H382" s="61">
        <v>6673.8</v>
      </c>
      <c r="I382" s="61">
        <f t="shared" si="10"/>
        <v>21794.799999999999</v>
      </c>
      <c r="J382" s="61">
        <v>32193</v>
      </c>
      <c r="K382" s="69">
        <f t="shared" si="11"/>
        <v>0.67700431770881864</v>
      </c>
      <c r="M382" s="65"/>
      <c r="N382" s="61"/>
    </row>
    <row r="383" spans="1:14">
      <c r="A383" s="34" t="s">
        <v>417</v>
      </c>
      <c r="B383" s="41">
        <v>6005722</v>
      </c>
      <c r="C383" s="41">
        <v>145431</v>
      </c>
      <c r="D383" s="63">
        <v>45200</v>
      </c>
      <c r="E383" s="63">
        <v>45565</v>
      </c>
      <c r="F383" s="61">
        <v>3282</v>
      </c>
      <c r="G383" s="61">
        <v>6053</v>
      </c>
      <c r="H383" s="61">
        <v>4573.8</v>
      </c>
      <c r="I383" s="61">
        <f t="shared" si="10"/>
        <v>13908.8</v>
      </c>
      <c r="J383" s="61">
        <v>20955</v>
      </c>
      <c r="K383" s="69">
        <f t="shared" si="11"/>
        <v>0.66374612264376043</v>
      </c>
      <c r="M383" s="65"/>
      <c r="N383" s="61"/>
    </row>
    <row r="384" spans="1:14">
      <c r="A384" s="34" t="s">
        <v>418</v>
      </c>
      <c r="B384" s="41">
        <v>6016943</v>
      </c>
      <c r="C384" s="41">
        <v>146184</v>
      </c>
      <c r="D384" s="63">
        <v>45200</v>
      </c>
      <c r="E384" s="63">
        <v>45565</v>
      </c>
      <c r="F384" s="61">
        <v>606</v>
      </c>
      <c r="G384" s="61">
        <v>112</v>
      </c>
      <c r="H384" s="61">
        <v>0</v>
      </c>
      <c r="I384" s="61">
        <f t="shared" si="10"/>
        <v>718</v>
      </c>
      <c r="J384" s="61">
        <v>6483</v>
      </c>
      <c r="K384" s="69">
        <f t="shared" si="11"/>
        <v>0.11075119543421255</v>
      </c>
      <c r="M384" s="65"/>
      <c r="N384" s="61"/>
    </row>
    <row r="385" spans="1:14">
      <c r="A385" s="52" t="s">
        <v>419</v>
      </c>
      <c r="B385" s="53">
        <v>6005599</v>
      </c>
      <c r="C385" s="53">
        <v>145380</v>
      </c>
      <c r="D385" s="70">
        <v>45200</v>
      </c>
      <c r="E385" s="70">
        <v>45565</v>
      </c>
      <c r="F385" s="71">
        <v>362</v>
      </c>
      <c r="G385" s="71">
        <v>953</v>
      </c>
      <c r="H385" s="71">
        <v>1394.4</v>
      </c>
      <c r="I385" s="71">
        <f t="shared" si="10"/>
        <v>2709.4</v>
      </c>
      <c r="J385" s="71">
        <v>16460</v>
      </c>
      <c r="K385" s="72">
        <f t="shared" si="11"/>
        <v>0.16460510328068045</v>
      </c>
      <c r="M385" s="65"/>
      <c r="N385" s="61"/>
    </row>
    <row r="386" spans="1:14">
      <c r="A386" s="42" t="s">
        <v>420</v>
      </c>
      <c r="B386" s="43">
        <v>6005607</v>
      </c>
      <c r="C386" s="43">
        <v>145739</v>
      </c>
      <c r="D386" s="66">
        <v>45200</v>
      </c>
      <c r="E386" s="66">
        <v>45565</v>
      </c>
      <c r="F386" s="67">
        <v>6584</v>
      </c>
      <c r="G386" s="67">
        <v>7029</v>
      </c>
      <c r="H386" s="67">
        <v>2346.12</v>
      </c>
      <c r="I386" s="67">
        <f t="shared" si="10"/>
        <v>15959.119999999999</v>
      </c>
      <c r="J386" s="67">
        <v>89939</v>
      </c>
      <c r="K386" s="68">
        <f t="shared" si="11"/>
        <v>0.17744382303561301</v>
      </c>
      <c r="M386" s="65"/>
      <c r="N386" s="61"/>
    </row>
    <row r="387" spans="1:14">
      <c r="A387" s="34" t="s">
        <v>421</v>
      </c>
      <c r="B387" s="41">
        <v>6005615</v>
      </c>
      <c r="C387" s="41">
        <v>145768</v>
      </c>
      <c r="D387" s="63">
        <v>45200</v>
      </c>
      <c r="E387" s="63">
        <v>45565</v>
      </c>
      <c r="F387" s="61">
        <v>1019</v>
      </c>
      <c r="G387" s="61">
        <v>0</v>
      </c>
      <c r="H387" s="61">
        <v>244</v>
      </c>
      <c r="I387" s="61">
        <f t="shared" si="10"/>
        <v>1263</v>
      </c>
      <c r="J387" s="61">
        <v>26408</v>
      </c>
      <c r="K387" s="69">
        <f t="shared" si="11"/>
        <v>4.7826416237503784E-2</v>
      </c>
      <c r="M387" s="65"/>
      <c r="N387" s="61"/>
    </row>
    <row r="388" spans="1:14">
      <c r="A388" s="34" t="s">
        <v>422</v>
      </c>
      <c r="B388" s="41">
        <v>6009013</v>
      </c>
      <c r="C388" s="41">
        <v>146191</v>
      </c>
      <c r="D388" s="63">
        <v>45200</v>
      </c>
      <c r="E388" s="63">
        <v>45565</v>
      </c>
      <c r="F388" s="61">
        <v>5912</v>
      </c>
      <c r="G388" s="61">
        <v>36812</v>
      </c>
      <c r="H388" s="61">
        <v>492.24</v>
      </c>
      <c r="I388" s="61">
        <f t="shared" si="10"/>
        <v>43216.24</v>
      </c>
      <c r="J388" s="61">
        <v>44675</v>
      </c>
      <c r="K388" s="69">
        <f t="shared" si="11"/>
        <v>0.96734728595411301</v>
      </c>
      <c r="M388" s="65"/>
      <c r="N388" s="61"/>
    </row>
    <row r="389" spans="1:14">
      <c r="A389" s="34" t="s">
        <v>423</v>
      </c>
      <c r="B389" s="41">
        <v>6016885</v>
      </c>
      <c r="C389" s="41">
        <v>146171</v>
      </c>
      <c r="D389" s="63">
        <v>45200</v>
      </c>
      <c r="E389" s="63">
        <v>45565</v>
      </c>
      <c r="F389" s="61">
        <v>2534</v>
      </c>
      <c r="G389" s="61">
        <v>9686</v>
      </c>
      <c r="H389" s="61">
        <v>4562.88</v>
      </c>
      <c r="I389" s="61">
        <f t="shared" si="10"/>
        <v>16782.88</v>
      </c>
      <c r="J389" s="61">
        <v>37625</v>
      </c>
      <c r="K389" s="69">
        <f t="shared" si="11"/>
        <v>0.44605661129568108</v>
      </c>
      <c r="M389" s="65"/>
      <c r="N389" s="61"/>
    </row>
    <row r="390" spans="1:14">
      <c r="A390" s="52" t="s">
        <v>424</v>
      </c>
      <c r="B390" s="53">
        <v>6015879</v>
      </c>
      <c r="C390" s="53">
        <v>146076</v>
      </c>
      <c r="D390" s="70">
        <v>45200</v>
      </c>
      <c r="E390" s="70">
        <v>45565</v>
      </c>
      <c r="F390" s="71">
        <v>5371</v>
      </c>
      <c r="G390" s="71">
        <v>5918</v>
      </c>
      <c r="H390" s="71">
        <v>5767.44</v>
      </c>
      <c r="I390" s="71">
        <f t="shared" si="10"/>
        <v>17056.439999999999</v>
      </c>
      <c r="J390" s="71">
        <v>30870</v>
      </c>
      <c r="K390" s="72">
        <f t="shared" si="11"/>
        <v>0.55252478134110783</v>
      </c>
      <c r="M390" s="65"/>
      <c r="N390" s="61"/>
    </row>
    <row r="391" spans="1:14">
      <c r="A391" s="42" t="s">
        <v>425</v>
      </c>
      <c r="B391" s="43">
        <v>6016133</v>
      </c>
      <c r="C391" s="43">
        <v>146102</v>
      </c>
      <c r="D391" s="66">
        <v>45200</v>
      </c>
      <c r="E391" s="66">
        <v>45565</v>
      </c>
      <c r="F391" s="67">
        <v>3669</v>
      </c>
      <c r="G391" s="67">
        <v>10482</v>
      </c>
      <c r="H391" s="67">
        <v>67.2</v>
      </c>
      <c r="I391" s="67">
        <f t="shared" si="10"/>
        <v>14218.2</v>
      </c>
      <c r="J391" s="67">
        <v>38582</v>
      </c>
      <c r="K391" s="68">
        <f t="shared" si="11"/>
        <v>0.36851899849670833</v>
      </c>
      <c r="M391" s="65"/>
      <c r="N391" s="61"/>
    </row>
    <row r="392" spans="1:14">
      <c r="A392" s="34" t="s">
        <v>426</v>
      </c>
      <c r="B392" s="41">
        <v>6013189</v>
      </c>
      <c r="C392" s="41">
        <v>145728</v>
      </c>
      <c r="D392" s="63">
        <v>45200</v>
      </c>
      <c r="E392" s="63">
        <v>45565</v>
      </c>
      <c r="F392" s="61">
        <v>3570</v>
      </c>
      <c r="G392" s="61">
        <v>14317</v>
      </c>
      <c r="H392" s="61">
        <v>271.32</v>
      </c>
      <c r="I392" s="61">
        <f t="shared" si="10"/>
        <v>18158.32</v>
      </c>
      <c r="J392" s="61">
        <v>38206</v>
      </c>
      <c r="K392" s="69">
        <f t="shared" si="11"/>
        <v>0.47527404072658747</v>
      </c>
      <c r="M392" s="65"/>
      <c r="N392" s="61"/>
    </row>
    <row r="393" spans="1:14">
      <c r="A393" s="34" t="s">
        <v>427</v>
      </c>
      <c r="B393" s="41">
        <v>6016190</v>
      </c>
      <c r="C393" s="41">
        <v>146108</v>
      </c>
      <c r="D393" s="63">
        <v>45200</v>
      </c>
      <c r="E393" s="63">
        <v>45565</v>
      </c>
      <c r="F393" s="61">
        <v>1208</v>
      </c>
      <c r="G393" s="61">
        <v>1312</v>
      </c>
      <c r="H393" s="61">
        <v>1691.76</v>
      </c>
      <c r="I393" s="61">
        <f t="shared" si="10"/>
        <v>4211.76</v>
      </c>
      <c r="J393" s="61">
        <v>14135</v>
      </c>
      <c r="K393" s="69">
        <f t="shared" si="11"/>
        <v>0.29796674920410332</v>
      </c>
      <c r="M393" s="65"/>
      <c r="N393" s="61"/>
    </row>
    <row r="394" spans="1:14">
      <c r="A394" s="34" t="s">
        <v>428</v>
      </c>
      <c r="B394" s="41">
        <v>6015887</v>
      </c>
      <c r="C394" s="41">
        <v>146091</v>
      </c>
      <c r="D394" s="63">
        <v>45200</v>
      </c>
      <c r="E394" s="63">
        <v>45565</v>
      </c>
      <c r="F394" s="61">
        <v>3482</v>
      </c>
      <c r="G394" s="61">
        <v>7322</v>
      </c>
      <c r="H394" s="61">
        <v>2861.04</v>
      </c>
      <c r="I394" s="61">
        <f t="shared" si="10"/>
        <v>13665.04</v>
      </c>
      <c r="J394" s="61">
        <v>37714</v>
      </c>
      <c r="K394" s="69">
        <f t="shared" si="11"/>
        <v>0.36233335101023495</v>
      </c>
      <c r="M394" s="65"/>
      <c r="N394" s="61"/>
    </row>
    <row r="395" spans="1:14">
      <c r="A395" s="52" t="s">
        <v>429</v>
      </c>
      <c r="B395" s="53">
        <v>6015861</v>
      </c>
      <c r="C395" s="53">
        <v>146083</v>
      </c>
      <c r="D395" s="70">
        <v>45200</v>
      </c>
      <c r="E395" s="70">
        <v>45565</v>
      </c>
      <c r="F395" s="71">
        <v>1890</v>
      </c>
      <c r="G395" s="71">
        <v>5375</v>
      </c>
      <c r="H395" s="71">
        <v>4032</v>
      </c>
      <c r="I395" s="71">
        <f t="shared" ref="I395:I458" si="12">SUM(F395:H395)</f>
        <v>11297</v>
      </c>
      <c r="J395" s="71">
        <v>35006</v>
      </c>
      <c r="K395" s="72">
        <f t="shared" ref="K395:K458" si="13">I395/J395</f>
        <v>0.32271610581043247</v>
      </c>
      <c r="M395" s="65"/>
      <c r="N395" s="61"/>
    </row>
    <row r="396" spans="1:14">
      <c r="A396" s="42" t="s">
        <v>430</v>
      </c>
      <c r="B396" s="43">
        <v>6016976</v>
      </c>
      <c r="C396" s="43">
        <v>146193</v>
      </c>
      <c r="D396" s="66">
        <v>45200</v>
      </c>
      <c r="E396" s="66">
        <v>45565</v>
      </c>
      <c r="F396" s="67">
        <v>3549</v>
      </c>
      <c r="G396" s="67">
        <v>3945</v>
      </c>
      <c r="H396" s="67">
        <v>1556.52</v>
      </c>
      <c r="I396" s="67">
        <f t="shared" si="12"/>
        <v>9050.52</v>
      </c>
      <c r="J396" s="67">
        <v>23694</v>
      </c>
      <c r="K396" s="68">
        <f t="shared" si="13"/>
        <v>0.38197518359078247</v>
      </c>
      <c r="M396" s="65"/>
      <c r="N396" s="61"/>
    </row>
    <row r="397" spans="1:14">
      <c r="A397" s="34" t="s">
        <v>431</v>
      </c>
      <c r="B397" s="41">
        <v>6012686</v>
      </c>
      <c r="C397" s="41">
        <v>145689</v>
      </c>
      <c r="D397" s="63">
        <v>45200</v>
      </c>
      <c r="E397" s="63">
        <v>45565</v>
      </c>
      <c r="F397" s="61">
        <v>9361</v>
      </c>
      <c r="G397" s="61">
        <v>19587</v>
      </c>
      <c r="H397" s="61">
        <v>3623.76</v>
      </c>
      <c r="I397" s="61">
        <f t="shared" si="12"/>
        <v>32571.760000000002</v>
      </c>
      <c r="J397" s="61">
        <v>50569</v>
      </c>
      <c r="K397" s="69">
        <f t="shared" si="13"/>
        <v>0.64410528189206828</v>
      </c>
      <c r="M397" s="65"/>
      <c r="N397" s="61"/>
    </row>
    <row r="398" spans="1:14">
      <c r="A398" s="34" t="s">
        <v>432</v>
      </c>
      <c r="B398" s="41">
        <v>6006332</v>
      </c>
      <c r="C398" s="41">
        <v>145246</v>
      </c>
      <c r="D398" s="63">
        <v>45200</v>
      </c>
      <c r="E398" s="63">
        <v>45565</v>
      </c>
      <c r="F398" s="61">
        <v>9150</v>
      </c>
      <c r="G398" s="61">
        <v>17643</v>
      </c>
      <c r="H398" s="61">
        <v>1644.72</v>
      </c>
      <c r="I398" s="61">
        <f t="shared" si="12"/>
        <v>28437.72</v>
      </c>
      <c r="J398" s="61">
        <v>47261</v>
      </c>
      <c r="K398" s="69">
        <f t="shared" si="13"/>
        <v>0.60171642580563256</v>
      </c>
      <c r="M398" s="65"/>
      <c r="N398" s="61"/>
    </row>
    <row r="399" spans="1:14">
      <c r="A399" s="52" t="s">
        <v>433</v>
      </c>
      <c r="B399" s="53">
        <v>6012611</v>
      </c>
      <c r="C399" s="53">
        <v>145684</v>
      </c>
      <c r="D399" s="70">
        <v>45200</v>
      </c>
      <c r="E399" s="70">
        <v>45565</v>
      </c>
      <c r="F399" s="71">
        <v>9337</v>
      </c>
      <c r="G399" s="71">
        <v>14342</v>
      </c>
      <c r="H399" s="71">
        <v>1878.24</v>
      </c>
      <c r="I399" s="71">
        <f t="shared" si="12"/>
        <v>25557.24</v>
      </c>
      <c r="J399" s="71">
        <v>41485</v>
      </c>
      <c r="K399" s="72">
        <f t="shared" si="13"/>
        <v>0.61605978064360611</v>
      </c>
      <c r="M399" s="65"/>
      <c r="N399" s="61"/>
    </row>
    <row r="400" spans="1:14">
      <c r="A400" s="42" t="s">
        <v>434</v>
      </c>
      <c r="B400" s="43">
        <v>6010482</v>
      </c>
      <c r="C400" s="43">
        <v>145593</v>
      </c>
      <c r="D400" s="66">
        <v>45200</v>
      </c>
      <c r="E400" s="66">
        <v>45565</v>
      </c>
      <c r="F400" s="67">
        <v>4986</v>
      </c>
      <c r="G400" s="67">
        <v>14408</v>
      </c>
      <c r="H400" s="67">
        <v>4229</v>
      </c>
      <c r="I400" s="67">
        <f t="shared" si="12"/>
        <v>23623</v>
      </c>
      <c r="J400" s="67">
        <v>36706</v>
      </c>
      <c r="K400" s="68">
        <f t="shared" si="13"/>
        <v>0.64357325777801999</v>
      </c>
      <c r="M400" s="65"/>
      <c r="N400" s="61"/>
    </row>
    <row r="401" spans="1:14">
      <c r="A401" s="34" t="s">
        <v>435</v>
      </c>
      <c r="B401" s="41">
        <v>6000236</v>
      </c>
      <c r="C401" s="41">
        <v>145363</v>
      </c>
      <c r="D401" s="63">
        <v>45200</v>
      </c>
      <c r="E401" s="63">
        <v>45565</v>
      </c>
      <c r="F401" s="61">
        <v>5036</v>
      </c>
      <c r="G401" s="61">
        <v>9001</v>
      </c>
      <c r="H401" s="61">
        <v>1771.56</v>
      </c>
      <c r="I401" s="61">
        <f t="shared" si="12"/>
        <v>15808.56</v>
      </c>
      <c r="J401" s="61">
        <v>36338</v>
      </c>
      <c r="K401" s="69">
        <f t="shared" si="13"/>
        <v>0.43504210468380206</v>
      </c>
      <c r="M401" s="65"/>
      <c r="N401" s="61"/>
    </row>
    <row r="402" spans="1:14">
      <c r="A402" s="34" t="s">
        <v>436</v>
      </c>
      <c r="B402" s="41">
        <v>6000343</v>
      </c>
      <c r="C402" s="41">
        <v>145087</v>
      </c>
      <c r="D402" s="63">
        <v>45200</v>
      </c>
      <c r="E402" s="63">
        <v>45565</v>
      </c>
      <c r="F402" s="61">
        <v>8941</v>
      </c>
      <c r="G402" s="61">
        <v>17975</v>
      </c>
      <c r="H402" s="61">
        <v>3715.32</v>
      </c>
      <c r="I402" s="61">
        <f t="shared" si="12"/>
        <v>30631.32</v>
      </c>
      <c r="J402" s="61">
        <v>48472</v>
      </c>
      <c r="K402" s="69">
        <f t="shared" si="13"/>
        <v>0.63193843868625188</v>
      </c>
      <c r="M402" s="65"/>
      <c r="N402" s="61"/>
    </row>
    <row r="403" spans="1:14">
      <c r="A403" s="34" t="s">
        <v>437</v>
      </c>
      <c r="B403" s="41">
        <v>6010912</v>
      </c>
      <c r="C403" s="41">
        <v>145607</v>
      </c>
      <c r="D403" s="63">
        <v>45200</v>
      </c>
      <c r="E403" s="63">
        <v>45565</v>
      </c>
      <c r="F403" s="61">
        <v>8030</v>
      </c>
      <c r="G403" s="61">
        <v>15293</v>
      </c>
      <c r="H403" s="61">
        <v>3134.04</v>
      </c>
      <c r="I403" s="61">
        <f t="shared" si="12"/>
        <v>26457.040000000001</v>
      </c>
      <c r="J403" s="61">
        <v>51861</v>
      </c>
      <c r="K403" s="69">
        <f t="shared" si="13"/>
        <v>0.51015290873681574</v>
      </c>
      <c r="M403" s="65"/>
      <c r="N403" s="61"/>
    </row>
    <row r="404" spans="1:14">
      <c r="A404" s="52" t="s">
        <v>438</v>
      </c>
      <c r="B404" s="53">
        <v>6014534</v>
      </c>
      <c r="C404" s="53">
        <v>145893</v>
      </c>
      <c r="D404" s="70">
        <v>45200</v>
      </c>
      <c r="E404" s="70">
        <v>45565</v>
      </c>
      <c r="F404" s="71">
        <v>6845</v>
      </c>
      <c r="G404" s="71">
        <v>15389</v>
      </c>
      <c r="H404" s="71">
        <v>2595.6</v>
      </c>
      <c r="I404" s="71">
        <f t="shared" si="12"/>
        <v>24829.599999999999</v>
      </c>
      <c r="J404" s="71">
        <v>33252</v>
      </c>
      <c r="K404" s="72">
        <f t="shared" si="13"/>
        <v>0.74670997233249126</v>
      </c>
      <c r="M404" s="65"/>
      <c r="N404" s="61"/>
    </row>
    <row r="405" spans="1:14">
      <c r="A405" s="42" t="s">
        <v>439</v>
      </c>
      <c r="B405" s="43">
        <v>6005706</v>
      </c>
      <c r="C405" s="43">
        <v>145990</v>
      </c>
      <c r="D405" s="66">
        <v>45200</v>
      </c>
      <c r="E405" s="66">
        <v>45565</v>
      </c>
      <c r="F405" s="67">
        <v>2640</v>
      </c>
      <c r="G405" s="67">
        <v>10240</v>
      </c>
      <c r="H405" s="67">
        <v>2380.56</v>
      </c>
      <c r="I405" s="67">
        <f t="shared" si="12"/>
        <v>15260.56</v>
      </c>
      <c r="J405" s="67">
        <v>25410</v>
      </c>
      <c r="K405" s="68">
        <f t="shared" si="13"/>
        <v>0.60057300275482095</v>
      </c>
      <c r="M405" s="65"/>
      <c r="N405" s="61"/>
    </row>
    <row r="406" spans="1:14">
      <c r="A406" s="34" t="s">
        <v>440</v>
      </c>
      <c r="B406" s="41">
        <v>6005748</v>
      </c>
      <c r="C406" s="41">
        <v>145518</v>
      </c>
      <c r="D406" s="63">
        <v>45200</v>
      </c>
      <c r="E406" s="63">
        <v>45565</v>
      </c>
      <c r="F406" s="61">
        <v>1423</v>
      </c>
      <c r="G406" s="61">
        <v>2844</v>
      </c>
      <c r="H406" s="61">
        <v>1169.28</v>
      </c>
      <c r="I406" s="61">
        <f t="shared" si="12"/>
        <v>5436.28</v>
      </c>
      <c r="J406" s="61">
        <v>15578</v>
      </c>
      <c r="K406" s="69">
        <f t="shared" si="13"/>
        <v>0.3489716266529721</v>
      </c>
      <c r="M406" s="65"/>
      <c r="N406" s="61"/>
    </row>
    <row r="407" spans="1:14">
      <c r="A407" s="34" t="s">
        <v>441</v>
      </c>
      <c r="B407" s="41">
        <v>6005797</v>
      </c>
      <c r="C407" s="41">
        <v>145446</v>
      </c>
      <c r="D407" s="63">
        <v>45200</v>
      </c>
      <c r="E407" s="63">
        <v>45565</v>
      </c>
      <c r="F407" s="61">
        <v>5470</v>
      </c>
      <c r="G407" s="61">
        <v>14240</v>
      </c>
      <c r="H407" s="61">
        <v>2886.24</v>
      </c>
      <c r="I407" s="61">
        <f t="shared" si="12"/>
        <v>22596.239999999998</v>
      </c>
      <c r="J407" s="61">
        <v>30743</v>
      </c>
      <c r="K407" s="69">
        <f t="shared" si="13"/>
        <v>0.735004391243535</v>
      </c>
      <c r="M407" s="65"/>
      <c r="N407" s="61"/>
    </row>
    <row r="408" spans="1:14">
      <c r="A408" s="34" t="s">
        <v>442</v>
      </c>
      <c r="B408" s="41">
        <v>6001291</v>
      </c>
      <c r="C408" s="41">
        <v>146046</v>
      </c>
      <c r="D408" s="63">
        <v>45200</v>
      </c>
      <c r="E408" s="63">
        <v>45565</v>
      </c>
      <c r="F408" s="61">
        <v>2544</v>
      </c>
      <c r="G408" s="61">
        <v>8506</v>
      </c>
      <c r="H408" s="61">
        <v>376</v>
      </c>
      <c r="I408" s="61">
        <f t="shared" si="12"/>
        <v>11426</v>
      </c>
      <c r="J408" s="61">
        <v>19252</v>
      </c>
      <c r="K408" s="69">
        <f t="shared" si="13"/>
        <v>0.59349677955537083</v>
      </c>
      <c r="M408" s="65"/>
      <c r="N408" s="61"/>
    </row>
    <row r="409" spans="1:14">
      <c r="A409" s="52" t="s">
        <v>443</v>
      </c>
      <c r="B409" s="53">
        <v>6011688</v>
      </c>
      <c r="C409" s="53">
        <v>145616</v>
      </c>
      <c r="D409" s="70">
        <v>45200</v>
      </c>
      <c r="E409" s="70">
        <v>45565</v>
      </c>
      <c r="F409" s="71">
        <v>3769</v>
      </c>
      <c r="G409" s="71">
        <v>3947</v>
      </c>
      <c r="H409" s="71">
        <v>3801</v>
      </c>
      <c r="I409" s="71">
        <f t="shared" si="12"/>
        <v>11517</v>
      </c>
      <c r="J409" s="71">
        <v>20435</v>
      </c>
      <c r="K409" s="72">
        <f t="shared" si="13"/>
        <v>0.56359187668216293</v>
      </c>
      <c r="M409" s="65"/>
      <c r="N409" s="61"/>
    </row>
    <row r="410" spans="1:14">
      <c r="A410" s="42" t="s">
        <v>444</v>
      </c>
      <c r="B410" s="43">
        <v>6005888</v>
      </c>
      <c r="C410" s="43">
        <v>145480</v>
      </c>
      <c r="D410" s="66">
        <v>45200</v>
      </c>
      <c r="E410" s="66">
        <v>45565</v>
      </c>
      <c r="F410" s="67">
        <v>4730</v>
      </c>
      <c r="G410" s="67">
        <v>12172</v>
      </c>
      <c r="H410" s="67">
        <v>4175</v>
      </c>
      <c r="I410" s="67">
        <f t="shared" si="12"/>
        <v>21077</v>
      </c>
      <c r="J410" s="67">
        <v>34227</v>
      </c>
      <c r="K410" s="68">
        <f t="shared" si="13"/>
        <v>0.61580039150378352</v>
      </c>
      <c r="M410" s="65"/>
      <c r="N410" s="61"/>
    </row>
    <row r="411" spans="1:14">
      <c r="A411" s="34" t="s">
        <v>445</v>
      </c>
      <c r="B411" s="41">
        <v>6005896</v>
      </c>
      <c r="C411" s="41">
        <v>145885</v>
      </c>
      <c r="D411" s="63">
        <v>45200</v>
      </c>
      <c r="E411" s="63">
        <v>45565</v>
      </c>
      <c r="F411" s="61">
        <v>6776</v>
      </c>
      <c r="G411" s="61">
        <v>31610</v>
      </c>
      <c r="H411" s="61">
        <v>844</v>
      </c>
      <c r="I411" s="61">
        <f t="shared" si="12"/>
        <v>39230</v>
      </c>
      <c r="J411" s="61">
        <v>44353</v>
      </c>
      <c r="K411" s="69">
        <f t="shared" si="13"/>
        <v>0.88449484815006874</v>
      </c>
      <c r="M411" s="65"/>
      <c r="N411" s="61"/>
    </row>
    <row r="412" spans="1:14">
      <c r="A412" s="34" t="s">
        <v>446</v>
      </c>
      <c r="B412" s="41">
        <v>6005417</v>
      </c>
      <c r="C412" s="41">
        <v>145964</v>
      </c>
      <c r="D412" s="63">
        <v>45200</v>
      </c>
      <c r="E412" s="63">
        <v>45565</v>
      </c>
      <c r="F412" s="61">
        <v>3120</v>
      </c>
      <c r="G412" s="61">
        <v>2007</v>
      </c>
      <c r="H412" s="61">
        <v>588</v>
      </c>
      <c r="I412" s="61">
        <f t="shared" si="12"/>
        <v>5715</v>
      </c>
      <c r="J412" s="61">
        <v>7723</v>
      </c>
      <c r="K412" s="69">
        <f t="shared" si="13"/>
        <v>0.73999741033277222</v>
      </c>
      <c r="M412" s="65"/>
      <c r="N412" s="61"/>
    </row>
    <row r="413" spans="1:14">
      <c r="A413" s="34" t="s">
        <v>447</v>
      </c>
      <c r="B413" s="41">
        <v>6013120</v>
      </c>
      <c r="C413" s="41">
        <v>145710</v>
      </c>
      <c r="D413" s="63">
        <v>45200</v>
      </c>
      <c r="E413" s="63">
        <v>45565</v>
      </c>
      <c r="F413" s="61">
        <v>15248</v>
      </c>
      <c r="G413" s="61">
        <v>22682</v>
      </c>
      <c r="H413" s="61">
        <v>13435.8</v>
      </c>
      <c r="I413" s="61">
        <f t="shared" si="12"/>
        <v>51365.8</v>
      </c>
      <c r="J413" s="61">
        <v>85923</v>
      </c>
      <c r="K413" s="69">
        <f t="shared" si="13"/>
        <v>0.5978119944601562</v>
      </c>
      <c r="M413" s="65"/>
      <c r="N413" s="61"/>
    </row>
    <row r="414" spans="1:14">
      <c r="A414" s="52" t="s">
        <v>448</v>
      </c>
      <c r="B414" s="53">
        <v>6014518</v>
      </c>
      <c r="C414" s="53">
        <v>145874</v>
      </c>
      <c r="D414" s="70">
        <v>45200</v>
      </c>
      <c r="E414" s="70">
        <v>45565</v>
      </c>
      <c r="F414" s="71">
        <v>10749</v>
      </c>
      <c r="G414" s="71">
        <v>29489</v>
      </c>
      <c r="H414" s="71">
        <v>12400</v>
      </c>
      <c r="I414" s="71">
        <f t="shared" si="12"/>
        <v>52638</v>
      </c>
      <c r="J414" s="71">
        <v>71574</v>
      </c>
      <c r="K414" s="72">
        <f t="shared" si="13"/>
        <v>0.73543465504233385</v>
      </c>
      <c r="M414" s="65"/>
      <c r="N414" s="61"/>
    </row>
    <row r="415" spans="1:14">
      <c r="A415" s="42" t="s">
        <v>449</v>
      </c>
      <c r="B415" s="43">
        <v>6016281</v>
      </c>
      <c r="C415" s="43">
        <v>146093</v>
      </c>
      <c r="D415" s="66">
        <v>45200</v>
      </c>
      <c r="E415" s="66">
        <v>45565</v>
      </c>
      <c r="F415" s="67">
        <v>5302</v>
      </c>
      <c r="G415" s="67">
        <v>10533</v>
      </c>
      <c r="H415" s="67">
        <v>4270</v>
      </c>
      <c r="I415" s="67">
        <f t="shared" si="12"/>
        <v>20105</v>
      </c>
      <c r="J415" s="67">
        <v>58858</v>
      </c>
      <c r="K415" s="68">
        <f t="shared" si="13"/>
        <v>0.34158483128886474</v>
      </c>
      <c r="M415" s="65"/>
      <c r="N415" s="61"/>
    </row>
    <row r="416" spans="1:14">
      <c r="A416" s="34" t="s">
        <v>450</v>
      </c>
      <c r="B416" s="41">
        <v>6005987</v>
      </c>
      <c r="C416" s="41">
        <v>146119</v>
      </c>
      <c r="D416" s="63">
        <v>45200</v>
      </c>
      <c r="E416" s="63">
        <v>45565</v>
      </c>
      <c r="F416" s="61">
        <v>3245</v>
      </c>
      <c r="G416" s="61">
        <v>7818</v>
      </c>
      <c r="H416" s="61">
        <v>229.32</v>
      </c>
      <c r="I416" s="61">
        <f t="shared" si="12"/>
        <v>11292.32</v>
      </c>
      <c r="J416" s="61">
        <v>16703</v>
      </c>
      <c r="K416" s="69">
        <f t="shared" si="13"/>
        <v>0.67606537747709994</v>
      </c>
      <c r="M416" s="65"/>
      <c r="N416" s="61"/>
    </row>
    <row r="417" spans="1:14">
      <c r="A417" s="34" t="s">
        <v>451</v>
      </c>
      <c r="B417" s="41">
        <v>6006019</v>
      </c>
      <c r="C417" s="41">
        <v>145495</v>
      </c>
      <c r="D417" s="63">
        <v>45200</v>
      </c>
      <c r="E417" s="63">
        <v>45565</v>
      </c>
      <c r="F417" s="61">
        <v>1535</v>
      </c>
      <c r="G417" s="61">
        <v>1800</v>
      </c>
      <c r="H417" s="61">
        <v>3881.64</v>
      </c>
      <c r="I417" s="61">
        <f t="shared" si="12"/>
        <v>7216.6399999999994</v>
      </c>
      <c r="J417" s="61">
        <v>17453</v>
      </c>
      <c r="K417" s="69">
        <f t="shared" si="13"/>
        <v>0.41348994442216236</v>
      </c>
      <c r="M417" s="65"/>
      <c r="N417" s="61"/>
    </row>
    <row r="418" spans="1:14">
      <c r="A418" s="34" t="s">
        <v>452</v>
      </c>
      <c r="B418" s="41">
        <v>6006035</v>
      </c>
      <c r="C418" s="41">
        <v>145102</v>
      </c>
      <c r="D418" s="63">
        <v>45200</v>
      </c>
      <c r="E418" s="63">
        <v>45565</v>
      </c>
      <c r="F418" s="61">
        <v>6</v>
      </c>
      <c r="G418" s="61">
        <v>0</v>
      </c>
      <c r="H418" s="61">
        <v>0</v>
      </c>
      <c r="I418" s="61">
        <f t="shared" si="12"/>
        <v>6</v>
      </c>
      <c r="J418" s="61">
        <v>21185</v>
      </c>
      <c r="K418" s="69">
        <f t="shared" si="13"/>
        <v>2.8321925890960586E-4</v>
      </c>
      <c r="M418" s="65"/>
      <c r="N418" s="61"/>
    </row>
    <row r="419" spans="1:14">
      <c r="A419" s="52" t="s">
        <v>453</v>
      </c>
      <c r="B419" s="53">
        <v>6006076</v>
      </c>
      <c r="C419" s="53">
        <v>146138</v>
      </c>
      <c r="D419" s="70">
        <v>45200</v>
      </c>
      <c r="E419" s="70">
        <v>45565</v>
      </c>
      <c r="F419" s="71">
        <v>2942</v>
      </c>
      <c r="G419" s="71">
        <v>8685</v>
      </c>
      <c r="H419" s="71">
        <v>461.16</v>
      </c>
      <c r="I419" s="71">
        <f t="shared" si="12"/>
        <v>12088.16</v>
      </c>
      <c r="J419" s="71">
        <v>19725</v>
      </c>
      <c r="K419" s="72">
        <f t="shared" si="13"/>
        <v>0.61283447401774394</v>
      </c>
      <c r="M419" s="65"/>
      <c r="N419" s="61"/>
    </row>
    <row r="420" spans="1:14">
      <c r="A420" s="42" t="s">
        <v>454</v>
      </c>
      <c r="B420" s="43">
        <v>6016737</v>
      </c>
      <c r="C420" s="43">
        <v>146174</v>
      </c>
      <c r="D420" s="66">
        <v>45200</v>
      </c>
      <c r="E420" s="66">
        <v>45565</v>
      </c>
      <c r="F420" s="67">
        <v>2438</v>
      </c>
      <c r="G420" s="67">
        <v>549</v>
      </c>
      <c r="H420" s="67">
        <v>0</v>
      </c>
      <c r="I420" s="67">
        <f t="shared" si="12"/>
        <v>2987</v>
      </c>
      <c r="J420" s="67">
        <v>8245</v>
      </c>
      <c r="K420" s="68">
        <f t="shared" si="13"/>
        <v>0.3622801697998787</v>
      </c>
      <c r="M420" s="65"/>
      <c r="N420" s="61"/>
    </row>
    <row r="421" spans="1:14">
      <c r="A421" s="34" t="s">
        <v>455</v>
      </c>
      <c r="B421" s="41">
        <v>6015697</v>
      </c>
      <c r="C421" s="41">
        <v>146014</v>
      </c>
      <c r="D421" s="63">
        <v>45200</v>
      </c>
      <c r="E421" s="63">
        <v>45565</v>
      </c>
      <c r="F421" s="61">
        <v>611</v>
      </c>
      <c r="G421" s="61">
        <v>0</v>
      </c>
      <c r="H421" s="61">
        <v>562.79999999999995</v>
      </c>
      <c r="I421" s="61">
        <f t="shared" si="12"/>
        <v>1173.8</v>
      </c>
      <c r="J421" s="61">
        <v>5980</v>
      </c>
      <c r="K421" s="69">
        <f t="shared" si="13"/>
        <v>0.19628762541806019</v>
      </c>
      <c r="M421" s="65"/>
      <c r="N421" s="61"/>
    </row>
    <row r="422" spans="1:14">
      <c r="A422" s="34" t="s">
        <v>456</v>
      </c>
      <c r="B422" s="41">
        <v>6010391</v>
      </c>
      <c r="C422" s="41">
        <v>145620</v>
      </c>
      <c r="D422" s="63">
        <v>45200</v>
      </c>
      <c r="E422" s="63">
        <v>45565</v>
      </c>
      <c r="F422" s="61">
        <v>2500</v>
      </c>
      <c r="G422" s="61">
        <v>11154</v>
      </c>
      <c r="H422" s="61">
        <v>894</v>
      </c>
      <c r="I422" s="61">
        <f t="shared" si="12"/>
        <v>14548</v>
      </c>
      <c r="J422" s="61">
        <v>28316</v>
      </c>
      <c r="K422" s="69">
        <f t="shared" si="13"/>
        <v>0.51377313179827655</v>
      </c>
      <c r="M422" s="65"/>
      <c r="N422" s="61"/>
    </row>
    <row r="423" spans="1:14">
      <c r="A423" s="34" t="s">
        <v>457</v>
      </c>
      <c r="B423" s="41">
        <v>6015812</v>
      </c>
      <c r="C423" s="41">
        <v>146142</v>
      </c>
      <c r="D423" s="63">
        <v>45200</v>
      </c>
      <c r="E423" s="63">
        <v>45565</v>
      </c>
      <c r="F423" s="61">
        <v>566</v>
      </c>
      <c r="G423" s="61">
        <v>214</v>
      </c>
      <c r="H423" s="61">
        <v>0</v>
      </c>
      <c r="I423" s="61">
        <f t="shared" si="12"/>
        <v>780</v>
      </c>
      <c r="J423" s="61">
        <v>21328</v>
      </c>
      <c r="K423" s="69">
        <f t="shared" si="13"/>
        <v>3.6571642910727682E-2</v>
      </c>
      <c r="M423" s="65"/>
      <c r="N423" s="61"/>
    </row>
    <row r="424" spans="1:14">
      <c r="A424" s="52" t="s">
        <v>458</v>
      </c>
      <c r="B424" s="53">
        <v>6006118</v>
      </c>
      <c r="C424" s="53">
        <v>145813</v>
      </c>
      <c r="D424" s="70">
        <v>45200</v>
      </c>
      <c r="E424" s="70">
        <v>45565</v>
      </c>
      <c r="F424" s="71">
        <v>4662</v>
      </c>
      <c r="G424" s="71">
        <v>12201</v>
      </c>
      <c r="H424" s="71">
        <v>1077.72</v>
      </c>
      <c r="I424" s="71">
        <f t="shared" si="12"/>
        <v>17940.72</v>
      </c>
      <c r="J424" s="71">
        <v>26621</v>
      </c>
      <c r="K424" s="72">
        <f t="shared" si="13"/>
        <v>0.67393110702077308</v>
      </c>
      <c r="M424" s="65"/>
      <c r="N424" s="61"/>
    </row>
    <row r="425" spans="1:14">
      <c r="A425" s="42" t="s">
        <v>459</v>
      </c>
      <c r="B425" s="43">
        <v>6002208</v>
      </c>
      <c r="C425" s="43">
        <v>145409</v>
      </c>
      <c r="D425" s="66">
        <v>45200</v>
      </c>
      <c r="E425" s="66">
        <v>45565</v>
      </c>
      <c r="F425" s="67">
        <v>1725</v>
      </c>
      <c r="G425" s="67">
        <v>1790</v>
      </c>
      <c r="H425" s="67">
        <v>1811.88</v>
      </c>
      <c r="I425" s="67">
        <f t="shared" si="12"/>
        <v>5326.88</v>
      </c>
      <c r="J425" s="67">
        <v>26546</v>
      </c>
      <c r="K425" s="68">
        <f t="shared" si="13"/>
        <v>0.20066601371204701</v>
      </c>
      <c r="M425" s="65"/>
      <c r="N425" s="61"/>
    </row>
    <row r="426" spans="1:14">
      <c r="A426" s="34" t="s">
        <v>460</v>
      </c>
      <c r="B426" s="41">
        <v>6003826</v>
      </c>
      <c r="C426" s="41">
        <v>145778</v>
      </c>
      <c r="D426" s="63">
        <v>45200</v>
      </c>
      <c r="E426" s="63">
        <v>45565</v>
      </c>
      <c r="F426" s="61">
        <v>5907</v>
      </c>
      <c r="G426" s="61">
        <v>104279</v>
      </c>
      <c r="H426" s="61">
        <v>14213</v>
      </c>
      <c r="I426" s="61">
        <f t="shared" si="12"/>
        <v>124399</v>
      </c>
      <c r="J426" s="61">
        <v>131369</v>
      </c>
      <c r="K426" s="69">
        <f t="shared" si="13"/>
        <v>0.94694334279776815</v>
      </c>
      <c r="M426" s="65"/>
      <c r="N426" s="61"/>
    </row>
    <row r="427" spans="1:14">
      <c r="A427" s="34" t="s">
        <v>461</v>
      </c>
      <c r="B427" s="41">
        <v>6014294</v>
      </c>
      <c r="C427" s="41">
        <v>145843</v>
      </c>
      <c r="D427" s="63">
        <v>45200</v>
      </c>
      <c r="E427" s="63">
        <v>45565</v>
      </c>
      <c r="F427" s="61">
        <v>2679</v>
      </c>
      <c r="G427" s="61">
        <v>6712</v>
      </c>
      <c r="H427" s="61">
        <v>2074</v>
      </c>
      <c r="I427" s="61">
        <f t="shared" si="12"/>
        <v>11465</v>
      </c>
      <c r="J427" s="61">
        <v>32553</v>
      </c>
      <c r="K427" s="69">
        <f t="shared" si="13"/>
        <v>0.35219488219211748</v>
      </c>
      <c r="M427" s="65"/>
      <c r="N427" s="61"/>
    </row>
    <row r="428" spans="1:14">
      <c r="A428" s="34" t="s">
        <v>462</v>
      </c>
      <c r="B428" s="41">
        <v>6006258</v>
      </c>
      <c r="C428" s="41">
        <v>145713</v>
      </c>
      <c r="D428" s="63">
        <v>45200</v>
      </c>
      <c r="E428" s="63">
        <v>45565</v>
      </c>
      <c r="F428" s="61">
        <v>3667</v>
      </c>
      <c r="G428" s="61">
        <v>14885</v>
      </c>
      <c r="H428" s="61">
        <v>7486.08</v>
      </c>
      <c r="I428" s="61">
        <f t="shared" si="12"/>
        <v>26038.080000000002</v>
      </c>
      <c r="J428" s="61">
        <v>28728</v>
      </c>
      <c r="K428" s="69">
        <f t="shared" si="13"/>
        <v>0.90636591478696749</v>
      </c>
      <c r="M428" s="65"/>
      <c r="N428" s="61"/>
    </row>
    <row r="429" spans="1:14">
      <c r="A429" s="52" t="s">
        <v>463</v>
      </c>
      <c r="B429" s="53">
        <v>6006266</v>
      </c>
      <c r="C429" s="53">
        <v>146057</v>
      </c>
      <c r="D429" s="70">
        <v>45200</v>
      </c>
      <c r="E429" s="70">
        <v>45565</v>
      </c>
      <c r="F429" s="71">
        <v>1073</v>
      </c>
      <c r="G429" s="71">
        <v>2351</v>
      </c>
      <c r="H429" s="71">
        <v>3369.24</v>
      </c>
      <c r="I429" s="71">
        <f t="shared" si="12"/>
        <v>6793.24</v>
      </c>
      <c r="J429" s="71">
        <v>14019</v>
      </c>
      <c r="K429" s="72">
        <f t="shared" si="13"/>
        <v>0.4845737927098937</v>
      </c>
      <c r="M429" s="65"/>
      <c r="N429" s="61"/>
    </row>
    <row r="430" spans="1:14">
      <c r="A430" s="42" t="s">
        <v>464</v>
      </c>
      <c r="B430" s="43">
        <v>6004444</v>
      </c>
      <c r="C430" s="43">
        <v>145483</v>
      </c>
      <c r="D430" s="66">
        <v>45200</v>
      </c>
      <c r="E430" s="66">
        <v>45565</v>
      </c>
      <c r="F430" s="67">
        <v>4994</v>
      </c>
      <c r="G430" s="67">
        <v>10213</v>
      </c>
      <c r="H430" s="67">
        <v>456.12</v>
      </c>
      <c r="I430" s="67">
        <f t="shared" si="12"/>
        <v>15663.12</v>
      </c>
      <c r="J430" s="67">
        <v>27415</v>
      </c>
      <c r="K430" s="68">
        <f t="shared" si="13"/>
        <v>0.57133394127302572</v>
      </c>
      <c r="M430" s="65"/>
      <c r="N430" s="61"/>
    </row>
    <row r="431" spans="1:14">
      <c r="A431" s="34" t="s">
        <v>465</v>
      </c>
      <c r="B431" s="41">
        <v>6013171</v>
      </c>
      <c r="C431" s="41">
        <v>145748</v>
      </c>
      <c r="D431" s="63">
        <v>45200</v>
      </c>
      <c r="E431" s="63">
        <v>45565</v>
      </c>
      <c r="F431" s="61">
        <v>0</v>
      </c>
      <c r="G431" s="61">
        <v>0</v>
      </c>
      <c r="H431" s="61">
        <v>0</v>
      </c>
      <c r="I431" s="61">
        <f t="shared" si="12"/>
        <v>0</v>
      </c>
      <c r="J431" s="61">
        <v>10784</v>
      </c>
      <c r="K431" s="69">
        <f t="shared" si="13"/>
        <v>0</v>
      </c>
      <c r="M431" s="65"/>
      <c r="N431" s="61"/>
    </row>
    <row r="432" spans="1:14">
      <c r="A432" s="34" t="s">
        <v>466</v>
      </c>
      <c r="B432" s="41">
        <v>6005698</v>
      </c>
      <c r="C432" s="41">
        <v>146007</v>
      </c>
      <c r="D432" s="63">
        <v>45200</v>
      </c>
      <c r="E432" s="63">
        <v>45565</v>
      </c>
      <c r="F432" s="61">
        <v>0</v>
      </c>
      <c r="G432" s="61">
        <v>0</v>
      </c>
      <c r="H432" s="61">
        <v>0</v>
      </c>
      <c r="I432" s="61">
        <f t="shared" si="12"/>
        <v>0</v>
      </c>
      <c r="J432" s="61">
        <v>28215</v>
      </c>
      <c r="K432" s="69">
        <f t="shared" si="13"/>
        <v>0</v>
      </c>
      <c r="M432" s="65"/>
      <c r="N432" s="61"/>
    </row>
    <row r="433" spans="1:14">
      <c r="A433" s="34" t="s">
        <v>467</v>
      </c>
      <c r="B433" s="41">
        <v>6005177</v>
      </c>
      <c r="C433" s="41">
        <v>145244</v>
      </c>
      <c r="D433" s="63">
        <v>45200</v>
      </c>
      <c r="E433" s="63">
        <v>45565</v>
      </c>
      <c r="F433" s="61">
        <v>9491</v>
      </c>
      <c r="G433" s="61">
        <v>56130</v>
      </c>
      <c r="H433" s="61">
        <v>7486.92</v>
      </c>
      <c r="I433" s="61">
        <f t="shared" si="12"/>
        <v>73107.92</v>
      </c>
      <c r="J433" s="61">
        <v>78953</v>
      </c>
      <c r="K433" s="69">
        <f t="shared" si="13"/>
        <v>0.92596760097779685</v>
      </c>
      <c r="M433" s="65"/>
      <c r="N433" s="61"/>
    </row>
    <row r="434" spans="1:14">
      <c r="A434" s="52" t="s">
        <v>468</v>
      </c>
      <c r="B434" s="53">
        <v>6012322</v>
      </c>
      <c r="C434" s="53">
        <v>146162</v>
      </c>
      <c r="D434" s="70">
        <v>45200</v>
      </c>
      <c r="E434" s="70">
        <v>45565</v>
      </c>
      <c r="F434" s="71">
        <v>2064</v>
      </c>
      <c r="G434" s="71">
        <v>5229</v>
      </c>
      <c r="H434" s="71">
        <v>3459.12</v>
      </c>
      <c r="I434" s="71">
        <f t="shared" si="12"/>
        <v>10752.119999999999</v>
      </c>
      <c r="J434" s="71">
        <v>18083</v>
      </c>
      <c r="K434" s="72">
        <f t="shared" si="13"/>
        <v>0.5945982414422385</v>
      </c>
      <c r="M434" s="65"/>
      <c r="N434" s="61"/>
    </row>
    <row r="435" spans="1:14">
      <c r="A435" s="42" t="s">
        <v>469</v>
      </c>
      <c r="B435" s="43">
        <v>6012512</v>
      </c>
      <c r="C435" s="43">
        <v>145685</v>
      </c>
      <c r="D435" s="66">
        <v>45200</v>
      </c>
      <c r="E435" s="66">
        <v>45565</v>
      </c>
      <c r="F435" s="67">
        <v>2694</v>
      </c>
      <c r="G435" s="67">
        <v>13180</v>
      </c>
      <c r="H435" s="67">
        <v>430.08</v>
      </c>
      <c r="I435" s="67">
        <f t="shared" si="12"/>
        <v>16304.08</v>
      </c>
      <c r="J435" s="67">
        <v>27905</v>
      </c>
      <c r="K435" s="68">
        <f t="shared" si="13"/>
        <v>0.58427091919010932</v>
      </c>
      <c r="M435" s="65"/>
      <c r="N435" s="61"/>
    </row>
    <row r="436" spans="1:14">
      <c r="A436" s="34" t="s">
        <v>470</v>
      </c>
      <c r="B436" s="41">
        <v>6001531</v>
      </c>
      <c r="C436" s="41" t="s">
        <v>471</v>
      </c>
      <c r="D436" s="63">
        <v>45200</v>
      </c>
      <c r="E436" s="63">
        <v>45565</v>
      </c>
      <c r="F436" s="61">
        <v>4263</v>
      </c>
      <c r="G436" s="61">
        <v>8239</v>
      </c>
      <c r="H436" s="61">
        <v>1817.76</v>
      </c>
      <c r="I436" s="61">
        <f t="shared" si="12"/>
        <v>14319.76</v>
      </c>
      <c r="J436" s="61">
        <v>15822</v>
      </c>
      <c r="K436" s="69">
        <f t="shared" si="13"/>
        <v>0.90505372266464423</v>
      </c>
      <c r="M436" s="65"/>
      <c r="N436" s="61"/>
    </row>
    <row r="437" spans="1:14">
      <c r="A437" s="34" t="s">
        <v>472</v>
      </c>
      <c r="B437" s="41">
        <v>6006498</v>
      </c>
      <c r="C437" s="41">
        <v>146021</v>
      </c>
      <c r="D437" s="63">
        <v>45200</v>
      </c>
      <c r="E437" s="63">
        <v>45565</v>
      </c>
      <c r="F437" s="61">
        <v>2342</v>
      </c>
      <c r="G437" s="61">
        <v>11459</v>
      </c>
      <c r="H437" s="61">
        <v>167.16</v>
      </c>
      <c r="I437" s="61">
        <f t="shared" si="12"/>
        <v>13968.16</v>
      </c>
      <c r="J437" s="61">
        <v>23084</v>
      </c>
      <c r="K437" s="69">
        <f t="shared" si="13"/>
        <v>0.60510136891353317</v>
      </c>
      <c r="M437" s="65"/>
      <c r="N437" s="61"/>
    </row>
    <row r="438" spans="1:14">
      <c r="A438" s="34" t="s">
        <v>473</v>
      </c>
      <c r="B438" s="41">
        <v>6006506</v>
      </c>
      <c r="C438" s="41">
        <v>146180</v>
      </c>
      <c r="D438" s="63">
        <v>45200</v>
      </c>
      <c r="E438" s="63">
        <v>45565</v>
      </c>
      <c r="F438" s="61">
        <v>3887</v>
      </c>
      <c r="G438" s="61">
        <v>10134</v>
      </c>
      <c r="H438" s="61">
        <v>1692</v>
      </c>
      <c r="I438" s="61">
        <f t="shared" si="12"/>
        <v>15713</v>
      </c>
      <c r="J438" s="61">
        <v>23811</v>
      </c>
      <c r="K438" s="69">
        <f t="shared" si="13"/>
        <v>0.65990508588467511</v>
      </c>
      <c r="M438" s="65"/>
      <c r="N438" s="61"/>
    </row>
    <row r="439" spans="1:14">
      <c r="A439" s="52" t="s">
        <v>474</v>
      </c>
      <c r="B439" s="53">
        <v>6002091</v>
      </c>
      <c r="C439" s="53">
        <v>145631</v>
      </c>
      <c r="D439" s="70">
        <v>45200</v>
      </c>
      <c r="E439" s="70">
        <v>45565</v>
      </c>
      <c r="F439" s="71">
        <v>1800</v>
      </c>
      <c r="G439" s="71">
        <v>5034</v>
      </c>
      <c r="H439" s="71">
        <v>1417.92</v>
      </c>
      <c r="I439" s="71">
        <f t="shared" si="12"/>
        <v>8251.92</v>
      </c>
      <c r="J439" s="71">
        <v>14235</v>
      </c>
      <c r="K439" s="72">
        <f t="shared" si="13"/>
        <v>0.57969230769230773</v>
      </c>
      <c r="M439" s="65"/>
      <c r="N439" s="61"/>
    </row>
    <row r="440" spans="1:14">
      <c r="A440" s="42" t="s">
        <v>475</v>
      </c>
      <c r="B440" s="43">
        <v>6006548</v>
      </c>
      <c r="C440" s="43">
        <v>145807</v>
      </c>
      <c r="D440" s="66">
        <v>45200</v>
      </c>
      <c r="E440" s="66">
        <v>45565</v>
      </c>
      <c r="F440" s="67">
        <v>1042</v>
      </c>
      <c r="G440" s="67">
        <v>4539</v>
      </c>
      <c r="H440" s="67">
        <v>109.2</v>
      </c>
      <c r="I440" s="67">
        <f t="shared" si="12"/>
        <v>5690.2</v>
      </c>
      <c r="J440" s="67">
        <v>12998</v>
      </c>
      <c r="K440" s="68">
        <f t="shared" si="13"/>
        <v>0.43777504231420217</v>
      </c>
      <c r="M440" s="65"/>
      <c r="N440" s="61"/>
    </row>
    <row r="441" spans="1:14">
      <c r="A441" s="34" t="s">
        <v>476</v>
      </c>
      <c r="B441" s="41">
        <v>6003644</v>
      </c>
      <c r="C441" s="41">
        <v>145696</v>
      </c>
      <c r="D441" s="63">
        <v>45200</v>
      </c>
      <c r="E441" s="63">
        <v>45565</v>
      </c>
      <c r="F441" s="61">
        <v>23195</v>
      </c>
      <c r="G441" s="61">
        <v>49412</v>
      </c>
      <c r="H441" s="61">
        <v>16279.2</v>
      </c>
      <c r="I441" s="61">
        <f t="shared" si="12"/>
        <v>88886.2</v>
      </c>
      <c r="J441" s="61">
        <v>105884</v>
      </c>
      <c r="K441" s="69">
        <f t="shared" si="13"/>
        <v>0.83946771939103171</v>
      </c>
      <c r="M441" s="65"/>
      <c r="N441" s="61"/>
    </row>
    <row r="442" spans="1:14">
      <c r="A442" s="34" t="s">
        <v>477</v>
      </c>
      <c r="B442" s="41">
        <v>6006555</v>
      </c>
      <c r="C442" s="41">
        <v>145478</v>
      </c>
      <c r="D442" s="63">
        <v>45200</v>
      </c>
      <c r="E442" s="63">
        <v>45565</v>
      </c>
      <c r="F442" s="61">
        <v>1758</v>
      </c>
      <c r="G442" s="61">
        <v>4528</v>
      </c>
      <c r="H442" s="61">
        <v>724.08</v>
      </c>
      <c r="I442" s="61">
        <f t="shared" si="12"/>
        <v>7010.08</v>
      </c>
      <c r="J442" s="61">
        <v>10356</v>
      </c>
      <c r="K442" s="69">
        <f t="shared" si="13"/>
        <v>0.67691000386249511</v>
      </c>
      <c r="M442" s="65"/>
      <c r="N442" s="61"/>
    </row>
    <row r="443" spans="1:14">
      <c r="A443" s="34" t="s">
        <v>478</v>
      </c>
      <c r="B443" s="41">
        <v>6006571</v>
      </c>
      <c r="C443" s="41">
        <v>145329</v>
      </c>
      <c r="D443" s="63">
        <v>45200</v>
      </c>
      <c r="E443" s="63">
        <v>45565</v>
      </c>
      <c r="F443" s="61">
        <v>11440</v>
      </c>
      <c r="G443" s="61">
        <v>41737</v>
      </c>
      <c r="H443" s="61">
        <v>13188.84</v>
      </c>
      <c r="I443" s="61">
        <f t="shared" si="12"/>
        <v>66365.84</v>
      </c>
      <c r="J443" s="61">
        <v>84145</v>
      </c>
      <c r="K443" s="69">
        <f t="shared" si="13"/>
        <v>0.78870806346188127</v>
      </c>
      <c r="M443" s="65"/>
      <c r="N443" s="61"/>
    </row>
    <row r="444" spans="1:14">
      <c r="A444" s="52" t="s">
        <v>479</v>
      </c>
      <c r="B444" s="53">
        <v>6006605</v>
      </c>
      <c r="C444" s="53" t="s">
        <v>480</v>
      </c>
      <c r="D444" s="70">
        <v>45200</v>
      </c>
      <c r="E444" s="70">
        <v>45565</v>
      </c>
      <c r="F444" s="71">
        <v>4796</v>
      </c>
      <c r="G444" s="71">
        <v>22646</v>
      </c>
      <c r="H444" s="71">
        <v>4069</v>
      </c>
      <c r="I444" s="71">
        <f t="shared" si="12"/>
        <v>31511</v>
      </c>
      <c r="J444" s="71">
        <v>34745</v>
      </c>
      <c r="K444" s="72">
        <f t="shared" si="13"/>
        <v>0.9069218592603252</v>
      </c>
      <c r="M444" s="65"/>
      <c r="N444" s="61"/>
    </row>
    <row r="445" spans="1:14">
      <c r="A445" s="42" t="s">
        <v>481</v>
      </c>
      <c r="B445" s="43">
        <v>6000210</v>
      </c>
      <c r="C445" s="43">
        <v>145243</v>
      </c>
      <c r="D445" s="66">
        <v>45200</v>
      </c>
      <c r="E445" s="66">
        <v>45565</v>
      </c>
      <c r="F445" s="67">
        <v>6467</v>
      </c>
      <c r="G445" s="67">
        <v>12607</v>
      </c>
      <c r="H445" s="67">
        <v>5124</v>
      </c>
      <c r="I445" s="67">
        <f t="shared" si="12"/>
        <v>24198</v>
      </c>
      <c r="J445" s="67">
        <v>35050</v>
      </c>
      <c r="K445" s="68">
        <f t="shared" si="13"/>
        <v>0.69038516405135519</v>
      </c>
      <c r="M445" s="65"/>
      <c r="N445" s="61"/>
    </row>
    <row r="446" spans="1:14">
      <c r="A446" s="34" t="s">
        <v>482</v>
      </c>
      <c r="B446" s="41">
        <v>6006670</v>
      </c>
      <c r="C446" s="41">
        <v>145312</v>
      </c>
      <c r="D446" s="63">
        <v>45200</v>
      </c>
      <c r="E446" s="63">
        <v>45565</v>
      </c>
      <c r="F446" s="61">
        <v>3816</v>
      </c>
      <c r="G446" s="61">
        <v>13797</v>
      </c>
      <c r="H446" s="61">
        <v>2757.72</v>
      </c>
      <c r="I446" s="61">
        <f t="shared" si="12"/>
        <v>20370.72</v>
      </c>
      <c r="J446" s="61">
        <v>28614</v>
      </c>
      <c r="K446" s="69">
        <f t="shared" si="13"/>
        <v>0.71191444747326482</v>
      </c>
      <c r="M446" s="65"/>
      <c r="N446" s="61"/>
    </row>
    <row r="447" spans="1:14">
      <c r="A447" s="34" t="s">
        <v>483</v>
      </c>
      <c r="B447" s="41">
        <v>6006696</v>
      </c>
      <c r="C447" s="41">
        <v>145974</v>
      </c>
      <c r="D447" s="63">
        <v>45200</v>
      </c>
      <c r="E447" s="63">
        <v>45565</v>
      </c>
      <c r="F447" s="61">
        <v>4305</v>
      </c>
      <c r="G447" s="61">
        <v>5749</v>
      </c>
      <c r="H447" s="61">
        <v>6750.24</v>
      </c>
      <c r="I447" s="61">
        <f t="shared" si="12"/>
        <v>16804.239999999998</v>
      </c>
      <c r="J447" s="61">
        <v>41335</v>
      </c>
      <c r="K447" s="69">
        <f t="shared" si="13"/>
        <v>0.40653780089512515</v>
      </c>
      <c r="M447" s="65"/>
      <c r="N447" s="61"/>
    </row>
    <row r="448" spans="1:14">
      <c r="A448" s="34" t="s">
        <v>484</v>
      </c>
      <c r="B448" s="41">
        <v>6006720</v>
      </c>
      <c r="C448" s="41">
        <v>145458</v>
      </c>
      <c r="D448" s="63">
        <v>45200</v>
      </c>
      <c r="E448" s="63">
        <v>45565</v>
      </c>
      <c r="F448" s="61">
        <v>4853</v>
      </c>
      <c r="G448" s="61">
        <v>5437</v>
      </c>
      <c r="H448" s="61">
        <v>1902</v>
      </c>
      <c r="I448" s="61">
        <f t="shared" si="12"/>
        <v>12192</v>
      </c>
      <c r="J448" s="61">
        <v>37442</v>
      </c>
      <c r="K448" s="69">
        <f t="shared" si="13"/>
        <v>0.32562363121628118</v>
      </c>
      <c r="M448" s="65"/>
      <c r="N448" s="61"/>
    </row>
    <row r="449" spans="1:14">
      <c r="A449" s="52" t="s">
        <v>485</v>
      </c>
      <c r="B449" s="53">
        <v>6006779</v>
      </c>
      <c r="C449" s="53">
        <v>145942</v>
      </c>
      <c r="D449" s="70">
        <v>45200</v>
      </c>
      <c r="E449" s="70">
        <v>45565</v>
      </c>
      <c r="F449" s="71">
        <v>2432</v>
      </c>
      <c r="G449" s="71">
        <v>11096</v>
      </c>
      <c r="H449" s="71">
        <v>2957</v>
      </c>
      <c r="I449" s="71">
        <f t="shared" si="12"/>
        <v>16485</v>
      </c>
      <c r="J449" s="71">
        <v>19709</v>
      </c>
      <c r="K449" s="72">
        <f t="shared" si="13"/>
        <v>0.83641990968593027</v>
      </c>
      <c r="M449" s="65"/>
      <c r="N449" s="61"/>
    </row>
    <row r="450" spans="1:14">
      <c r="A450" s="42" t="s">
        <v>486</v>
      </c>
      <c r="B450" s="43">
        <v>6006795</v>
      </c>
      <c r="C450" s="43">
        <v>145714</v>
      </c>
      <c r="D450" s="66">
        <v>45200</v>
      </c>
      <c r="E450" s="66">
        <v>45565</v>
      </c>
      <c r="F450" s="67">
        <v>5292</v>
      </c>
      <c r="G450" s="67">
        <v>28153</v>
      </c>
      <c r="H450" s="67">
        <v>4829.16</v>
      </c>
      <c r="I450" s="67">
        <f t="shared" si="12"/>
        <v>38274.160000000003</v>
      </c>
      <c r="J450" s="67">
        <v>40334</v>
      </c>
      <c r="K450" s="68">
        <f t="shared" si="13"/>
        <v>0.9489304309019686</v>
      </c>
      <c r="M450" s="65"/>
      <c r="N450" s="61"/>
    </row>
    <row r="451" spans="1:14">
      <c r="A451" s="34" t="s">
        <v>487</v>
      </c>
      <c r="B451" s="41">
        <v>6003487</v>
      </c>
      <c r="C451" s="41">
        <v>145376</v>
      </c>
      <c r="D451" s="63">
        <v>45200</v>
      </c>
      <c r="E451" s="63">
        <v>45565</v>
      </c>
      <c r="F451" s="61">
        <v>2971</v>
      </c>
      <c r="G451" s="61">
        <v>17305</v>
      </c>
      <c r="H451" s="61">
        <v>32.76</v>
      </c>
      <c r="I451" s="61">
        <f t="shared" si="12"/>
        <v>20308.759999999998</v>
      </c>
      <c r="J451" s="61">
        <v>29699</v>
      </c>
      <c r="K451" s="69">
        <f t="shared" si="13"/>
        <v>0.68381965722751603</v>
      </c>
      <c r="M451" s="65"/>
      <c r="N451" s="61"/>
    </row>
    <row r="452" spans="1:14">
      <c r="A452" s="34" t="s">
        <v>488</v>
      </c>
      <c r="B452" s="41">
        <v>6006860</v>
      </c>
      <c r="C452" s="41">
        <v>145772</v>
      </c>
      <c r="D452" s="63">
        <v>45200</v>
      </c>
      <c r="E452" s="63">
        <v>45565</v>
      </c>
      <c r="F452" s="61">
        <v>7869</v>
      </c>
      <c r="G452" s="61">
        <v>7846</v>
      </c>
      <c r="H452" s="61">
        <v>6373.92</v>
      </c>
      <c r="I452" s="61">
        <f t="shared" si="12"/>
        <v>22088.92</v>
      </c>
      <c r="J452" s="61">
        <v>42651</v>
      </c>
      <c r="K452" s="69">
        <f t="shared" si="13"/>
        <v>0.51789922862300997</v>
      </c>
      <c r="M452" s="65"/>
      <c r="N452" s="61"/>
    </row>
    <row r="453" spans="1:14">
      <c r="A453" s="52" t="s">
        <v>489</v>
      </c>
      <c r="B453" s="53">
        <v>6006878</v>
      </c>
      <c r="C453" s="53">
        <v>145649</v>
      </c>
      <c r="D453" s="70">
        <v>45200</v>
      </c>
      <c r="E453" s="70">
        <v>45565</v>
      </c>
      <c r="F453" s="71">
        <v>4283</v>
      </c>
      <c r="G453" s="71">
        <v>17389</v>
      </c>
      <c r="H453" s="71">
        <v>416.64</v>
      </c>
      <c r="I453" s="71">
        <f t="shared" si="12"/>
        <v>22088.639999999999</v>
      </c>
      <c r="J453" s="71">
        <v>30477</v>
      </c>
      <c r="K453" s="72">
        <f t="shared" si="13"/>
        <v>0.72476424844965048</v>
      </c>
      <c r="M453" s="65"/>
      <c r="N453" s="61"/>
    </row>
    <row r="454" spans="1:14">
      <c r="A454" s="42" t="s">
        <v>490</v>
      </c>
      <c r="B454" s="43">
        <v>6009989</v>
      </c>
      <c r="C454" s="43">
        <v>145476</v>
      </c>
      <c r="D454" s="66">
        <v>45200</v>
      </c>
      <c r="E454" s="66">
        <v>45565</v>
      </c>
      <c r="F454" s="67">
        <v>3553</v>
      </c>
      <c r="G454" s="67">
        <v>12560</v>
      </c>
      <c r="H454" s="67">
        <v>1977.36</v>
      </c>
      <c r="I454" s="67">
        <f t="shared" si="12"/>
        <v>18090.36</v>
      </c>
      <c r="J454" s="67">
        <v>23872</v>
      </c>
      <c r="K454" s="68">
        <f t="shared" si="13"/>
        <v>0.75780663538873994</v>
      </c>
      <c r="M454" s="65"/>
      <c r="N454" s="61"/>
    </row>
    <row r="455" spans="1:14">
      <c r="A455" s="34" t="s">
        <v>491</v>
      </c>
      <c r="B455" s="41">
        <v>6006985</v>
      </c>
      <c r="C455" s="41">
        <v>145426</v>
      </c>
      <c r="D455" s="63">
        <v>45200</v>
      </c>
      <c r="E455" s="63">
        <v>45565</v>
      </c>
      <c r="F455" s="61">
        <v>5013</v>
      </c>
      <c r="G455" s="61">
        <v>20110</v>
      </c>
      <c r="H455" s="61">
        <v>2714.04</v>
      </c>
      <c r="I455" s="61">
        <f t="shared" si="12"/>
        <v>27837.040000000001</v>
      </c>
      <c r="J455" s="61">
        <v>46569</v>
      </c>
      <c r="K455" s="69">
        <f t="shared" si="13"/>
        <v>0.5977590242435955</v>
      </c>
      <c r="M455" s="65"/>
      <c r="N455" s="61"/>
    </row>
    <row r="456" spans="1:14">
      <c r="A456" s="34" t="s">
        <v>492</v>
      </c>
      <c r="B456" s="41">
        <v>6007041</v>
      </c>
      <c r="C456" s="41">
        <v>145751</v>
      </c>
      <c r="D456" s="63">
        <v>45200</v>
      </c>
      <c r="E456" s="63">
        <v>45565</v>
      </c>
      <c r="F456" s="61">
        <v>7281</v>
      </c>
      <c r="G456" s="61">
        <v>20582</v>
      </c>
      <c r="H456" s="61">
        <v>3215</v>
      </c>
      <c r="I456" s="61">
        <f t="shared" si="12"/>
        <v>31078</v>
      </c>
      <c r="J456" s="61">
        <v>44551</v>
      </c>
      <c r="K456" s="69">
        <f t="shared" si="13"/>
        <v>0.69758254584633339</v>
      </c>
      <c r="M456" s="65"/>
      <c r="N456" s="61"/>
    </row>
    <row r="457" spans="1:14">
      <c r="A457" s="34" t="s">
        <v>493</v>
      </c>
      <c r="B457" s="41">
        <v>6002109</v>
      </c>
      <c r="C457" s="41">
        <v>145584</v>
      </c>
      <c r="D457" s="63">
        <v>45200</v>
      </c>
      <c r="E457" s="63">
        <v>45565</v>
      </c>
      <c r="F457" s="61">
        <v>4688</v>
      </c>
      <c r="G457" s="61">
        <v>19678</v>
      </c>
      <c r="H457" s="61">
        <v>2856.84</v>
      </c>
      <c r="I457" s="61">
        <f t="shared" si="12"/>
        <v>27222.84</v>
      </c>
      <c r="J457" s="61">
        <v>31821</v>
      </c>
      <c r="K457" s="69">
        <f t="shared" si="13"/>
        <v>0.85549919864240598</v>
      </c>
      <c r="M457" s="65"/>
      <c r="N457" s="61"/>
    </row>
    <row r="458" spans="1:14">
      <c r="A458" s="52" t="s">
        <v>494</v>
      </c>
      <c r="B458" s="53">
        <v>6007843</v>
      </c>
      <c r="C458" s="53">
        <v>145681</v>
      </c>
      <c r="D458" s="70">
        <v>45200</v>
      </c>
      <c r="E458" s="70">
        <v>45565</v>
      </c>
      <c r="F458" s="71">
        <v>7283</v>
      </c>
      <c r="G458" s="71">
        <v>14464</v>
      </c>
      <c r="H458" s="71">
        <v>4878</v>
      </c>
      <c r="I458" s="71">
        <f t="shared" si="12"/>
        <v>26625</v>
      </c>
      <c r="J458" s="71">
        <v>40288</v>
      </c>
      <c r="K458" s="72">
        <f t="shared" si="13"/>
        <v>0.66086675933280381</v>
      </c>
      <c r="M458" s="65"/>
      <c r="N458" s="61"/>
    </row>
    <row r="459" spans="1:14">
      <c r="A459" s="42" t="s">
        <v>495</v>
      </c>
      <c r="B459" s="43">
        <v>6004766</v>
      </c>
      <c r="C459" s="43">
        <v>145221</v>
      </c>
      <c r="D459" s="66">
        <v>45200</v>
      </c>
      <c r="E459" s="66">
        <v>45565</v>
      </c>
      <c r="F459" s="67">
        <v>8805</v>
      </c>
      <c r="G459" s="67">
        <v>28718</v>
      </c>
      <c r="H459" s="67">
        <v>7674.24</v>
      </c>
      <c r="I459" s="67">
        <f t="shared" ref="I459:I522" si="14">SUM(F459:H459)</f>
        <v>45197.24</v>
      </c>
      <c r="J459" s="67">
        <v>50551</v>
      </c>
      <c r="K459" s="68">
        <f t="shared" ref="K459:K522" si="15">I459/J459</f>
        <v>0.89409190718284504</v>
      </c>
      <c r="M459" s="65"/>
      <c r="N459" s="61"/>
    </row>
    <row r="460" spans="1:14">
      <c r="A460" s="34" t="s">
        <v>496</v>
      </c>
      <c r="B460" s="41">
        <v>6007090</v>
      </c>
      <c r="C460" s="41">
        <v>145469</v>
      </c>
      <c r="D460" s="63">
        <v>45200</v>
      </c>
      <c r="E460" s="63">
        <v>45565</v>
      </c>
      <c r="F460" s="61">
        <v>2813</v>
      </c>
      <c r="G460" s="61">
        <v>9747</v>
      </c>
      <c r="H460" s="61">
        <v>3868.2</v>
      </c>
      <c r="I460" s="61">
        <f t="shared" si="14"/>
        <v>16428.2</v>
      </c>
      <c r="J460" s="61">
        <v>27830</v>
      </c>
      <c r="K460" s="69">
        <f t="shared" si="15"/>
        <v>0.59030542579949696</v>
      </c>
      <c r="M460" s="65"/>
      <c r="N460" s="61"/>
    </row>
    <row r="461" spans="1:14">
      <c r="A461" s="34" t="s">
        <v>497</v>
      </c>
      <c r="B461" s="41">
        <v>6003073</v>
      </c>
      <c r="C461" s="41">
        <v>146071</v>
      </c>
      <c r="D461" s="63">
        <v>45200</v>
      </c>
      <c r="E461" s="63">
        <v>45565</v>
      </c>
      <c r="F461" s="61">
        <v>1443</v>
      </c>
      <c r="G461" s="61">
        <v>15485</v>
      </c>
      <c r="H461" s="61">
        <v>51.24</v>
      </c>
      <c r="I461" s="61">
        <f t="shared" si="14"/>
        <v>16979.240000000002</v>
      </c>
      <c r="J461" s="61">
        <v>19725</v>
      </c>
      <c r="K461" s="69">
        <f t="shared" si="15"/>
        <v>0.86079797211660336</v>
      </c>
      <c r="M461" s="65"/>
      <c r="N461" s="61"/>
    </row>
    <row r="462" spans="1:14">
      <c r="A462" s="34" t="s">
        <v>498</v>
      </c>
      <c r="B462" s="41">
        <v>6003875</v>
      </c>
      <c r="C462" s="41">
        <v>146077</v>
      </c>
      <c r="D462" s="63">
        <v>45200</v>
      </c>
      <c r="E462" s="63">
        <v>45565</v>
      </c>
      <c r="F462" s="61">
        <v>2991</v>
      </c>
      <c r="G462" s="61">
        <v>11798</v>
      </c>
      <c r="H462" s="61">
        <v>1253.28</v>
      </c>
      <c r="I462" s="61">
        <f t="shared" si="14"/>
        <v>16042.28</v>
      </c>
      <c r="J462" s="61">
        <v>29595</v>
      </c>
      <c r="K462" s="69">
        <f t="shared" si="15"/>
        <v>0.54206048318972799</v>
      </c>
      <c r="M462" s="65"/>
      <c r="N462" s="61"/>
    </row>
    <row r="463" spans="1:14">
      <c r="A463" s="52" t="s">
        <v>499</v>
      </c>
      <c r="B463" s="53">
        <v>6007157</v>
      </c>
      <c r="C463" s="53">
        <v>145839</v>
      </c>
      <c r="D463" s="70">
        <v>45200</v>
      </c>
      <c r="E463" s="70">
        <v>45565</v>
      </c>
      <c r="F463" s="71">
        <v>6485</v>
      </c>
      <c r="G463" s="71">
        <v>6317</v>
      </c>
      <c r="H463" s="71">
        <v>1422.12</v>
      </c>
      <c r="I463" s="71">
        <f t="shared" si="14"/>
        <v>14224.119999999999</v>
      </c>
      <c r="J463" s="71">
        <v>15547</v>
      </c>
      <c r="K463" s="72">
        <f t="shared" si="15"/>
        <v>0.91491091528912327</v>
      </c>
      <c r="M463" s="65"/>
      <c r="N463" s="61"/>
    </row>
    <row r="464" spans="1:14">
      <c r="A464" s="42" t="s">
        <v>500</v>
      </c>
      <c r="B464" s="43">
        <v>6002315</v>
      </c>
      <c r="C464" s="43">
        <v>145765</v>
      </c>
      <c r="D464" s="66">
        <v>45200</v>
      </c>
      <c r="E464" s="66">
        <v>45565</v>
      </c>
      <c r="F464" s="67">
        <v>5703</v>
      </c>
      <c r="G464" s="67">
        <v>30641</v>
      </c>
      <c r="H464" s="67">
        <v>3139.08</v>
      </c>
      <c r="I464" s="67">
        <f t="shared" si="14"/>
        <v>39483.08</v>
      </c>
      <c r="J464" s="67">
        <v>44217</v>
      </c>
      <c r="K464" s="68">
        <f t="shared" si="15"/>
        <v>0.8929389148969854</v>
      </c>
      <c r="M464" s="65"/>
      <c r="N464" s="61"/>
    </row>
    <row r="465" spans="1:14">
      <c r="A465" s="34" t="s">
        <v>501</v>
      </c>
      <c r="B465" s="41">
        <v>6001374</v>
      </c>
      <c r="C465" s="41">
        <v>145989</v>
      </c>
      <c r="D465" s="63">
        <v>45200</v>
      </c>
      <c r="E465" s="63">
        <v>45565</v>
      </c>
      <c r="F465" s="61">
        <v>3174</v>
      </c>
      <c r="G465" s="61">
        <v>6446</v>
      </c>
      <c r="H465" s="61">
        <v>5735</v>
      </c>
      <c r="I465" s="61">
        <f t="shared" si="14"/>
        <v>15355</v>
      </c>
      <c r="J465" s="61">
        <v>20696</v>
      </c>
      <c r="K465" s="69">
        <f t="shared" si="15"/>
        <v>0.74193080788558174</v>
      </c>
      <c r="M465" s="65"/>
      <c r="N465" s="61"/>
    </row>
    <row r="466" spans="1:14">
      <c r="A466" s="34" t="s">
        <v>502</v>
      </c>
      <c r="B466" s="41">
        <v>6005003</v>
      </c>
      <c r="C466" s="41">
        <v>145938</v>
      </c>
      <c r="D466" s="63">
        <v>45200</v>
      </c>
      <c r="E466" s="63">
        <v>45565</v>
      </c>
      <c r="F466" s="61">
        <v>7169</v>
      </c>
      <c r="G466" s="61">
        <v>58156</v>
      </c>
      <c r="H466" s="61">
        <v>9503</v>
      </c>
      <c r="I466" s="61">
        <f t="shared" si="14"/>
        <v>74828</v>
      </c>
      <c r="J466" s="61">
        <v>80225</v>
      </c>
      <c r="K466" s="69">
        <f t="shared" si="15"/>
        <v>0.93272670613898412</v>
      </c>
      <c r="M466" s="65"/>
      <c r="N466" s="61"/>
    </row>
    <row r="467" spans="1:14">
      <c r="A467" s="34" t="s">
        <v>503</v>
      </c>
      <c r="B467" s="41">
        <v>6014385</v>
      </c>
      <c r="C467" s="41">
        <v>145841</v>
      </c>
      <c r="D467" s="63">
        <v>45200</v>
      </c>
      <c r="E467" s="63">
        <v>45565</v>
      </c>
      <c r="F467" s="61">
        <v>2200</v>
      </c>
      <c r="G467" s="61">
        <v>10990</v>
      </c>
      <c r="H467" s="61">
        <v>0</v>
      </c>
      <c r="I467" s="61">
        <f t="shared" si="14"/>
        <v>13190</v>
      </c>
      <c r="J467" s="61">
        <v>37413</v>
      </c>
      <c r="K467" s="69">
        <f t="shared" si="15"/>
        <v>0.35255125223852674</v>
      </c>
      <c r="M467" s="65"/>
      <c r="N467" s="61"/>
    </row>
    <row r="468" spans="1:14">
      <c r="A468" s="52" t="s">
        <v>504</v>
      </c>
      <c r="B468" s="53">
        <v>6009112</v>
      </c>
      <c r="C468" s="53">
        <v>145767</v>
      </c>
      <c r="D468" s="70">
        <v>45200</v>
      </c>
      <c r="E468" s="70">
        <v>45565</v>
      </c>
      <c r="F468" s="71">
        <v>5556</v>
      </c>
      <c r="G468" s="71">
        <v>12970</v>
      </c>
      <c r="H468" s="71">
        <v>4515.84</v>
      </c>
      <c r="I468" s="71">
        <f t="shared" si="14"/>
        <v>23041.84</v>
      </c>
      <c r="J468" s="71">
        <v>31966</v>
      </c>
      <c r="K468" s="72">
        <f t="shared" si="15"/>
        <v>0.72082337483576298</v>
      </c>
      <c r="M468" s="65"/>
      <c r="N468" s="61"/>
    </row>
    <row r="469" spans="1:14">
      <c r="A469" s="42" t="s">
        <v>505</v>
      </c>
      <c r="B469" s="43">
        <v>6009799</v>
      </c>
      <c r="C469" s="43">
        <v>145621</v>
      </c>
      <c r="D469" s="66">
        <v>45200</v>
      </c>
      <c r="E469" s="66">
        <v>45565</v>
      </c>
      <c r="F469" s="67">
        <v>4960</v>
      </c>
      <c r="G469" s="67">
        <v>13524</v>
      </c>
      <c r="H469" s="67">
        <v>4959</v>
      </c>
      <c r="I469" s="67">
        <f t="shared" si="14"/>
        <v>23443</v>
      </c>
      <c r="J469" s="67">
        <v>30506</v>
      </c>
      <c r="K469" s="68">
        <f t="shared" si="15"/>
        <v>0.76847177604405692</v>
      </c>
      <c r="M469" s="65"/>
      <c r="N469" s="61"/>
    </row>
    <row r="470" spans="1:14">
      <c r="A470" s="34" t="s">
        <v>506</v>
      </c>
      <c r="B470" s="41">
        <v>6000251</v>
      </c>
      <c r="C470" s="41">
        <v>145045</v>
      </c>
      <c r="D470" s="63">
        <v>45200</v>
      </c>
      <c r="E470" s="63">
        <v>45565</v>
      </c>
      <c r="F470" s="61">
        <v>6225</v>
      </c>
      <c r="G470" s="61">
        <v>12649</v>
      </c>
      <c r="H470" s="61">
        <v>3322.2</v>
      </c>
      <c r="I470" s="61">
        <f t="shared" si="14"/>
        <v>22196.2</v>
      </c>
      <c r="J470" s="61">
        <v>28427</v>
      </c>
      <c r="K470" s="69">
        <f t="shared" si="15"/>
        <v>0.78081401484504176</v>
      </c>
      <c r="M470" s="65"/>
      <c r="N470" s="61"/>
    </row>
    <row r="471" spans="1:14">
      <c r="A471" s="34" t="s">
        <v>507</v>
      </c>
      <c r="B471" s="41">
        <v>6000327</v>
      </c>
      <c r="C471" s="41">
        <v>145350</v>
      </c>
      <c r="D471" s="63">
        <v>45200</v>
      </c>
      <c r="E471" s="63">
        <v>45565</v>
      </c>
      <c r="F471" s="61">
        <v>8489</v>
      </c>
      <c r="G471" s="61">
        <v>21323</v>
      </c>
      <c r="H471" s="61">
        <v>5192.88</v>
      </c>
      <c r="I471" s="61">
        <f t="shared" si="14"/>
        <v>35004.879999999997</v>
      </c>
      <c r="J471" s="61">
        <v>45607</v>
      </c>
      <c r="K471" s="69">
        <f t="shared" si="15"/>
        <v>0.76753305413642636</v>
      </c>
      <c r="M471" s="65"/>
      <c r="N471" s="61"/>
    </row>
    <row r="472" spans="1:14">
      <c r="A472" s="34" t="s">
        <v>508</v>
      </c>
      <c r="B472" s="41">
        <v>6003339</v>
      </c>
      <c r="C472" s="41">
        <v>145234</v>
      </c>
      <c r="D472" s="63">
        <v>45200</v>
      </c>
      <c r="E472" s="63">
        <v>45565</v>
      </c>
      <c r="F472" s="61">
        <v>2145</v>
      </c>
      <c r="G472" s="61">
        <v>13314</v>
      </c>
      <c r="H472" s="61">
        <v>3401</v>
      </c>
      <c r="I472" s="61">
        <f t="shared" si="14"/>
        <v>18860</v>
      </c>
      <c r="J472" s="61">
        <v>21881</v>
      </c>
      <c r="K472" s="69">
        <f t="shared" si="15"/>
        <v>0.86193501211096391</v>
      </c>
      <c r="M472" s="65"/>
      <c r="N472" s="61"/>
    </row>
    <row r="473" spans="1:14">
      <c r="A473" s="52" t="s">
        <v>509</v>
      </c>
      <c r="B473" s="53">
        <v>6011712</v>
      </c>
      <c r="C473" s="53">
        <v>145597</v>
      </c>
      <c r="D473" s="70">
        <v>45200</v>
      </c>
      <c r="E473" s="70">
        <v>45565</v>
      </c>
      <c r="F473" s="71">
        <v>4522</v>
      </c>
      <c r="G473" s="71">
        <v>5286</v>
      </c>
      <c r="H473" s="71">
        <v>5369.28</v>
      </c>
      <c r="I473" s="71">
        <f t="shared" si="14"/>
        <v>15177.279999999999</v>
      </c>
      <c r="J473" s="71">
        <v>32664</v>
      </c>
      <c r="K473" s="72">
        <f t="shared" si="15"/>
        <v>0.46464854273818268</v>
      </c>
      <c r="M473" s="65"/>
      <c r="N473" s="61"/>
    </row>
    <row r="474" spans="1:14">
      <c r="A474" s="42" t="s">
        <v>510</v>
      </c>
      <c r="B474" s="43">
        <v>6007355</v>
      </c>
      <c r="C474" s="43">
        <v>146078</v>
      </c>
      <c r="D474" s="66">
        <v>45200</v>
      </c>
      <c r="E474" s="66">
        <v>45565</v>
      </c>
      <c r="F474" s="67">
        <v>3098</v>
      </c>
      <c r="G474" s="67">
        <v>5056</v>
      </c>
      <c r="H474" s="67">
        <v>2784.6</v>
      </c>
      <c r="I474" s="67">
        <f t="shared" si="14"/>
        <v>10938.6</v>
      </c>
      <c r="J474" s="67">
        <v>15888</v>
      </c>
      <c r="K474" s="68">
        <f t="shared" si="15"/>
        <v>0.68848187311178255</v>
      </c>
      <c r="M474" s="65"/>
      <c r="N474" s="61"/>
    </row>
    <row r="475" spans="1:14">
      <c r="A475" s="34" t="s">
        <v>511</v>
      </c>
      <c r="B475" s="41">
        <v>6007371</v>
      </c>
      <c r="C475" s="41">
        <v>145838</v>
      </c>
      <c r="D475" s="63">
        <v>45200</v>
      </c>
      <c r="E475" s="63">
        <v>45565</v>
      </c>
      <c r="F475" s="61">
        <v>10064</v>
      </c>
      <c r="G475" s="61">
        <v>40625</v>
      </c>
      <c r="H475" s="61">
        <v>2860.2</v>
      </c>
      <c r="I475" s="61">
        <f t="shared" si="14"/>
        <v>53549.2</v>
      </c>
      <c r="J475" s="61">
        <v>63437</v>
      </c>
      <c r="K475" s="69">
        <f t="shared" si="15"/>
        <v>0.84413197345397795</v>
      </c>
      <c r="M475" s="65"/>
      <c r="N475" s="61"/>
    </row>
    <row r="476" spans="1:14">
      <c r="A476" s="34" t="s">
        <v>512</v>
      </c>
      <c r="B476" s="41">
        <v>6005441</v>
      </c>
      <c r="C476" s="41">
        <v>146175</v>
      </c>
      <c r="D476" s="63">
        <v>45200</v>
      </c>
      <c r="E476" s="63">
        <v>45565</v>
      </c>
      <c r="F476" s="61">
        <v>1279</v>
      </c>
      <c r="G476" s="61">
        <v>6795</v>
      </c>
      <c r="H476" s="61">
        <v>0</v>
      </c>
      <c r="I476" s="61">
        <f t="shared" si="14"/>
        <v>8074</v>
      </c>
      <c r="J476" s="61">
        <v>17546</v>
      </c>
      <c r="K476" s="69">
        <f t="shared" si="15"/>
        <v>0.46016186025304912</v>
      </c>
      <c r="M476" s="65"/>
      <c r="N476" s="61"/>
    </row>
    <row r="477" spans="1:14">
      <c r="A477" s="34" t="s">
        <v>513</v>
      </c>
      <c r="B477" s="41">
        <v>6007413</v>
      </c>
      <c r="C477" s="41">
        <v>145261</v>
      </c>
      <c r="D477" s="63">
        <v>45200</v>
      </c>
      <c r="E477" s="63">
        <v>45565</v>
      </c>
      <c r="F477" s="61">
        <v>4734</v>
      </c>
      <c r="G477" s="61">
        <v>13347</v>
      </c>
      <c r="H477" s="61">
        <v>390.6</v>
      </c>
      <c r="I477" s="61">
        <f t="shared" si="14"/>
        <v>18471.599999999999</v>
      </c>
      <c r="J477" s="61">
        <v>27066</v>
      </c>
      <c r="K477" s="69">
        <f t="shared" si="15"/>
        <v>0.68246508534692962</v>
      </c>
      <c r="M477" s="65"/>
      <c r="N477" s="61"/>
    </row>
    <row r="478" spans="1:14">
      <c r="A478" s="52" t="s">
        <v>514</v>
      </c>
      <c r="B478" s="53">
        <v>6004741</v>
      </c>
      <c r="C478" s="53">
        <v>145220</v>
      </c>
      <c r="D478" s="70">
        <v>45200</v>
      </c>
      <c r="E478" s="70">
        <v>45565</v>
      </c>
      <c r="F478" s="71">
        <v>6139</v>
      </c>
      <c r="G478" s="71">
        <v>29287</v>
      </c>
      <c r="H478" s="71">
        <v>7566</v>
      </c>
      <c r="I478" s="71">
        <f t="shared" si="14"/>
        <v>42992</v>
      </c>
      <c r="J478" s="71">
        <v>55805</v>
      </c>
      <c r="K478" s="72">
        <f t="shared" si="15"/>
        <v>0.77039691783890329</v>
      </c>
      <c r="M478" s="65"/>
      <c r="N478" s="61"/>
    </row>
    <row r="479" spans="1:14">
      <c r="A479" s="42" t="s">
        <v>515</v>
      </c>
      <c r="B479" s="43">
        <v>6007447</v>
      </c>
      <c r="C479" s="43">
        <v>145024</v>
      </c>
      <c r="D479" s="66">
        <v>45200</v>
      </c>
      <c r="E479" s="66">
        <v>45565</v>
      </c>
      <c r="F479" s="67">
        <v>4826</v>
      </c>
      <c r="G479" s="67">
        <v>8247</v>
      </c>
      <c r="H479" s="67">
        <v>3030.72</v>
      </c>
      <c r="I479" s="67">
        <f t="shared" si="14"/>
        <v>16103.72</v>
      </c>
      <c r="J479" s="67">
        <v>31079</v>
      </c>
      <c r="K479" s="68">
        <f t="shared" si="15"/>
        <v>0.51815438077158205</v>
      </c>
      <c r="M479" s="65"/>
      <c r="N479" s="61"/>
    </row>
    <row r="480" spans="1:14">
      <c r="A480" s="34" t="s">
        <v>516</v>
      </c>
      <c r="B480" s="41">
        <v>6012470</v>
      </c>
      <c r="C480" s="41">
        <v>145837</v>
      </c>
      <c r="D480" s="63">
        <v>45200</v>
      </c>
      <c r="E480" s="63">
        <v>45565</v>
      </c>
      <c r="F480" s="61">
        <v>2681</v>
      </c>
      <c r="G480" s="61">
        <v>10584</v>
      </c>
      <c r="H480" s="61">
        <v>85.68</v>
      </c>
      <c r="I480" s="61">
        <f t="shared" si="14"/>
        <v>13350.68</v>
      </c>
      <c r="J480" s="61">
        <v>21216</v>
      </c>
      <c r="K480" s="69">
        <f t="shared" si="15"/>
        <v>0.62927413273001509</v>
      </c>
      <c r="M480" s="65"/>
      <c r="N480" s="61"/>
    </row>
    <row r="481" spans="1:14">
      <c r="A481" s="34" t="s">
        <v>517</v>
      </c>
      <c r="B481" s="41">
        <v>6007488</v>
      </c>
      <c r="C481" s="41">
        <v>146037</v>
      </c>
      <c r="D481" s="63">
        <v>45200</v>
      </c>
      <c r="E481" s="63">
        <v>45565</v>
      </c>
      <c r="F481" s="61">
        <v>7681</v>
      </c>
      <c r="G481" s="61">
        <v>8247</v>
      </c>
      <c r="H481" s="61">
        <v>5999.28</v>
      </c>
      <c r="I481" s="61">
        <f t="shared" si="14"/>
        <v>21927.279999999999</v>
      </c>
      <c r="J481" s="61">
        <v>29868</v>
      </c>
      <c r="K481" s="69">
        <f t="shared" si="15"/>
        <v>0.73413954734163644</v>
      </c>
      <c r="M481" s="65"/>
      <c r="N481" s="61"/>
    </row>
    <row r="482" spans="1:14">
      <c r="A482" s="52" t="s">
        <v>518</v>
      </c>
      <c r="B482" s="53">
        <v>6007512</v>
      </c>
      <c r="C482" s="53">
        <v>145801</v>
      </c>
      <c r="D482" s="70">
        <v>45200</v>
      </c>
      <c r="E482" s="70">
        <v>45565</v>
      </c>
      <c r="F482" s="71">
        <v>2034</v>
      </c>
      <c r="G482" s="71">
        <v>3903</v>
      </c>
      <c r="H482" s="71">
        <v>4.2</v>
      </c>
      <c r="I482" s="71">
        <f t="shared" si="14"/>
        <v>5941.2</v>
      </c>
      <c r="J482" s="71">
        <v>27458</v>
      </c>
      <c r="K482" s="72">
        <f t="shared" si="15"/>
        <v>0.21637409862335202</v>
      </c>
      <c r="M482" s="65"/>
      <c r="N482" s="61"/>
    </row>
    <row r="483" spans="1:14">
      <c r="A483" s="42" t="s">
        <v>519</v>
      </c>
      <c r="B483" s="43">
        <v>6007504</v>
      </c>
      <c r="C483" s="43">
        <v>146084</v>
      </c>
      <c r="D483" s="66">
        <v>45200</v>
      </c>
      <c r="E483" s="66">
        <v>45565</v>
      </c>
      <c r="F483" s="67">
        <v>1760</v>
      </c>
      <c r="G483" s="67">
        <v>3405</v>
      </c>
      <c r="H483" s="67">
        <v>1366.68</v>
      </c>
      <c r="I483" s="67">
        <f t="shared" si="14"/>
        <v>6531.68</v>
      </c>
      <c r="J483" s="67">
        <v>11946</v>
      </c>
      <c r="K483" s="68">
        <f t="shared" si="15"/>
        <v>0.5467671187008204</v>
      </c>
      <c r="M483" s="65"/>
      <c r="N483" s="61"/>
    </row>
    <row r="484" spans="1:14">
      <c r="A484" s="34" t="s">
        <v>520</v>
      </c>
      <c r="B484" s="41">
        <v>6007546</v>
      </c>
      <c r="C484" s="41">
        <v>145727</v>
      </c>
      <c r="D484" s="63">
        <v>45200</v>
      </c>
      <c r="E484" s="63">
        <v>45565</v>
      </c>
      <c r="F484" s="61">
        <v>1244</v>
      </c>
      <c r="G484" s="61">
        <v>3979</v>
      </c>
      <c r="H484" s="61">
        <v>635.04</v>
      </c>
      <c r="I484" s="61">
        <f t="shared" si="14"/>
        <v>5858.04</v>
      </c>
      <c r="J484" s="61">
        <v>9234</v>
      </c>
      <c r="K484" s="69">
        <f t="shared" si="15"/>
        <v>0.63439896036387267</v>
      </c>
      <c r="M484" s="65"/>
      <c r="N484" s="61"/>
    </row>
    <row r="485" spans="1:14">
      <c r="A485" s="34" t="s">
        <v>521</v>
      </c>
      <c r="B485" s="41">
        <v>6008502</v>
      </c>
      <c r="C485" s="41">
        <v>145414</v>
      </c>
      <c r="D485" s="63">
        <v>45200</v>
      </c>
      <c r="E485" s="63">
        <v>45565</v>
      </c>
      <c r="F485" s="61">
        <v>1799</v>
      </c>
      <c r="G485" s="61">
        <v>8415</v>
      </c>
      <c r="H485" s="61">
        <v>343.56</v>
      </c>
      <c r="I485" s="61">
        <f t="shared" si="14"/>
        <v>10557.56</v>
      </c>
      <c r="J485" s="61">
        <v>16386</v>
      </c>
      <c r="K485" s="69">
        <f t="shared" si="15"/>
        <v>0.64430367386793597</v>
      </c>
      <c r="M485" s="65"/>
      <c r="N485" s="61"/>
    </row>
    <row r="486" spans="1:14">
      <c r="A486" s="52" t="s">
        <v>522</v>
      </c>
      <c r="B486" s="53">
        <v>6011746</v>
      </c>
      <c r="C486" s="53">
        <v>145629</v>
      </c>
      <c r="D486" s="70">
        <v>45200</v>
      </c>
      <c r="E486" s="70">
        <v>45565</v>
      </c>
      <c r="F486" s="71">
        <v>7103</v>
      </c>
      <c r="G486" s="71">
        <v>20370</v>
      </c>
      <c r="H486" s="71">
        <v>5256.72</v>
      </c>
      <c r="I486" s="71">
        <f t="shared" si="14"/>
        <v>32729.72</v>
      </c>
      <c r="J486" s="71">
        <v>45881</v>
      </c>
      <c r="K486" s="72">
        <f t="shared" si="15"/>
        <v>0.71336108628844186</v>
      </c>
      <c r="M486" s="65"/>
      <c r="N486" s="61"/>
    </row>
    <row r="487" spans="1:14">
      <c r="A487" s="42" t="s">
        <v>523</v>
      </c>
      <c r="B487" s="43">
        <v>6010078</v>
      </c>
      <c r="C487" s="43">
        <v>145927</v>
      </c>
      <c r="D487" s="66">
        <v>45200</v>
      </c>
      <c r="E487" s="66">
        <v>45565</v>
      </c>
      <c r="F487" s="67">
        <v>6265</v>
      </c>
      <c r="G487" s="67">
        <v>17570</v>
      </c>
      <c r="H487" s="67">
        <v>5505</v>
      </c>
      <c r="I487" s="67">
        <f t="shared" si="14"/>
        <v>29340</v>
      </c>
      <c r="J487" s="67">
        <v>33483</v>
      </c>
      <c r="K487" s="68">
        <f t="shared" si="15"/>
        <v>0.87626556760146945</v>
      </c>
      <c r="M487" s="65"/>
      <c r="N487" s="61"/>
    </row>
    <row r="488" spans="1:14">
      <c r="A488" s="34" t="s">
        <v>524</v>
      </c>
      <c r="B488" s="41">
        <v>6007082</v>
      </c>
      <c r="C488" s="41">
        <v>145411</v>
      </c>
      <c r="D488" s="63">
        <v>45200</v>
      </c>
      <c r="E488" s="63">
        <v>45565</v>
      </c>
      <c r="F488" s="61">
        <v>5011</v>
      </c>
      <c r="G488" s="61">
        <v>6254</v>
      </c>
      <c r="H488" s="61">
        <v>3047</v>
      </c>
      <c r="I488" s="61">
        <f t="shared" si="14"/>
        <v>14312</v>
      </c>
      <c r="J488" s="61">
        <v>18452</v>
      </c>
      <c r="K488" s="69">
        <f t="shared" si="15"/>
        <v>0.77563407760676351</v>
      </c>
      <c r="M488" s="65"/>
      <c r="N488" s="61"/>
    </row>
    <row r="489" spans="1:14">
      <c r="A489" s="34" t="s">
        <v>525</v>
      </c>
      <c r="B489" s="41">
        <v>6006027</v>
      </c>
      <c r="C489" s="41">
        <v>145294</v>
      </c>
      <c r="D489" s="63">
        <v>45200</v>
      </c>
      <c r="E489" s="63">
        <v>45565</v>
      </c>
      <c r="F489" s="61">
        <v>2256</v>
      </c>
      <c r="G489" s="61">
        <v>11666</v>
      </c>
      <c r="H489" s="61">
        <v>93</v>
      </c>
      <c r="I489" s="61">
        <f t="shared" si="14"/>
        <v>14015</v>
      </c>
      <c r="J489" s="61">
        <v>18636</v>
      </c>
      <c r="K489" s="69">
        <f t="shared" si="15"/>
        <v>0.75203906417686195</v>
      </c>
      <c r="M489" s="65"/>
      <c r="N489" s="61"/>
    </row>
    <row r="490" spans="1:14">
      <c r="A490" s="34" t="s">
        <v>526</v>
      </c>
      <c r="B490" s="41">
        <v>6007595</v>
      </c>
      <c r="C490" s="41">
        <v>145953</v>
      </c>
      <c r="D490" s="63">
        <v>45200</v>
      </c>
      <c r="E490" s="63">
        <v>45565</v>
      </c>
      <c r="F490" s="61">
        <v>3675</v>
      </c>
      <c r="G490" s="61">
        <v>1595</v>
      </c>
      <c r="H490" s="61">
        <v>2059</v>
      </c>
      <c r="I490" s="61">
        <f t="shared" si="14"/>
        <v>7329</v>
      </c>
      <c r="J490" s="61">
        <v>26117</v>
      </c>
      <c r="K490" s="69">
        <f t="shared" si="15"/>
        <v>0.28062181720718304</v>
      </c>
      <c r="M490" s="65"/>
      <c r="N490" s="61"/>
    </row>
    <row r="491" spans="1:14">
      <c r="A491" s="52" t="s">
        <v>527</v>
      </c>
      <c r="B491" s="53">
        <v>6005854</v>
      </c>
      <c r="C491" s="53">
        <v>145741</v>
      </c>
      <c r="D491" s="70">
        <v>45200</v>
      </c>
      <c r="E491" s="70">
        <v>45565</v>
      </c>
      <c r="F491" s="71">
        <v>9215</v>
      </c>
      <c r="G491" s="71">
        <v>15480</v>
      </c>
      <c r="H491" s="71">
        <v>5136.6000000000004</v>
      </c>
      <c r="I491" s="71">
        <f t="shared" si="14"/>
        <v>29831.599999999999</v>
      </c>
      <c r="J491" s="71">
        <v>43725</v>
      </c>
      <c r="K491" s="72">
        <f t="shared" si="15"/>
        <v>0.68225500285877638</v>
      </c>
      <c r="M491" s="65"/>
      <c r="N491" s="61"/>
    </row>
    <row r="492" spans="1:14">
      <c r="A492" s="42" t="s">
        <v>528</v>
      </c>
      <c r="B492" s="43">
        <v>6005912</v>
      </c>
      <c r="C492" s="43">
        <v>145944</v>
      </c>
      <c r="D492" s="66">
        <v>45200</v>
      </c>
      <c r="E492" s="66">
        <v>45565</v>
      </c>
      <c r="F492" s="67">
        <v>4267</v>
      </c>
      <c r="G492" s="67">
        <v>7252</v>
      </c>
      <c r="H492" s="67">
        <v>3684.24</v>
      </c>
      <c r="I492" s="67">
        <f t="shared" si="14"/>
        <v>15203.24</v>
      </c>
      <c r="J492" s="67">
        <v>29427</v>
      </c>
      <c r="K492" s="68">
        <f t="shared" si="15"/>
        <v>0.5166425391647127</v>
      </c>
      <c r="M492" s="65"/>
      <c r="N492" s="61"/>
    </row>
    <row r="493" spans="1:14">
      <c r="A493" s="34" t="s">
        <v>529</v>
      </c>
      <c r="B493" s="41">
        <v>6007009</v>
      </c>
      <c r="C493" s="41">
        <v>145536</v>
      </c>
      <c r="D493" s="63">
        <v>45200</v>
      </c>
      <c r="E493" s="63">
        <v>45565</v>
      </c>
      <c r="F493" s="61">
        <v>4049</v>
      </c>
      <c r="G493" s="61">
        <v>13907</v>
      </c>
      <c r="H493" s="61">
        <v>5981</v>
      </c>
      <c r="I493" s="61">
        <f t="shared" si="14"/>
        <v>23937</v>
      </c>
      <c r="J493" s="61">
        <v>32462</v>
      </c>
      <c r="K493" s="69">
        <f t="shared" si="15"/>
        <v>0.73738525044667613</v>
      </c>
      <c r="M493" s="65"/>
      <c r="N493" s="61"/>
    </row>
    <row r="494" spans="1:14">
      <c r="A494" s="34" t="s">
        <v>530</v>
      </c>
      <c r="B494" s="41">
        <v>6014575</v>
      </c>
      <c r="C494" s="41">
        <v>145960</v>
      </c>
      <c r="D494" s="63">
        <v>45200</v>
      </c>
      <c r="E494" s="63">
        <v>45565</v>
      </c>
      <c r="F494" s="61">
        <v>3405</v>
      </c>
      <c r="G494" s="61">
        <v>13263</v>
      </c>
      <c r="H494" s="61">
        <v>1384.32</v>
      </c>
      <c r="I494" s="61">
        <f t="shared" si="14"/>
        <v>18052.32</v>
      </c>
      <c r="J494" s="61">
        <v>46365</v>
      </c>
      <c r="K494" s="69">
        <f t="shared" si="15"/>
        <v>0.38935231316725977</v>
      </c>
      <c r="M494" s="65"/>
      <c r="N494" s="61"/>
    </row>
    <row r="495" spans="1:14">
      <c r="A495" s="34" t="s">
        <v>531</v>
      </c>
      <c r="B495" s="41">
        <v>6007892</v>
      </c>
      <c r="C495" s="41">
        <v>145324</v>
      </c>
      <c r="D495" s="63">
        <v>45200</v>
      </c>
      <c r="E495" s="63">
        <v>45565</v>
      </c>
      <c r="F495" s="61">
        <v>6849</v>
      </c>
      <c r="G495" s="61">
        <v>11352</v>
      </c>
      <c r="H495" s="61">
        <v>4619</v>
      </c>
      <c r="I495" s="61">
        <f t="shared" si="14"/>
        <v>22820</v>
      </c>
      <c r="J495" s="61">
        <v>37383</v>
      </c>
      <c r="K495" s="69">
        <f t="shared" si="15"/>
        <v>0.61043789958002304</v>
      </c>
      <c r="M495" s="65"/>
      <c r="N495" s="61"/>
    </row>
    <row r="496" spans="1:14">
      <c r="A496" s="52" t="s">
        <v>532</v>
      </c>
      <c r="B496" s="53">
        <v>6008874</v>
      </c>
      <c r="C496" s="53">
        <v>145731</v>
      </c>
      <c r="D496" s="70">
        <v>45200</v>
      </c>
      <c r="E496" s="70">
        <v>45565</v>
      </c>
      <c r="F496" s="71">
        <v>2604</v>
      </c>
      <c r="G496" s="71">
        <v>4412</v>
      </c>
      <c r="H496" s="71">
        <v>2351.16</v>
      </c>
      <c r="I496" s="71">
        <f t="shared" si="14"/>
        <v>9367.16</v>
      </c>
      <c r="J496" s="71">
        <v>29602</v>
      </c>
      <c r="K496" s="72">
        <f t="shared" si="15"/>
        <v>0.31643672724815891</v>
      </c>
      <c r="M496" s="65"/>
      <c r="N496" s="61"/>
    </row>
    <row r="497" spans="1:14">
      <c r="A497" s="42" t="s">
        <v>533</v>
      </c>
      <c r="B497" s="43">
        <v>6008817</v>
      </c>
      <c r="C497" s="43">
        <v>145563</v>
      </c>
      <c r="D497" s="66">
        <v>45200</v>
      </c>
      <c r="E497" s="66">
        <v>45565</v>
      </c>
      <c r="F497" s="67">
        <v>5379</v>
      </c>
      <c r="G497" s="67">
        <v>9059</v>
      </c>
      <c r="H497" s="67">
        <v>8429.4</v>
      </c>
      <c r="I497" s="67">
        <f t="shared" si="14"/>
        <v>22867.4</v>
      </c>
      <c r="J497" s="67">
        <v>40061</v>
      </c>
      <c r="K497" s="68">
        <f t="shared" si="15"/>
        <v>0.57081450787548993</v>
      </c>
      <c r="M497" s="65"/>
      <c r="N497" s="61"/>
    </row>
    <row r="498" spans="1:14">
      <c r="A498" s="34" t="s">
        <v>534</v>
      </c>
      <c r="B498" s="41">
        <v>6008973</v>
      </c>
      <c r="C498" s="41">
        <v>145935</v>
      </c>
      <c r="D498" s="63">
        <v>45200</v>
      </c>
      <c r="E498" s="63">
        <v>45565</v>
      </c>
      <c r="F498" s="61">
        <v>3381</v>
      </c>
      <c r="G498" s="61">
        <v>7114</v>
      </c>
      <c r="H498" s="61">
        <v>9389</v>
      </c>
      <c r="I498" s="61">
        <f t="shared" si="14"/>
        <v>19884</v>
      </c>
      <c r="J498" s="61">
        <v>35008</v>
      </c>
      <c r="K498" s="69">
        <f t="shared" si="15"/>
        <v>0.56798446069469832</v>
      </c>
      <c r="M498" s="65"/>
      <c r="N498" s="61"/>
    </row>
    <row r="499" spans="1:14">
      <c r="A499" s="34" t="s">
        <v>535</v>
      </c>
      <c r="B499" s="41">
        <v>6012678</v>
      </c>
      <c r="C499" s="41">
        <v>145029</v>
      </c>
      <c r="D499" s="63">
        <v>45200</v>
      </c>
      <c r="E499" s="63">
        <v>45565</v>
      </c>
      <c r="F499" s="61">
        <v>6152</v>
      </c>
      <c r="G499" s="61">
        <v>11335</v>
      </c>
      <c r="H499" s="61">
        <v>7684</v>
      </c>
      <c r="I499" s="61">
        <f t="shared" si="14"/>
        <v>25171</v>
      </c>
      <c r="J499" s="61">
        <v>41146</v>
      </c>
      <c r="K499" s="69">
        <f t="shared" si="15"/>
        <v>0.61174840810771403</v>
      </c>
      <c r="M499" s="65"/>
      <c r="N499" s="61"/>
    </row>
    <row r="500" spans="1:14">
      <c r="A500" s="34" t="s">
        <v>536</v>
      </c>
      <c r="B500" s="41">
        <v>6009591</v>
      </c>
      <c r="C500" s="41">
        <v>145956</v>
      </c>
      <c r="D500" s="63">
        <v>45200</v>
      </c>
      <c r="E500" s="63">
        <v>45565</v>
      </c>
      <c r="F500" s="61">
        <v>7570</v>
      </c>
      <c r="G500" s="61">
        <v>18934</v>
      </c>
      <c r="H500" s="61">
        <v>11270</v>
      </c>
      <c r="I500" s="61">
        <f t="shared" si="14"/>
        <v>37774</v>
      </c>
      <c r="J500" s="61">
        <v>57623</v>
      </c>
      <c r="K500" s="69">
        <f t="shared" si="15"/>
        <v>0.65553685160439412</v>
      </c>
      <c r="M500" s="65"/>
      <c r="N500" s="61"/>
    </row>
    <row r="501" spans="1:14">
      <c r="A501" s="52" t="s">
        <v>537</v>
      </c>
      <c r="B501" s="53">
        <v>6012645</v>
      </c>
      <c r="C501" s="53">
        <v>145688</v>
      </c>
      <c r="D501" s="70">
        <v>45200</v>
      </c>
      <c r="E501" s="70">
        <v>45565</v>
      </c>
      <c r="F501" s="71">
        <v>7116</v>
      </c>
      <c r="G501" s="71">
        <v>44521</v>
      </c>
      <c r="H501" s="71">
        <v>3603</v>
      </c>
      <c r="I501" s="71">
        <f t="shared" si="14"/>
        <v>55240</v>
      </c>
      <c r="J501" s="71">
        <v>58769</v>
      </c>
      <c r="K501" s="72">
        <f t="shared" si="15"/>
        <v>0.93995133488744065</v>
      </c>
      <c r="M501" s="65"/>
      <c r="N501" s="61"/>
    </row>
    <row r="502" spans="1:14">
      <c r="A502" s="42" t="s">
        <v>538</v>
      </c>
      <c r="B502" s="43">
        <v>6007876</v>
      </c>
      <c r="C502" s="43">
        <v>145657</v>
      </c>
      <c r="D502" s="66">
        <v>45200</v>
      </c>
      <c r="E502" s="66">
        <v>45565</v>
      </c>
      <c r="F502" s="67">
        <v>5970</v>
      </c>
      <c r="G502" s="67">
        <v>5614</v>
      </c>
      <c r="H502" s="67">
        <v>5087</v>
      </c>
      <c r="I502" s="67">
        <f t="shared" si="14"/>
        <v>16671</v>
      </c>
      <c r="J502" s="67">
        <v>28252</v>
      </c>
      <c r="K502" s="68">
        <f t="shared" si="15"/>
        <v>0.59008211808013589</v>
      </c>
      <c r="M502" s="65"/>
      <c r="N502" s="61"/>
    </row>
    <row r="503" spans="1:14">
      <c r="A503" s="34" t="s">
        <v>539</v>
      </c>
      <c r="B503" s="41">
        <v>6016356</v>
      </c>
      <c r="C503" s="41">
        <v>146136</v>
      </c>
      <c r="D503" s="63">
        <v>45200</v>
      </c>
      <c r="E503" s="63">
        <v>45565</v>
      </c>
      <c r="F503" s="61">
        <v>366</v>
      </c>
      <c r="G503" s="61">
        <v>0</v>
      </c>
      <c r="H503" s="61">
        <v>732</v>
      </c>
      <c r="I503" s="61">
        <f t="shared" si="14"/>
        <v>1098</v>
      </c>
      <c r="J503" s="61">
        <v>26859</v>
      </c>
      <c r="K503" s="69">
        <f t="shared" si="15"/>
        <v>4.0880151904389588E-2</v>
      </c>
      <c r="M503" s="65"/>
      <c r="N503" s="61"/>
    </row>
    <row r="504" spans="1:14">
      <c r="A504" s="34" t="s">
        <v>540</v>
      </c>
      <c r="B504" s="41">
        <v>6008239</v>
      </c>
      <c r="C504" s="41">
        <v>146139</v>
      </c>
      <c r="D504" s="63">
        <v>45200</v>
      </c>
      <c r="E504" s="63">
        <v>45565</v>
      </c>
      <c r="F504" s="61">
        <v>3537</v>
      </c>
      <c r="G504" s="61">
        <v>6388</v>
      </c>
      <c r="H504" s="61">
        <v>2626.68</v>
      </c>
      <c r="I504" s="61">
        <f t="shared" si="14"/>
        <v>12551.68</v>
      </c>
      <c r="J504" s="61">
        <v>30170</v>
      </c>
      <c r="K504" s="69">
        <f t="shared" si="15"/>
        <v>0.41603181968843223</v>
      </c>
      <c r="M504" s="65"/>
      <c r="N504" s="61"/>
    </row>
    <row r="505" spans="1:14">
      <c r="A505" s="52" t="s">
        <v>541</v>
      </c>
      <c r="B505" s="53">
        <v>6011381</v>
      </c>
      <c r="C505" s="53">
        <v>145623</v>
      </c>
      <c r="D505" s="70">
        <v>45200</v>
      </c>
      <c r="E505" s="70">
        <v>45565</v>
      </c>
      <c r="F505" s="71">
        <v>5034</v>
      </c>
      <c r="G505" s="71">
        <v>8351</v>
      </c>
      <c r="H505" s="71">
        <v>2516.64</v>
      </c>
      <c r="I505" s="71">
        <f t="shared" si="14"/>
        <v>15901.64</v>
      </c>
      <c r="J505" s="71">
        <v>28119</v>
      </c>
      <c r="K505" s="72">
        <f t="shared" si="15"/>
        <v>0.56551228706568513</v>
      </c>
      <c r="M505" s="65"/>
      <c r="N505" s="61"/>
    </row>
    <row r="506" spans="1:14">
      <c r="A506" s="42" t="s">
        <v>542</v>
      </c>
      <c r="B506" s="43">
        <v>6011373</v>
      </c>
      <c r="C506" s="43">
        <v>145615</v>
      </c>
      <c r="D506" s="66">
        <v>45200</v>
      </c>
      <c r="E506" s="66">
        <v>45565</v>
      </c>
      <c r="F506" s="67">
        <v>4769</v>
      </c>
      <c r="G506" s="67">
        <v>14279</v>
      </c>
      <c r="H506" s="67">
        <v>1804.32</v>
      </c>
      <c r="I506" s="67">
        <f t="shared" si="14"/>
        <v>20852.32</v>
      </c>
      <c r="J506" s="67">
        <v>28595</v>
      </c>
      <c r="K506" s="68">
        <f t="shared" si="15"/>
        <v>0.72922958559188666</v>
      </c>
      <c r="M506" s="65"/>
      <c r="N506" s="61"/>
    </row>
    <row r="507" spans="1:14">
      <c r="A507" s="34" t="s">
        <v>543</v>
      </c>
      <c r="B507" s="41">
        <v>6006712</v>
      </c>
      <c r="C507" s="41">
        <v>145793</v>
      </c>
      <c r="D507" s="63">
        <v>45200</v>
      </c>
      <c r="E507" s="63">
        <v>45565</v>
      </c>
      <c r="F507" s="61">
        <v>3429</v>
      </c>
      <c r="G507" s="61">
        <v>3224</v>
      </c>
      <c r="H507" s="61">
        <v>5573.4</v>
      </c>
      <c r="I507" s="61">
        <f t="shared" si="14"/>
        <v>12226.4</v>
      </c>
      <c r="J507" s="61">
        <v>46139</v>
      </c>
      <c r="K507" s="69">
        <f t="shared" si="15"/>
        <v>0.26499057196731612</v>
      </c>
      <c r="M507" s="65"/>
      <c r="N507" s="61"/>
    </row>
    <row r="508" spans="1:14">
      <c r="A508" s="34" t="s">
        <v>544</v>
      </c>
      <c r="B508" s="41">
        <v>6007884</v>
      </c>
      <c r="C508" s="41">
        <v>146177</v>
      </c>
      <c r="D508" s="63">
        <v>45200</v>
      </c>
      <c r="E508" s="63">
        <v>45565</v>
      </c>
      <c r="F508" s="61">
        <v>1718</v>
      </c>
      <c r="G508" s="61">
        <v>6727</v>
      </c>
      <c r="H508" s="61">
        <v>0</v>
      </c>
      <c r="I508" s="61">
        <f t="shared" si="14"/>
        <v>8445</v>
      </c>
      <c r="J508" s="61">
        <v>23546</v>
      </c>
      <c r="K508" s="69">
        <f t="shared" si="15"/>
        <v>0.35865964495031005</v>
      </c>
      <c r="M508" s="65"/>
      <c r="N508" s="61"/>
    </row>
    <row r="509" spans="1:14">
      <c r="A509" s="34" t="s">
        <v>545</v>
      </c>
      <c r="B509" s="41">
        <v>6001275</v>
      </c>
      <c r="C509" s="41">
        <v>145135</v>
      </c>
      <c r="D509" s="63">
        <v>45200</v>
      </c>
      <c r="E509" s="63">
        <v>45565</v>
      </c>
      <c r="F509" s="61">
        <v>3556</v>
      </c>
      <c r="G509" s="61">
        <v>20632</v>
      </c>
      <c r="H509" s="61">
        <v>887</v>
      </c>
      <c r="I509" s="61">
        <f t="shared" si="14"/>
        <v>25075</v>
      </c>
      <c r="J509" s="61">
        <v>28585</v>
      </c>
      <c r="K509" s="69">
        <f t="shared" si="15"/>
        <v>0.87720832604512855</v>
      </c>
      <c r="M509" s="65"/>
      <c r="N509" s="61"/>
    </row>
    <row r="510" spans="1:14">
      <c r="A510" s="52" t="s">
        <v>546</v>
      </c>
      <c r="B510" s="53">
        <v>6007942</v>
      </c>
      <c r="C510" s="53">
        <v>146096</v>
      </c>
      <c r="D510" s="70">
        <v>45200</v>
      </c>
      <c r="E510" s="70">
        <v>45565</v>
      </c>
      <c r="F510" s="71">
        <v>2312</v>
      </c>
      <c r="G510" s="71">
        <v>5814</v>
      </c>
      <c r="H510" s="71">
        <v>176</v>
      </c>
      <c r="I510" s="71">
        <f t="shared" si="14"/>
        <v>8302</v>
      </c>
      <c r="J510" s="71">
        <v>16616</v>
      </c>
      <c r="K510" s="72">
        <f t="shared" si="15"/>
        <v>0.49963890226287916</v>
      </c>
      <c r="M510" s="65"/>
      <c r="N510" s="61"/>
    </row>
    <row r="511" spans="1:14">
      <c r="A511" s="42" t="s">
        <v>547</v>
      </c>
      <c r="B511" s="43">
        <v>6004758</v>
      </c>
      <c r="C511" s="43">
        <v>145308</v>
      </c>
      <c r="D511" s="66">
        <v>45200</v>
      </c>
      <c r="E511" s="66">
        <v>45565</v>
      </c>
      <c r="F511" s="67">
        <v>5976</v>
      </c>
      <c r="G511" s="67">
        <v>42338</v>
      </c>
      <c r="H511" s="67">
        <v>5516</v>
      </c>
      <c r="I511" s="67">
        <f t="shared" si="14"/>
        <v>53830</v>
      </c>
      <c r="J511" s="67">
        <v>57011</v>
      </c>
      <c r="K511" s="68">
        <f t="shared" si="15"/>
        <v>0.94420375015347913</v>
      </c>
      <c r="M511" s="65"/>
      <c r="N511" s="61"/>
    </row>
    <row r="512" spans="1:14">
      <c r="A512" s="34" t="s">
        <v>548</v>
      </c>
      <c r="B512" s="41">
        <v>6012074</v>
      </c>
      <c r="C512" s="41">
        <v>145651</v>
      </c>
      <c r="D512" s="63">
        <v>45200</v>
      </c>
      <c r="E512" s="63">
        <v>45565</v>
      </c>
      <c r="F512" s="61">
        <v>9514</v>
      </c>
      <c r="G512" s="61">
        <v>13692</v>
      </c>
      <c r="H512" s="61">
        <v>6409.2</v>
      </c>
      <c r="I512" s="61">
        <f t="shared" si="14"/>
        <v>29615.200000000001</v>
      </c>
      <c r="J512" s="61">
        <v>47270</v>
      </c>
      <c r="K512" s="69">
        <f t="shared" si="15"/>
        <v>0.62651152951131794</v>
      </c>
      <c r="M512" s="65"/>
      <c r="N512" s="61"/>
    </row>
    <row r="513" spans="1:14">
      <c r="A513" s="34" t="s">
        <v>549</v>
      </c>
      <c r="B513" s="41">
        <v>6008098</v>
      </c>
      <c r="C513" s="41">
        <v>146152</v>
      </c>
      <c r="D513" s="63">
        <v>45200</v>
      </c>
      <c r="E513" s="63">
        <v>45565</v>
      </c>
      <c r="F513" s="61">
        <v>3843</v>
      </c>
      <c r="G513" s="61">
        <v>12487</v>
      </c>
      <c r="H513" s="61">
        <v>1745</v>
      </c>
      <c r="I513" s="61">
        <f t="shared" si="14"/>
        <v>18075</v>
      </c>
      <c r="J513" s="61">
        <v>19102</v>
      </c>
      <c r="K513" s="69">
        <f t="shared" si="15"/>
        <v>0.94623599623076116</v>
      </c>
      <c r="M513" s="65"/>
      <c r="N513" s="61"/>
    </row>
    <row r="514" spans="1:14">
      <c r="A514" s="34" t="s">
        <v>550</v>
      </c>
      <c r="B514" s="41">
        <v>6002695</v>
      </c>
      <c r="C514" s="41" t="s">
        <v>551</v>
      </c>
      <c r="D514" s="63">
        <v>45200</v>
      </c>
      <c r="E514" s="63">
        <v>45565</v>
      </c>
      <c r="F514" s="61">
        <v>1435</v>
      </c>
      <c r="G514" s="61">
        <v>11775</v>
      </c>
      <c r="H514" s="61">
        <v>1080.24</v>
      </c>
      <c r="I514" s="61">
        <f t="shared" si="14"/>
        <v>14290.24</v>
      </c>
      <c r="J514" s="61">
        <v>15300</v>
      </c>
      <c r="K514" s="69">
        <f t="shared" si="15"/>
        <v>0.93400261437908494</v>
      </c>
      <c r="M514" s="65"/>
      <c r="N514" s="61"/>
    </row>
    <row r="515" spans="1:14">
      <c r="A515" s="34" t="s">
        <v>552</v>
      </c>
      <c r="B515" s="41">
        <v>6008049</v>
      </c>
      <c r="C515" s="41">
        <v>145818</v>
      </c>
      <c r="D515" s="63">
        <v>45200</v>
      </c>
      <c r="E515" s="63">
        <v>45565</v>
      </c>
      <c r="F515" s="61">
        <v>3360</v>
      </c>
      <c r="G515" s="61">
        <v>16034</v>
      </c>
      <c r="H515" s="61">
        <v>5246.64</v>
      </c>
      <c r="I515" s="61">
        <f t="shared" si="14"/>
        <v>24640.639999999999</v>
      </c>
      <c r="J515" s="61">
        <v>27085</v>
      </c>
      <c r="K515" s="69">
        <f t="shared" si="15"/>
        <v>0.90975226139929843</v>
      </c>
      <c r="M515" s="65"/>
      <c r="N515" s="61"/>
    </row>
    <row r="516" spans="1:14">
      <c r="A516" s="34" t="s">
        <v>553</v>
      </c>
      <c r="B516" s="41">
        <v>6008163</v>
      </c>
      <c r="C516" s="41">
        <v>145443</v>
      </c>
      <c r="D516" s="63">
        <v>45200</v>
      </c>
      <c r="E516" s="63">
        <v>45565</v>
      </c>
      <c r="F516" s="61">
        <v>6996</v>
      </c>
      <c r="G516" s="61">
        <v>9890</v>
      </c>
      <c r="H516" s="61">
        <v>2258</v>
      </c>
      <c r="I516" s="61">
        <f t="shared" si="14"/>
        <v>19144</v>
      </c>
      <c r="J516" s="61">
        <v>29514</v>
      </c>
      <c r="K516" s="69">
        <f t="shared" si="15"/>
        <v>0.64864132276207898</v>
      </c>
      <c r="M516" s="65"/>
      <c r="N516" s="61"/>
    </row>
    <row r="517" spans="1:14">
      <c r="A517" s="52" t="s">
        <v>554</v>
      </c>
      <c r="B517" s="53">
        <v>6005136</v>
      </c>
      <c r="C517" s="53">
        <v>146020</v>
      </c>
      <c r="D517" s="70">
        <v>45200</v>
      </c>
      <c r="E517" s="70">
        <v>45565</v>
      </c>
      <c r="F517" s="71">
        <v>3293</v>
      </c>
      <c r="G517" s="71">
        <v>5294</v>
      </c>
      <c r="H517" s="71">
        <v>3056.76</v>
      </c>
      <c r="I517" s="71">
        <f t="shared" si="14"/>
        <v>11643.76</v>
      </c>
      <c r="J517" s="71">
        <v>18629</v>
      </c>
      <c r="K517" s="72">
        <f t="shared" si="15"/>
        <v>0.62503408663911109</v>
      </c>
      <c r="M517" s="65"/>
      <c r="N517" s="61"/>
    </row>
    <row r="518" spans="1:14">
      <c r="A518" s="42" t="s">
        <v>555</v>
      </c>
      <c r="B518" s="43">
        <v>6003065</v>
      </c>
      <c r="C518" s="43">
        <v>145759</v>
      </c>
      <c r="D518" s="66">
        <v>45200</v>
      </c>
      <c r="E518" s="66">
        <v>45565</v>
      </c>
      <c r="F518" s="67">
        <v>2436</v>
      </c>
      <c r="G518" s="67">
        <v>8937</v>
      </c>
      <c r="H518" s="67">
        <v>25.2</v>
      </c>
      <c r="I518" s="67">
        <f t="shared" si="14"/>
        <v>11398.2</v>
      </c>
      <c r="J518" s="67">
        <v>13204</v>
      </c>
      <c r="K518" s="68">
        <f t="shared" si="15"/>
        <v>0.86323841260224177</v>
      </c>
      <c r="M518" s="65"/>
      <c r="N518" s="61"/>
    </row>
    <row r="519" spans="1:14">
      <c r="A519" s="34" t="s">
        <v>556</v>
      </c>
      <c r="B519" s="41">
        <v>6005029</v>
      </c>
      <c r="C519" s="41">
        <v>145418</v>
      </c>
      <c r="D519" s="63">
        <v>45200</v>
      </c>
      <c r="E519" s="63">
        <v>45565</v>
      </c>
      <c r="F519" s="61">
        <v>6850</v>
      </c>
      <c r="G519" s="61">
        <v>26179</v>
      </c>
      <c r="H519" s="61">
        <v>9083.76</v>
      </c>
      <c r="I519" s="61">
        <f t="shared" si="14"/>
        <v>42112.76</v>
      </c>
      <c r="J519" s="61">
        <v>48556</v>
      </c>
      <c r="K519" s="69">
        <f t="shared" si="15"/>
        <v>0.86730290798253562</v>
      </c>
      <c r="M519" s="65"/>
      <c r="N519" s="61"/>
    </row>
    <row r="520" spans="1:14">
      <c r="A520" s="34" t="s">
        <v>557</v>
      </c>
      <c r="B520" s="41">
        <v>6008684</v>
      </c>
      <c r="C520" s="41">
        <v>145488</v>
      </c>
      <c r="D520" s="63">
        <v>45200</v>
      </c>
      <c r="E520" s="63">
        <v>45565</v>
      </c>
      <c r="F520" s="61">
        <v>2340</v>
      </c>
      <c r="G520" s="61">
        <v>11993</v>
      </c>
      <c r="H520" s="61">
        <v>682.92</v>
      </c>
      <c r="I520" s="61">
        <f t="shared" si="14"/>
        <v>15015.92</v>
      </c>
      <c r="J520" s="61">
        <v>22626</v>
      </c>
      <c r="K520" s="69">
        <f t="shared" si="15"/>
        <v>0.66365773888446922</v>
      </c>
      <c r="M520" s="65"/>
      <c r="N520" s="61"/>
    </row>
    <row r="521" spans="1:14">
      <c r="A521" s="52" t="s">
        <v>558</v>
      </c>
      <c r="B521" s="53">
        <v>6008346</v>
      </c>
      <c r="C521" s="53">
        <v>146134</v>
      </c>
      <c r="D521" s="70">
        <v>45200</v>
      </c>
      <c r="E521" s="70">
        <v>45565</v>
      </c>
      <c r="F521" s="71">
        <v>3257</v>
      </c>
      <c r="G521" s="71">
        <v>25164</v>
      </c>
      <c r="H521" s="71">
        <v>848.4</v>
      </c>
      <c r="I521" s="71">
        <f t="shared" si="14"/>
        <v>29269.4</v>
      </c>
      <c r="J521" s="71">
        <v>37706</v>
      </c>
      <c r="K521" s="72">
        <f t="shared" si="15"/>
        <v>0.7762531162149261</v>
      </c>
      <c r="M521" s="65"/>
      <c r="N521" s="61"/>
    </row>
    <row r="522" spans="1:14">
      <c r="A522" s="42" t="s">
        <v>559</v>
      </c>
      <c r="B522" s="43">
        <v>6008213</v>
      </c>
      <c r="C522" s="43">
        <v>146133</v>
      </c>
      <c r="D522" s="66">
        <v>45200</v>
      </c>
      <c r="E522" s="66">
        <v>45565</v>
      </c>
      <c r="F522" s="67">
        <v>2021</v>
      </c>
      <c r="G522" s="67">
        <v>4150</v>
      </c>
      <c r="H522" s="67">
        <v>1643.88</v>
      </c>
      <c r="I522" s="67">
        <f t="shared" si="14"/>
        <v>7814.88</v>
      </c>
      <c r="J522" s="67">
        <v>10285</v>
      </c>
      <c r="K522" s="68">
        <f t="shared" si="15"/>
        <v>0.75983276616431694</v>
      </c>
      <c r="M522" s="65"/>
      <c r="N522" s="61"/>
    </row>
    <row r="523" spans="1:14">
      <c r="A523" s="34" t="s">
        <v>560</v>
      </c>
      <c r="B523" s="41">
        <v>6008460</v>
      </c>
      <c r="C523" s="41">
        <v>146009</v>
      </c>
      <c r="D523" s="63">
        <v>45200</v>
      </c>
      <c r="E523" s="63">
        <v>45565</v>
      </c>
      <c r="F523" s="61">
        <v>544</v>
      </c>
      <c r="G523" s="61">
        <v>731</v>
      </c>
      <c r="H523" s="61">
        <v>366</v>
      </c>
      <c r="I523" s="61">
        <f t="shared" ref="I523:I586" si="16">SUM(F523:H523)</f>
        <v>1641</v>
      </c>
      <c r="J523" s="61">
        <v>20209</v>
      </c>
      <c r="K523" s="69">
        <f t="shared" ref="K523:K586" si="17">I523/J523</f>
        <v>8.1201444900786776E-2</v>
      </c>
      <c r="M523" s="65"/>
      <c r="N523" s="61"/>
    </row>
    <row r="524" spans="1:14">
      <c r="A524" s="34" t="s">
        <v>561</v>
      </c>
      <c r="B524" s="41">
        <v>6010250</v>
      </c>
      <c r="C524" s="41">
        <v>145598</v>
      </c>
      <c r="D524" s="63">
        <v>45200</v>
      </c>
      <c r="E524" s="63">
        <v>45565</v>
      </c>
      <c r="F524" s="61">
        <v>4420</v>
      </c>
      <c r="G524" s="61">
        <v>6951</v>
      </c>
      <c r="H524" s="61">
        <v>3270.96</v>
      </c>
      <c r="I524" s="61">
        <f t="shared" si="16"/>
        <v>14641.96</v>
      </c>
      <c r="J524" s="61">
        <v>34726</v>
      </c>
      <c r="K524" s="69">
        <f t="shared" si="17"/>
        <v>0.42164257328802623</v>
      </c>
      <c r="M524" s="65"/>
      <c r="N524" s="61"/>
    </row>
    <row r="525" spans="1:14">
      <c r="A525" s="34" t="s">
        <v>562</v>
      </c>
      <c r="B525" s="41">
        <v>6000434</v>
      </c>
      <c r="C525" s="41">
        <v>145987</v>
      </c>
      <c r="D525" s="63">
        <v>45200</v>
      </c>
      <c r="E525" s="63">
        <v>45565</v>
      </c>
      <c r="F525" s="61">
        <v>2590</v>
      </c>
      <c r="G525" s="61">
        <v>25768</v>
      </c>
      <c r="H525" s="61">
        <v>886.2</v>
      </c>
      <c r="I525" s="61">
        <f t="shared" si="16"/>
        <v>29244.2</v>
      </c>
      <c r="J525" s="61">
        <v>32678</v>
      </c>
      <c r="K525" s="69">
        <f t="shared" si="17"/>
        <v>0.89492012975090274</v>
      </c>
      <c r="M525" s="65"/>
      <c r="N525" s="61"/>
    </row>
    <row r="526" spans="1:14">
      <c r="A526" s="52" t="s">
        <v>563</v>
      </c>
      <c r="B526" s="53">
        <v>6010466</v>
      </c>
      <c r="C526" s="53">
        <v>145619</v>
      </c>
      <c r="D526" s="70">
        <v>45200</v>
      </c>
      <c r="E526" s="70">
        <v>45565</v>
      </c>
      <c r="F526" s="71">
        <v>1827</v>
      </c>
      <c r="G526" s="71">
        <v>8905</v>
      </c>
      <c r="H526" s="71">
        <v>3626.28</v>
      </c>
      <c r="I526" s="71">
        <f t="shared" si="16"/>
        <v>14358.28</v>
      </c>
      <c r="J526" s="71">
        <v>18562</v>
      </c>
      <c r="K526" s="72">
        <f t="shared" si="17"/>
        <v>0.77353086951837091</v>
      </c>
      <c r="M526" s="65"/>
      <c r="N526" s="61"/>
    </row>
    <row r="527" spans="1:14">
      <c r="A527" s="42" t="s">
        <v>564</v>
      </c>
      <c r="B527" s="43">
        <v>6002646</v>
      </c>
      <c r="C527" s="43">
        <v>146041</v>
      </c>
      <c r="D527" s="66">
        <v>45200</v>
      </c>
      <c r="E527" s="66">
        <v>45565</v>
      </c>
      <c r="F527" s="67">
        <v>6054</v>
      </c>
      <c r="G527" s="67">
        <v>21886</v>
      </c>
      <c r="H527" s="67">
        <v>1901.76</v>
      </c>
      <c r="I527" s="67">
        <f t="shared" si="16"/>
        <v>29841.759999999998</v>
      </c>
      <c r="J527" s="67">
        <v>33222</v>
      </c>
      <c r="K527" s="68">
        <f t="shared" si="17"/>
        <v>0.89825296490277518</v>
      </c>
      <c r="M527" s="65"/>
      <c r="N527" s="61"/>
    </row>
    <row r="528" spans="1:14">
      <c r="A528" s="34" t="s">
        <v>565</v>
      </c>
      <c r="B528" s="41">
        <v>6007272</v>
      </c>
      <c r="C528" s="41" t="s">
        <v>566</v>
      </c>
      <c r="D528" s="63">
        <v>45200</v>
      </c>
      <c r="E528" s="63">
        <v>45565</v>
      </c>
      <c r="F528" s="61">
        <v>977</v>
      </c>
      <c r="G528" s="61">
        <v>38405</v>
      </c>
      <c r="H528" s="61">
        <v>1077.72</v>
      </c>
      <c r="I528" s="61">
        <f t="shared" si="16"/>
        <v>40459.72</v>
      </c>
      <c r="J528" s="61">
        <v>41348</v>
      </c>
      <c r="K528" s="69">
        <f t="shared" si="17"/>
        <v>0.97851697784657055</v>
      </c>
      <c r="M528" s="65"/>
      <c r="N528" s="61"/>
    </row>
    <row r="529" spans="1:14">
      <c r="A529" s="34" t="s">
        <v>567</v>
      </c>
      <c r="B529" s="41">
        <v>6007306</v>
      </c>
      <c r="C529" s="41">
        <v>146098</v>
      </c>
      <c r="D529" s="63">
        <v>45200</v>
      </c>
      <c r="E529" s="63">
        <v>45565</v>
      </c>
      <c r="F529" s="61">
        <v>1968</v>
      </c>
      <c r="G529" s="61">
        <v>16029</v>
      </c>
      <c r="H529" s="61">
        <v>698.04</v>
      </c>
      <c r="I529" s="61">
        <f t="shared" si="16"/>
        <v>18695.04</v>
      </c>
      <c r="J529" s="61">
        <v>25302</v>
      </c>
      <c r="K529" s="69">
        <f t="shared" si="17"/>
        <v>0.73887597818354289</v>
      </c>
      <c r="M529" s="65"/>
      <c r="N529" s="61"/>
    </row>
    <row r="530" spans="1:14">
      <c r="A530" s="34" t="s">
        <v>568</v>
      </c>
      <c r="B530" s="41">
        <v>6007298</v>
      </c>
      <c r="C530" s="41" t="s">
        <v>569</v>
      </c>
      <c r="D530" s="63">
        <v>45200</v>
      </c>
      <c r="E530" s="63">
        <v>45565</v>
      </c>
      <c r="F530" s="61">
        <v>2211</v>
      </c>
      <c r="G530" s="61">
        <v>28665</v>
      </c>
      <c r="H530" s="61">
        <v>2680.44</v>
      </c>
      <c r="I530" s="61">
        <f t="shared" si="16"/>
        <v>33556.44</v>
      </c>
      <c r="J530" s="61">
        <v>34374</v>
      </c>
      <c r="K530" s="69">
        <f t="shared" si="17"/>
        <v>0.97621574445802062</v>
      </c>
      <c r="M530" s="65"/>
      <c r="N530" s="61"/>
    </row>
    <row r="531" spans="1:14">
      <c r="A531" s="52" t="s">
        <v>570</v>
      </c>
      <c r="B531" s="53">
        <v>6004055</v>
      </c>
      <c r="C531" s="53">
        <v>145978</v>
      </c>
      <c r="D531" s="70">
        <v>45200</v>
      </c>
      <c r="E531" s="70">
        <v>45565</v>
      </c>
      <c r="F531" s="71">
        <v>1162</v>
      </c>
      <c r="G531" s="71">
        <v>2848</v>
      </c>
      <c r="H531" s="71">
        <v>750.96</v>
      </c>
      <c r="I531" s="71">
        <f t="shared" si="16"/>
        <v>4760.96</v>
      </c>
      <c r="J531" s="71">
        <v>7580</v>
      </c>
      <c r="K531" s="72">
        <f t="shared" si="17"/>
        <v>0.62809498680738785</v>
      </c>
      <c r="M531" s="65"/>
      <c r="N531" s="61"/>
    </row>
    <row r="532" spans="1:14">
      <c r="A532" s="42" t="s">
        <v>571</v>
      </c>
      <c r="B532" s="43">
        <v>6008528</v>
      </c>
      <c r="C532" s="43">
        <v>146036</v>
      </c>
      <c r="D532" s="66">
        <v>45200</v>
      </c>
      <c r="E532" s="66">
        <v>45565</v>
      </c>
      <c r="F532" s="67">
        <v>6233</v>
      </c>
      <c r="G532" s="67">
        <v>10682</v>
      </c>
      <c r="H532" s="67">
        <v>9035.8799999999992</v>
      </c>
      <c r="I532" s="67">
        <f t="shared" si="16"/>
        <v>25950.879999999997</v>
      </c>
      <c r="J532" s="67">
        <v>34591</v>
      </c>
      <c r="K532" s="68">
        <f t="shared" si="17"/>
        <v>0.75022057760689187</v>
      </c>
      <c r="M532" s="65"/>
      <c r="N532" s="61"/>
    </row>
    <row r="533" spans="1:14">
      <c r="A533" s="34" t="s">
        <v>572</v>
      </c>
      <c r="B533" s="41">
        <v>6008544</v>
      </c>
      <c r="C533" s="41">
        <v>145441</v>
      </c>
      <c r="D533" s="63">
        <v>45200</v>
      </c>
      <c r="E533" s="63">
        <v>45565</v>
      </c>
      <c r="F533" s="61">
        <v>3035</v>
      </c>
      <c r="G533" s="61">
        <v>13614</v>
      </c>
      <c r="H533" s="61">
        <v>70.56</v>
      </c>
      <c r="I533" s="61">
        <f t="shared" si="16"/>
        <v>16719.560000000001</v>
      </c>
      <c r="J533" s="61">
        <v>26499</v>
      </c>
      <c r="K533" s="69">
        <f t="shared" si="17"/>
        <v>0.63095060190950603</v>
      </c>
      <c r="M533" s="65"/>
      <c r="N533" s="61"/>
    </row>
    <row r="534" spans="1:14">
      <c r="A534" s="34" t="s">
        <v>573</v>
      </c>
      <c r="B534" s="41">
        <v>6008536</v>
      </c>
      <c r="C534" s="41">
        <v>145836</v>
      </c>
      <c r="D534" s="63">
        <v>45200</v>
      </c>
      <c r="E534" s="63">
        <v>45565</v>
      </c>
      <c r="F534" s="61">
        <v>2207</v>
      </c>
      <c r="G534" s="61">
        <v>3348</v>
      </c>
      <c r="H534" s="61">
        <v>1986.6</v>
      </c>
      <c r="I534" s="61">
        <f t="shared" si="16"/>
        <v>7541.6</v>
      </c>
      <c r="J534" s="61">
        <v>10813</v>
      </c>
      <c r="K534" s="69">
        <f t="shared" si="17"/>
        <v>0.69745676500508647</v>
      </c>
      <c r="M534" s="65"/>
      <c r="N534" s="61"/>
    </row>
    <row r="535" spans="1:14">
      <c r="A535" s="34" t="s">
        <v>574</v>
      </c>
      <c r="B535" s="41">
        <v>6002687</v>
      </c>
      <c r="C535" s="41">
        <v>145482</v>
      </c>
      <c r="D535" s="63">
        <v>45200</v>
      </c>
      <c r="E535" s="63">
        <v>45565</v>
      </c>
      <c r="F535" s="61">
        <v>5279</v>
      </c>
      <c r="G535" s="61">
        <v>47394</v>
      </c>
      <c r="H535" s="61">
        <v>6743</v>
      </c>
      <c r="I535" s="61">
        <f t="shared" si="16"/>
        <v>59416</v>
      </c>
      <c r="J535" s="61">
        <v>63647</v>
      </c>
      <c r="K535" s="69">
        <f t="shared" si="17"/>
        <v>0.93352396813675431</v>
      </c>
      <c r="M535" s="65"/>
      <c r="N535" s="61"/>
    </row>
    <row r="536" spans="1:14">
      <c r="A536" s="52" t="s">
        <v>575</v>
      </c>
      <c r="B536" s="53">
        <v>6016059</v>
      </c>
      <c r="C536" s="53">
        <v>146110</v>
      </c>
      <c r="D536" s="70">
        <v>45200</v>
      </c>
      <c r="E536" s="70">
        <v>45565</v>
      </c>
      <c r="F536" s="71">
        <v>0</v>
      </c>
      <c r="G536" s="71">
        <v>0</v>
      </c>
      <c r="H536" s="71">
        <v>25.2</v>
      </c>
      <c r="I536" s="71">
        <f t="shared" si="16"/>
        <v>25.2</v>
      </c>
      <c r="J536" s="71">
        <v>28814</v>
      </c>
      <c r="K536" s="72">
        <f t="shared" si="17"/>
        <v>8.7457485944332611E-4</v>
      </c>
      <c r="M536" s="65"/>
      <c r="N536" s="61"/>
    </row>
    <row r="537" spans="1:14">
      <c r="A537" s="42" t="s">
        <v>576</v>
      </c>
      <c r="B537" s="43">
        <v>6009732</v>
      </c>
      <c r="C537" s="43">
        <v>145904</v>
      </c>
      <c r="D537" s="66">
        <v>45200</v>
      </c>
      <c r="E537" s="66">
        <v>45565</v>
      </c>
      <c r="F537" s="67">
        <v>79</v>
      </c>
      <c r="G537" s="67">
        <v>71</v>
      </c>
      <c r="H537" s="67">
        <v>230.16</v>
      </c>
      <c r="I537" s="67">
        <f t="shared" si="16"/>
        <v>380.15999999999997</v>
      </c>
      <c r="J537" s="67">
        <v>25517</v>
      </c>
      <c r="K537" s="68">
        <f t="shared" si="17"/>
        <v>1.4898303092056276E-2</v>
      </c>
      <c r="M537" s="65"/>
      <c r="N537" s="61"/>
    </row>
    <row r="538" spans="1:14">
      <c r="A538" s="34" t="s">
        <v>577</v>
      </c>
      <c r="B538" s="41">
        <v>6011464</v>
      </c>
      <c r="C538" s="41">
        <v>145596</v>
      </c>
      <c r="D538" s="63">
        <v>45200</v>
      </c>
      <c r="E538" s="63">
        <v>45565</v>
      </c>
      <c r="F538" s="61">
        <v>2699</v>
      </c>
      <c r="G538" s="61">
        <v>716</v>
      </c>
      <c r="H538" s="61">
        <v>1511.16</v>
      </c>
      <c r="I538" s="61">
        <f t="shared" si="16"/>
        <v>4926.16</v>
      </c>
      <c r="J538" s="61">
        <v>29607</v>
      </c>
      <c r="K538" s="69">
        <f t="shared" si="17"/>
        <v>0.1663849765258216</v>
      </c>
      <c r="M538" s="65"/>
      <c r="N538" s="61"/>
    </row>
    <row r="539" spans="1:14">
      <c r="A539" s="34" t="s">
        <v>578</v>
      </c>
      <c r="B539" s="41">
        <v>6008718</v>
      </c>
      <c r="C539" s="41">
        <v>145825</v>
      </c>
      <c r="D539" s="63">
        <v>45200</v>
      </c>
      <c r="E539" s="63">
        <v>45565</v>
      </c>
      <c r="F539" s="61">
        <v>1753</v>
      </c>
      <c r="G539" s="61">
        <v>13628</v>
      </c>
      <c r="H539" s="61">
        <v>1769.88</v>
      </c>
      <c r="I539" s="61">
        <f t="shared" si="16"/>
        <v>17150.88</v>
      </c>
      <c r="J539" s="61">
        <v>21249</v>
      </c>
      <c r="K539" s="69">
        <f t="shared" si="17"/>
        <v>0.80713821826909504</v>
      </c>
      <c r="M539" s="65"/>
      <c r="N539" s="61"/>
    </row>
    <row r="540" spans="1:14">
      <c r="A540" s="34" t="s">
        <v>579</v>
      </c>
      <c r="B540" s="41">
        <v>6011589</v>
      </c>
      <c r="C540" s="41">
        <v>145608</v>
      </c>
      <c r="D540" s="63">
        <v>45200</v>
      </c>
      <c r="E540" s="63">
        <v>45565</v>
      </c>
      <c r="F540" s="61">
        <v>8770</v>
      </c>
      <c r="G540" s="61">
        <v>19389</v>
      </c>
      <c r="H540" s="61">
        <v>4457.04</v>
      </c>
      <c r="I540" s="61">
        <f t="shared" si="16"/>
        <v>32616.04</v>
      </c>
      <c r="J540" s="61">
        <v>48611</v>
      </c>
      <c r="K540" s="69">
        <f t="shared" si="17"/>
        <v>0.67096007076587605</v>
      </c>
      <c r="M540" s="65"/>
      <c r="N540" s="61"/>
    </row>
    <row r="541" spans="1:14">
      <c r="A541" s="52" t="s">
        <v>580</v>
      </c>
      <c r="B541" s="53">
        <v>6016497</v>
      </c>
      <c r="C541" s="53">
        <v>146132</v>
      </c>
      <c r="D541" s="70">
        <v>45200</v>
      </c>
      <c r="E541" s="70">
        <v>45565</v>
      </c>
      <c r="F541" s="71">
        <v>8511</v>
      </c>
      <c r="G541" s="71">
        <v>24833</v>
      </c>
      <c r="H541" s="71">
        <v>4758</v>
      </c>
      <c r="I541" s="71">
        <f t="shared" si="16"/>
        <v>38102</v>
      </c>
      <c r="J541" s="71">
        <v>49429</v>
      </c>
      <c r="K541" s="72">
        <f t="shared" si="17"/>
        <v>0.77084302737259502</v>
      </c>
      <c r="M541" s="65"/>
      <c r="N541" s="61"/>
    </row>
    <row r="542" spans="1:14">
      <c r="A542" s="42" t="s">
        <v>581</v>
      </c>
      <c r="B542" s="43">
        <v>6008759</v>
      </c>
      <c r="C542" s="43">
        <v>145386</v>
      </c>
      <c r="D542" s="66">
        <v>45200</v>
      </c>
      <c r="E542" s="66">
        <v>45565</v>
      </c>
      <c r="F542" s="67">
        <v>1572</v>
      </c>
      <c r="G542" s="67">
        <v>8349</v>
      </c>
      <c r="H542" s="67">
        <v>95.76</v>
      </c>
      <c r="I542" s="67">
        <f t="shared" si="16"/>
        <v>10016.76</v>
      </c>
      <c r="J542" s="67">
        <v>30463</v>
      </c>
      <c r="K542" s="68">
        <f t="shared" si="17"/>
        <v>0.32881725371762466</v>
      </c>
      <c r="M542" s="65"/>
      <c r="N542" s="61"/>
    </row>
    <row r="543" spans="1:14">
      <c r="A543" s="34" t="s">
        <v>582</v>
      </c>
      <c r="B543" s="41">
        <v>6014781</v>
      </c>
      <c r="C543" s="41">
        <v>145914</v>
      </c>
      <c r="D543" s="63">
        <v>45200</v>
      </c>
      <c r="E543" s="63">
        <v>45565</v>
      </c>
      <c r="F543" s="61">
        <v>7430</v>
      </c>
      <c r="G543" s="61">
        <v>39195</v>
      </c>
      <c r="H543" s="61">
        <v>6788.04</v>
      </c>
      <c r="I543" s="61">
        <f t="shared" si="16"/>
        <v>53413.04</v>
      </c>
      <c r="J543" s="61">
        <v>60035</v>
      </c>
      <c r="K543" s="69">
        <f t="shared" si="17"/>
        <v>0.88969834263346381</v>
      </c>
      <c r="M543" s="65"/>
      <c r="N543" s="61"/>
    </row>
    <row r="544" spans="1:14">
      <c r="A544" s="34" t="s">
        <v>583</v>
      </c>
      <c r="B544" s="41">
        <v>6001895</v>
      </c>
      <c r="C544" s="41">
        <v>146161</v>
      </c>
      <c r="D544" s="63">
        <v>45200</v>
      </c>
      <c r="E544" s="63">
        <v>45565</v>
      </c>
      <c r="F544" s="61">
        <v>4082</v>
      </c>
      <c r="G544" s="61">
        <v>39691</v>
      </c>
      <c r="H544" s="61">
        <v>10972</v>
      </c>
      <c r="I544" s="61">
        <f t="shared" si="16"/>
        <v>54745</v>
      </c>
      <c r="J544" s="61">
        <v>59037</v>
      </c>
      <c r="K544" s="69">
        <f t="shared" si="17"/>
        <v>0.92729982892084628</v>
      </c>
      <c r="M544" s="65"/>
      <c r="N544" s="61"/>
    </row>
    <row r="545" spans="1:14">
      <c r="A545" s="34" t="s">
        <v>584</v>
      </c>
      <c r="B545" s="41">
        <v>6016786</v>
      </c>
      <c r="C545" s="41">
        <v>146172</v>
      </c>
      <c r="D545" s="63">
        <v>45200</v>
      </c>
      <c r="E545" s="63">
        <v>45565</v>
      </c>
      <c r="F545" s="61">
        <v>7786</v>
      </c>
      <c r="G545" s="61">
        <v>16365</v>
      </c>
      <c r="H545" s="61">
        <v>5833.8</v>
      </c>
      <c r="I545" s="61">
        <f t="shared" si="16"/>
        <v>29984.799999999999</v>
      </c>
      <c r="J545" s="61">
        <v>33732</v>
      </c>
      <c r="K545" s="69">
        <f t="shared" si="17"/>
        <v>0.88891260524131388</v>
      </c>
      <c r="M545" s="65"/>
      <c r="N545" s="61"/>
    </row>
    <row r="546" spans="1:14">
      <c r="A546" s="52" t="s">
        <v>585</v>
      </c>
      <c r="B546" s="53">
        <v>6011803</v>
      </c>
      <c r="C546" s="53">
        <v>145612</v>
      </c>
      <c r="D546" s="70">
        <v>45200</v>
      </c>
      <c r="E546" s="70">
        <v>45565</v>
      </c>
      <c r="F546" s="71">
        <v>3351</v>
      </c>
      <c r="G546" s="71">
        <v>7079</v>
      </c>
      <c r="H546" s="71">
        <v>1250.76</v>
      </c>
      <c r="I546" s="71">
        <f t="shared" si="16"/>
        <v>11680.76</v>
      </c>
      <c r="J546" s="71">
        <v>24708</v>
      </c>
      <c r="K546" s="72">
        <f t="shared" si="17"/>
        <v>0.47275214505423346</v>
      </c>
      <c r="M546" s="65"/>
      <c r="N546" s="61"/>
    </row>
    <row r="547" spans="1:14">
      <c r="A547" s="42" t="s">
        <v>586</v>
      </c>
      <c r="B547" s="43">
        <v>6016877</v>
      </c>
      <c r="C547" s="43">
        <v>146173</v>
      </c>
      <c r="D547" s="66">
        <v>45200</v>
      </c>
      <c r="E547" s="66">
        <v>45565</v>
      </c>
      <c r="F547" s="67">
        <v>93</v>
      </c>
      <c r="G547" s="67">
        <v>703</v>
      </c>
      <c r="H547" s="67">
        <v>0</v>
      </c>
      <c r="I547" s="67">
        <f t="shared" si="16"/>
        <v>796</v>
      </c>
      <c r="J547" s="67">
        <v>31408</v>
      </c>
      <c r="K547" s="68">
        <f t="shared" si="17"/>
        <v>2.5343861436576669E-2</v>
      </c>
      <c r="M547" s="65"/>
      <c r="N547" s="61"/>
    </row>
    <row r="548" spans="1:14">
      <c r="A548" s="34" t="s">
        <v>587</v>
      </c>
      <c r="B548" s="41">
        <v>6008866</v>
      </c>
      <c r="C548" s="41">
        <v>145387</v>
      </c>
      <c r="D548" s="63">
        <v>45200</v>
      </c>
      <c r="E548" s="63">
        <v>45565</v>
      </c>
      <c r="F548" s="61">
        <v>6260</v>
      </c>
      <c r="G548" s="61">
        <v>15831</v>
      </c>
      <c r="H548" s="61">
        <v>2697.24</v>
      </c>
      <c r="I548" s="61">
        <f t="shared" si="16"/>
        <v>24788.239999999998</v>
      </c>
      <c r="J548" s="61">
        <v>30945</v>
      </c>
      <c r="K548" s="69">
        <f t="shared" si="17"/>
        <v>0.80104184844078197</v>
      </c>
      <c r="M548" s="65"/>
      <c r="N548" s="61"/>
    </row>
    <row r="549" spans="1:14">
      <c r="A549" s="34" t="s">
        <v>588</v>
      </c>
      <c r="B549" s="41">
        <v>6008890</v>
      </c>
      <c r="C549" s="41">
        <v>145720</v>
      </c>
      <c r="D549" s="63">
        <v>45200</v>
      </c>
      <c r="E549" s="63">
        <v>45565</v>
      </c>
      <c r="F549" s="61">
        <v>5118</v>
      </c>
      <c r="G549" s="61">
        <v>9691</v>
      </c>
      <c r="H549" s="61">
        <v>4019.4</v>
      </c>
      <c r="I549" s="61">
        <f t="shared" si="16"/>
        <v>18828.400000000001</v>
      </c>
      <c r="J549" s="61">
        <v>34014</v>
      </c>
      <c r="K549" s="69">
        <f t="shared" si="17"/>
        <v>0.55354853883694954</v>
      </c>
      <c r="M549" s="65"/>
      <c r="N549" s="61"/>
    </row>
    <row r="550" spans="1:14">
      <c r="A550" s="34" t="s">
        <v>589</v>
      </c>
      <c r="B550" s="41">
        <v>6010664</v>
      </c>
      <c r="C550" s="41">
        <v>145611</v>
      </c>
      <c r="D550" s="63">
        <v>45200</v>
      </c>
      <c r="E550" s="63">
        <v>45565</v>
      </c>
      <c r="F550" s="61">
        <v>4356</v>
      </c>
      <c r="G550" s="61">
        <v>12331</v>
      </c>
      <c r="H550" s="61">
        <v>3076.92</v>
      </c>
      <c r="I550" s="61">
        <f t="shared" si="16"/>
        <v>19763.919999999998</v>
      </c>
      <c r="J550" s="61">
        <v>25030</v>
      </c>
      <c r="K550" s="69">
        <f t="shared" si="17"/>
        <v>0.78960926887734706</v>
      </c>
      <c r="M550" s="65"/>
      <c r="N550" s="61"/>
    </row>
    <row r="551" spans="1:14">
      <c r="A551" s="52" t="s">
        <v>590</v>
      </c>
      <c r="B551" s="53">
        <v>6008957</v>
      </c>
      <c r="C551" s="53">
        <v>145637</v>
      </c>
      <c r="D551" s="70">
        <v>45200</v>
      </c>
      <c r="E551" s="70">
        <v>45565</v>
      </c>
      <c r="F551" s="71">
        <v>595</v>
      </c>
      <c r="G551" s="71">
        <v>1987</v>
      </c>
      <c r="H551" s="71">
        <v>870.24</v>
      </c>
      <c r="I551" s="71">
        <f t="shared" si="16"/>
        <v>3452.24</v>
      </c>
      <c r="J551" s="71">
        <v>16834</v>
      </c>
      <c r="K551" s="72">
        <f t="shared" si="17"/>
        <v>0.20507544255673041</v>
      </c>
      <c r="M551" s="65"/>
      <c r="N551" s="61"/>
    </row>
    <row r="552" spans="1:14">
      <c r="A552" s="42" t="s">
        <v>591</v>
      </c>
      <c r="B552" s="43">
        <v>6011910</v>
      </c>
      <c r="C552" s="43">
        <v>145878</v>
      </c>
      <c r="D552" s="66">
        <v>45200</v>
      </c>
      <c r="E552" s="66">
        <v>45565</v>
      </c>
      <c r="F552" s="67">
        <v>6541</v>
      </c>
      <c r="G552" s="67">
        <v>22537</v>
      </c>
      <c r="H552" s="67">
        <v>855</v>
      </c>
      <c r="I552" s="67">
        <f t="shared" si="16"/>
        <v>29933</v>
      </c>
      <c r="J552" s="67">
        <v>59098</v>
      </c>
      <c r="K552" s="68">
        <f t="shared" si="17"/>
        <v>0.50649768181664356</v>
      </c>
      <c r="M552" s="65"/>
      <c r="N552" s="61"/>
    </row>
    <row r="553" spans="1:14">
      <c r="A553" s="34" t="s">
        <v>592</v>
      </c>
      <c r="B553" s="41">
        <v>6009120</v>
      </c>
      <c r="C553" s="41">
        <v>146122</v>
      </c>
      <c r="D553" s="63">
        <v>45200</v>
      </c>
      <c r="E553" s="63">
        <v>45565</v>
      </c>
      <c r="F553" s="61">
        <v>4914</v>
      </c>
      <c r="G553" s="61">
        <v>7639</v>
      </c>
      <c r="H553" s="61">
        <v>3170.16</v>
      </c>
      <c r="I553" s="61">
        <f t="shared" si="16"/>
        <v>15723.16</v>
      </c>
      <c r="J553" s="61">
        <v>36172</v>
      </c>
      <c r="K553" s="69">
        <f t="shared" si="17"/>
        <v>0.43467765122193963</v>
      </c>
      <c r="M553" s="65"/>
      <c r="N553" s="61"/>
    </row>
    <row r="554" spans="1:14">
      <c r="A554" s="34" t="s">
        <v>593</v>
      </c>
      <c r="B554" s="41">
        <v>6005466</v>
      </c>
      <c r="C554" s="41">
        <v>145457</v>
      </c>
      <c r="D554" s="63">
        <v>45200</v>
      </c>
      <c r="E554" s="63">
        <v>45565</v>
      </c>
      <c r="F554" s="61">
        <v>5049</v>
      </c>
      <c r="G554" s="61">
        <v>11396</v>
      </c>
      <c r="H554" s="61">
        <v>1286.8800000000001</v>
      </c>
      <c r="I554" s="61">
        <f t="shared" si="16"/>
        <v>17731.88</v>
      </c>
      <c r="J554" s="61">
        <v>28773</v>
      </c>
      <c r="K554" s="69">
        <f t="shared" si="17"/>
        <v>0.61626802905501687</v>
      </c>
      <c r="M554" s="65"/>
      <c r="N554" s="61"/>
    </row>
    <row r="555" spans="1:14">
      <c r="A555" s="34" t="s">
        <v>594</v>
      </c>
      <c r="B555" s="41">
        <v>6010441</v>
      </c>
      <c r="C555" s="41">
        <v>145847</v>
      </c>
      <c r="D555" s="63">
        <v>45200</v>
      </c>
      <c r="E555" s="63">
        <v>45565</v>
      </c>
      <c r="F555" s="61">
        <v>7425</v>
      </c>
      <c r="G555" s="61">
        <v>19718</v>
      </c>
      <c r="H555" s="61">
        <v>739.2</v>
      </c>
      <c r="I555" s="61">
        <f t="shared" si="16"/>
        <v>27882.2</v>
      </c>
      <c r="J555" s="61">
        <v>36036</v>
      </c>
      <c r="K555" s="69">
        <f t="shared" si="17"/>
        <v>0.7737318237318237</v>
      </c>
      <c r="M555" s="65"/>
      <c r="N555" s="61"/>
    </row>
    <row r="556" spans="1:14">
      <c r="A556" s="52" t="s">
        <v>595</v>
      </c>
      <c r="B556" s="53">
        <v>6008494</v>
      </c>
      <c r="C556" s="53">
        <v>146144</v>
      </c>
      <c r="D556" s="70">
        <v>45200</v>
      </c>
      <c r="E556" s="70">
        <v>45565</v>
      </c>
      <c r="F556" s="71">
        <v>1939</v>
      </c>
      <c r="G556" s="71">
        <v>7154</v>
      </c>
      <c r="H556" s="71">
        <v>616.55999999999995</v>
      </c>
      <c r="I556" s="71">
        <f t="shared" si="16"/>
        <v>9709.56</v>
      </c>
      <c r="J556" s="71">
        <v>17517</v>
      </c>
      <c r="K556" s="72">
        <f t="shared" si="17"/>
        <v>0.55429354341496828</v>
      </c>
      <c r="M556" s="65"/>
      <c r="N556" s="61"/>
    </row>
    <row r="557" spans="1:14">
      <c r="A557" s="42" t="s">
        <v>596</v>
      </c>
      <c r="B557" s="43">
        <v>6009211</v>
      </c>
      <c r="C557" s="43">
        <v>145370</v>
      </c>
      <c r="D557" s="66">
        <v>45200</v>
      </c>
      <c r="E557" s="66">
        <v>45565</v>
      </c>
      <c r="F557" s="67">
        <v>5332</v>
      </c>
      <c r="G557" s="67">
        <v>10002</v>
      </c>
      <c r="H557" s="67">
        <v>4117.68</v>
      </c>
      <c r="I557" s="67">
        <f t="shared" si="16"/>
        <v>19451.68</v>
      </c>
      <c r="J557" s="67">
        <v>24778</v>
      </c>
      <c r="K557" s="68">
        <f t="shared" si="17"/>
        <v>0.78503834046331422</v>
      </c>
      <c r="M557" s="65"/>
      <c r="N557" s="61"/>
    </row>
    <row r="558" spans="1:14">
      <c r="A558" s="34" t="s">
        <v>597</v>
      </c>
      <c r="B558" s="41">
        <v>6009294</v>
      </c>
      <c r="C558" s="41">
        <v>145783</v>
      </c>
      <c r="D558" s="63">
        <v>45200</v>
      </c>
      <c r="E558" s="63">
        <v>45565</v>
      </c>
      <c r="F558" s="61">
        <v>4428</v>
      </c>
      <c r="G558" s="61">
        <v>12827</v>
      </c>
      <c r="H558" s="61">
        <v>924</v>
      </c>
      <c r="I558" s="61">
        <f t="shared" si="16"/>
        <v>18179</v>
      </c>
      <c r="J558" s="61">
        <v>28976</v>
      </c>
      <c r="K558" s="69">
        <f t="shared" si="17"/>
        <v>0.62738128106018776</v>
      </c>
      <c r="M558" s="65"/>
      <c r="N558" s="61"/>
    </row>
    <row r="559" spans="1:14">
      <c r="A559" s="34" t="s">
        <v>598</v>
      </c>
      <c r="B559" s="41">
        <v>6009302</v>
      </c>
      <c r="C559" s="41">
        <v>145800</v>
      </c>
      <c r="D559" s="63">
        <v>45200</v>
      </c>
      <c r="E559" s="63">
        <v>45565</v>
      </c>
      <c r="F559" s="61">
        <v>3636</v>
      </c>
      <c r="G559" s="61">
        <v>11317</v>
      </c>
      <c r="H559" s="61">
        <v>1963.92</v>
      </c>
      <c r="I559" s="61">
        <f t="shared" si="16"/>
        <v>16916.919999999998</v>
      </c>
      <c r="J559" s="61">
        <v>34778</v>
      </c>
      <c r="K559" s="69">
        <f t="shared" si="17"/>
        <v>0.4864259014319397</v>
      </c>
      <c r="M559" s="65"/>
      <c r="N559" s="61"/>
    </row>
    <row r="560" spans="1:14">
      <c r="A560" s="34" t="s">
        <v>599</v>
      </c>
      <c r="B560" s="41">
        <v>6009328</v>
      </c>
      <c r="C560" s="41">
        <v>146016</v>
      </c>
      <c r="D560" s="63">
        <v>45200</v>
      </c>
      <c r="E560" s="63">
        <v>45565</v>
      </c>
      <c r="F560" s="61">
        <v>6524</v>
      </c>
      <c r="G560" s="61">
        <v>13347</v>
      </c>
      <c r="H560" s="61">
        <v>4481.3999999999996</v>
      </c>
      <c r="I560" s="61">
        <f t="shared" si="16"/>
        <v>24352.400000000001</v>
      </c>
      <c r="J560" s="61">
        <v>28376</v>
      </c>
      <c r="K560" s="69">
        <f t="shared" si="17"/>
        <v>0.85820411615449677</v>
      </c>
      <c r="M560" s="65"/>
      <c r="N560" s="61"/>
    </row>
    <row r="561" spans="1:14">
      <c r="A561" s="52" t="s">
        <v>600</v>
      </c>
      <c r="B561" s="53">
        <v>6009831</v>
      </c>
      <c r="C561" s="53">
        <v>145981</v>
      </c>
      <c r="D561" s="70">
        <v>45200</v>
      </c>
      <c r="E561" s="70">
        <v>45565</v>
      </c>
      <c r="F561" s="71">
        <v>2613</v>
      </c>
      <c r="G561" s="71">
        <v>6822</v>
      </c>
      <c r="H561" s="71">
        <v>2913.96</v>
      </c>
      <c r="I561" s="71">
        <f t="shared" si="16"/>
        <v>12348.96</v>
      </c>
      <c r="J561" s="71">
        <v>15418</v>
      </c>
      <c r="K561" s="72">
        <f t="shared" si="17"/>
        <v>0.80094435075885329</v>
      </c>
      <c r="M561" s="65"/>
      <c r="N561" s="61"/>
    </row>
    <row r="562" spans="1:14">
      <c r="A562" s="42" t="s">
        <v>601</v>
      </c>
      <c r="B562" s="43">
        <v>6014831</v>
      </c>
      <c r="C562" s="43">
        <v>145983</v>
      </c>
      <c r="D562" s="66">
        <v>45200</v>
      </c>
      <c r="E562" s="66">
        <v>45565</v>
      </c>
      <c r="F562" s="67">
        <v>13616</v>
      </c>
      <c r="G562" s="67">
        <v>34566</v>
      </c>
      <c r="H562" s="67">
        <v>3067.68</v>
      </c>
      <c r="I562" s="67">
        <f t="shared" si="16"/>
        <v>51249.68</v>
      </c>
      <c r="J562" s="67">
        <v>68306</v>
      </c>
      <c r="K562" s="68">
        <f t="shared" si="17"/>
        <v>0.7502954352472696</v>
      </c>
      <c r="M562" s="65"/>
      <c r="N562" s="61"/>
    </row>
    <row r="563" spans="1:14">
      <c r="A563" s="34" t="s">
        <v>602</v>
      </c>
      <c r="B563" s="41">
        <v>6014906</v>
      </c>
      <c r="C563" s="41">
        <v>145946</v>
      </c>
      <c r="D563" s="63">
        <v>45200</v>
      </c>
      <c r="E563" s="63">
        <v>45565</v>
      </c>
      <c r="F563" s="61">
        <v>8943</v>
      </c>
      <c r="G563" s="61">
        <v>30498</v>
      </c>
      <c r="H563" s="61">
        <v>2535.96</v>
      </c>
      <c r="I563" s="61">
        <f t="shared" si="16"/>
        <v>41976.959999999999</v>
      </c>
      <c r="J563" s="61">
        <v>54112</v>
      </c>
      <c r="K563" s="69">
        <f t="shared" si="17"/>
        <v>0.7757421643997634</v>
      </c>
      <c r="M563" s="65"/>
      <c r="N563" s="61"/>
    </row>
    <row r="564" spans="1:14">
      <c r="A564" s="34" t="s">
        <v>603</v>
      </c>
      <c r="B564" s="41">
        <v>6014641</v>
      </c>
      <c r="C564" s="41">
        <v>145995</v>
      </c>
      <c r="D564" s="63">
        <v>45200</v>
      </c>
      <c r="E564" s="63">
        <v>45565</v>
      </c>
      <c r="F564" s="61">
        <v>7326</v>
      </c>
      <c r="G564" s="61">
        <v>58344</v>
      </c>
      <c r="H564" s="61">
        <v>2505</v>
      </c>
      <c r="I564" s="61">
        <f t="shared" si="16"/>
        <v>68175</v>
      </c>
      <c r="J564" s="61">
        <v>72797</v>
      </c>
      <c r="K564" s="69">
        <f t="shared" si="17"/>
        <v>0.93650837259777187</v>
      </c>
      <c r="M564" s="65"/>
      <c r="N564" s="61"/>
    </row>
    <row r="565" spans="1:14">
      <c r="A565" s="34" t="s">
        <v>604</v>
      </c>
      <c r="B565" s="41">
        <v>6009401</v>
      </c>
      <c r="C565" s="41">
        <v>146034</v>
      </c>
      <c r="D565" s="63">
        <v>45200</v>
      </c>
      <c r="E565" s="63">
        <v>45565</v>
      </c>
      <c r="F565" s="61">
        <v>2972</v>
      </c>
      <c r="G565" s="61">
        <v>3191</v>
      </c>
      <c r="H565" s="61">
        <v>3767.4</v>
      </c>
      <c r="I565" s="61">
        <f t="shared" si="16"/>
        <v>9930.4</v>
      </c>
      <c r="J565" s="61">
        <v>25400</v>
      </c>
      <c r="K565" s="69">
        <f t="shared" si="17"/>
        <v>0.39096062992125985</v>
      </c>
      <c r="M565" s="65"/>
      <c r="N565" s="61"/>
    </row>
    <row r="566" spans="1:14">
      <c r="A566" s="52" t="s">
        <v>605</v>
      </c>
      <c r="B566" s="53">
        <v>6007967</v>
      </c>
      <c r="C566" s="53">
        <v>145803</v>
      </c>
      <c r="D566" s="70">
        <v>45200</v>
      </c>
      <c r="E566" s="70">
        <v>45565</v>
      </c>
      <c r="F566" s="71">
        <v>7147</v>
      </c>
      <c r="G566" s="71">
        <v>13066</v>
      </c>
      <c r="H566" s="71">
        <v>1928.64</v>
      </c>
      <c r="I566" s="71">
        <f t="shared" si="16"/>
        <v>22141.64</v>
      </c>
      <c r="J566" s="71">
        <v>36176</v>
      </c>
      <c r="K566" s="72">
        <f t="shared" si="17"/>
        <v>0.61205329500221139</v>
      </c>
      <c r="M566" s="65"/>
      <c r="N566" s="61"/>
    </row>
    <row r="567" spans="1:14">
      <c r="A567" s="42" t="s">
        <v>606</v>
      </c>
      <c r="B567" s="43">
        <v>6001689</v>
      </c>
      <c r="C567" s="43">
        <v>145337</v>
      </c>
      <c r="D567" s="66">
        <v>45200</v>
      </c>
      <c r="E567" s="66">
        <v>45565</v>
      </c>
      <c r="F567" s="67">
        <v>12014</v>
      </c>
      <c r="G567" s="67">
        <v>45042</v>
      </c>
      <c r="H567" s="67">
        <v>1554.84</v>
      </c>
      <c r="I567" s="67">
        <f t="shared" si="16"/>
        <v>58610.84</v>
      </c>
      <c r="J567" s="67">
        <v>66890</v>
      </c>
      <c r="K567" s="68">
        <f t="shared" si="17"/>
        <v>0.87622723875018682</v>
      </c>
      <c r="M567" s="65"/>
      <c r="N567" s="61"/>
    </row>
    <row r="568" spans="1:14">
      <c r="A568" s="34" t="s">
        <v>607</v>
      </c>
      <c r="B568" s="41">
        <v>6014195</v>
      </c>
      <c r="C568" s="41">
        <v>145819</v>
      </c>
      <c r="D568" s="63">
        <v>45200</v>
      </c>
      <c r="E568" s="63">
        <v>45565</v>
      </c>
      <c r="F568" s="61">
        <v>6328</v>
      </c>
      <c r="G568" s="61">
        <v>24776</v>
      </c>
      <c r="H568" s="61">
        <v>5840</v>
      </c>
      <c r="I568" s="61">
        <f t="shared" si="16"/>
        <v>36944</v>
      </c>
      <c r="J568" s="61">
        <v>51380</v>
      </c>
      <c r="K568" s="69">
        <f t="shared" si="17"/>
        <v>0.71903464383028415</v>
      </c>
      <c r="M568" s="65"/>
      <c r="N568" s="61"/>
    </row>
    <row r="569" spans="1:14">
      <c r="A569" s="34" t="s">
        <v>608</v>
      </c>
      <c r="B569" s="41">
        <v>6004832</v>
      </c>
      <c r="C569" s="41">
        <v>145661</v>
      </c>
      <c r="D569" s="63">
        <v>45200</v>
      </c>
      <c r="E569" s="63">
        <v>45565</v>
      </c>
      <c r="F569" s="61">
        <v>10888</v>
      </c>
      <c r="G569" s="61">
        <v>40764</v>
      </c>
      <c r="H569" s="61">
        <v>2026.92</v>
      </c>
      <c r="I569" s="61">
        <f t="shared" si="16"/>
        <v>53678.92</v>
      </c>
      <c r="J569" s="61">
        <v>64527</v>
      </c>
      <c r="K569" s="69">
        <f t="shared" si="17"/>
        <v>0.83188308769972252</v>
      </c>
      <c r="M569" s="65"/>
      <c r="N569" s="61"/>
    </row>
    <row r="570" spans="1:14">
      <c r="A570" s="34" t="s">
        <v>609</v>
      </c>
      <c r="B570" s="41">
        <v>6002265</v>
      </c>
      <c r="C570" s="41">
        <v>145718</v>
      </c>
      <c r="D570" s="63">
        <v>45200</v>
      </c>
      <c r="E570" s="63">
        <v>45565</v>
      </c>
      <c r="F570" s="61">
        <v>9397</v>
      </c>
      <c r="G570" s="61">
        <v>37870</v>
      </c>
      <c r="H570" s="61">
        <v>3414.6</v>
      </c>
      <c r="I570" s="61">
        <f t="shared" si="16"/>
        <v>50681.599999999999</v>
      </c>
      <c r="J570" s="61">
        <v>61188</v>
      </c>
      <c r="K570" s="69">
        <f t="shared" si="17"/>
        <v>0.82829312937177224</v>
      </c>
      <c r="M570" s="65"/>
      <c r="N570" s="61"/>
    </row>
    <row r="571" spans="1:14">
      <c r="A571" s="52" t="s">
        <v>610</v>
      </c>
      <c r="B571" s="53">
        <v>6016554</v>
      </c>
      <c r="C571" s="53">
        <v>146143</v>
      </c>
      <c r="D571" s="70">
        <v>45200</v>
      </c>
      <c r="E571" s="70">
        <v>45565</v>
      </c>
      <c r="F571" s="71">
        <v>2557</v>
      </c>
      <c r="G571" s="71">
        <v>4295</v>
      </c>
      <c r="H571" s="71">
        <v>3547.32</v>
      </c>
      <c r="I571" s="71">
        <f t="shared" si="16"/>
        <v>10399.32</v>
      </c>
      <c r="J571" s="71">
        <v>34809</v>
      </c>
      <c r="K571" s="72">
        <f t="shared" si="17"/>
        <v>0.29875377057657504</v>
      </c>
      <c r="M571" s="65"/>
      <c r="N571" s="61"/>
    </row>
    <row r="572" spans="1:14">
      <c r="A572" s="42" t="s">
        <v>611</v>
      </c>
      <c r="B572" s="43">
        <v>6002463</v>
      </c>
      <c r="C572" s="43">
        <v>145372</v>
      </c>
      <c r="D572" s="66">
        <v>45200</v>
      </c>
      <c r="E572" s="66">
        <v>45565</v>
      </c>
      <c r="F572" s="67">
        <v>6100</v>
      </c>
      <c r="G572" s="67">
        <v>27642</v>
      </c>
      <c r="H572" s="67">
        <v>4312.5600000000004</v>
      </c>
      <c r="I572" s="67">
        <f t="shared" si="16"/>
        <v>38054.559999999998</v>
      </c>
      <c r="J572" s="67">
        <v>45739</v>
      </c>
      <c r="K572" s="68">
        <f t="shared" si="17"/>
        <v>0.83199370340409706</v>
      </c>
      <c r="M572" s="65"/>
      <c r="N572" s="61"/>
    </row>
    <row r="573" spans="1:14">
      <c r="A573" s="34" t="s">
        <v>612</v>
      </c>
      <c r="B573" s="41">
        <v>6004733</v>
      </c>
      <c r="C573" s="41">
        <v>145510</v>
      </c>
      <c r="D573" s="63">
        <v>45200</v>
      </c>
      <c r="E573" s="63">
        <v>45565</v>
      </c>
      <c r="F573" s="61">
        <v>10899</v>
      </c>
      <c r="G573" s="61">
        <v>41612</v>
      </c>
      <c r="H573" s="61">
        <v>5378.52</v>
      </c>
      <c r="I573" s="61">
        <f t="shared" si="16"/>
        <v>57889.520000000004</v>
      </c>
      <c r="J573" s="61">
        <v>72414</v>
      </c>
      <c r="K573" s="69">
        <f t="shared" si="17"/>
        <v>0.79942442069213138</v>
      </c>
      <c r="M573" s="65"/>
      <c r="N573" s="61"/>
    </row>
    <row r="574" spans="1:14">
      <c r="A574" s="34" t="s">
        <v>613</v>
      </c>
      <c r="B574" s="41">
        <v>6003958</v>
      </c>
      <c r="C574" s="41">
        <v>145764</v>
      </c>
      <c r="D574" s="63">
        <v>45200</v>
      </c>
      <c r="E574" s="63">
        <v>45565</v>
      </c>
      <c r="F574" s="61">
        <v>6648</v>
      </c>
      <c r="G574" s="61">
        <v>53009</v>
      </c>
      <c r="H574" s="61">
        <v>3040</v>
      </c>
      <c r="I574" s="61">
        <f t="shared" si="16"/>
        <v>62697</v>
      </c>
      <c r="J574" s="61">
        <v>72970</v>
      </c>
      <c r="K574" s="69">
        <f t="shared" si="17"/>
        <v>0.859216116212142</v>
      </c>
      <c r="M574" s="65"/>
      <c r="N574" s="61"/>
    </row>
    <row r="575" spans="1:14">
      <c r="A575" s="34" t="s">
        <v>614</v>
      </c>
      <c r="B575" s="41">
        <v>6002174</v>
      </c>
      <c r="C575" s="41">
        <v>145473</v>
      </c>
      <c r="D575" s="63">
        <v>45200</v>
      </c>
      <c r="E575" s="63">
        <v>45565</v>
      </c>
      <c r="F575" s="61">
        <v>6073</v>
      </c>
      <c r="G575" s="61">
        <v>24056</v>
      </c>
      <c r="H575" s="61">
        <v>3491.04</v>
      </c>
      <c r="I575" s="61">
        <f t="shared" si="16"/>
        <v>33620.04</v>
      </c>
      <c r="J575" s="61">
        <v>44165</v>
      </c>
      <c r="K575" s="69">
        <f t="shared" si="17"/>
        <v>0.76123717876146269</v>
      </c>
      <c r="M575" s="65"/>
      <c r="N575" s="61"/>
    </row>
    <row r="576" spans="1:14">
      <c r="A576" s="52" t="s">
        <v>615</v>
      </c>
      <c r="B576" s="53">
        <v>6014823</v>
      </c>
      <c r="C576" s="53">
        <v>145977</v>
      </c>
      <c r="D576" s="70">
        <v>45200</v>
      </c>
      <c r="E576" s="70">
        <v>45565</v>
      </c>
      <c r="F576" s="71">
        <v>12040</v>
      </c>
      <c r="G576" s="71">
        <v>41647</v>
      </c>
      <c r="H576" s="71">
        <v>720.72</v>
      </c>
      <c r="I576" s="71">
        <f t="shared" si="16"/>
        <v>54407.72</v>
      </c>
      <c r="J576" s="71">
        <v>62511</v>
      </c>
      <c r="K576" s="72">
        <f t="shared" si="17"/>
        <v>0.87037033482107151</v>
      </c>
      <c r="M576" s="65"/>
      <c r="N576" s="61"/>
    </row>
    <row r="577" spans="1:14">
      <c r="A577" s="42" t="s">
        <v>616</v>
      </c>
      <c r="B577" s="43">
        <v>6014252</v>
      </c>
      <c r="C577" s="43">
        <v>145840</v>
      </c>
      <c r="D577" s="66">
        <v>45200</v>
      </c>
      <c r="E577" s="66">
        <v>45565</v>
      </c>
      <c r="F577" s="67">
        <v>2502</v>
      </c>
      <c r="G577" s="67">
        <v>2908</v>
      </c>
      <c r="H577" s="67">
        <v>4684</v>
      </c>
      <c r="I577" s="67">
        <f t="shared" si="16"/>
        <v>10094</v>
      </c>
      <c r="J577" s="67">
        <v>35994</v>
      </c>
      <c r="K577" s="68">
        <f t="shared" si="17"/>
        <v>0.28043562816024892</v>
      </c>
      <c r="M577" s="65"/>
      <c r="N577" s="61"/>
    </row>
    <row r="578" spans="1:14">
      <c r="A578" s="34" t="s">
        <v>617</v>
      </c>
      <c r="B578" s="41">
        <v>6009369</v>
      </c>
      <c r="C578" s="41">
        <v>145502</v>
      </c>
      <c r="D578" s="63">
        <v>45200</v>
      </c>
      <c r="E578" s="63">
        <v>45565</v>
      </c>
      <c r="F578" s="61">
        <v>3760</v>
      </c>
      <c r="G578" s="61">
        <v>8975</v>
      </c>
      <c r="H578" s="61">
        <v>1014.72</v>
      </c>
      <c r="I578" s="61">
        <f t="shared" si="16"/>
        <v>13749.72</v>
      </c>
      <c r="J578" s="61">
        <v>22537</v>
      </c>
      <c r="K578" s="69">
        <f t="shared" si="17"/>
        <v>0.61009539867772988</v>
      </c>
      <c r="M578" s="65"/>
      <c r="N578" s="61"/>
    </row>
    <row r="579" spans="1:14">
      <c r="A579" s="34" t="s">
        <v>618</v>
      </c>
      <c r="B579" s="41">
        <v>6005953</v>
      </c>
      <c r="C579" s="41">
        <v>146048</v>
      </c>
      <c r="D579" s="63">
        <v>45200</v>
      </c>
      <c r="E579" s="63">
        <v>45565</v>
      </c>
      <c r="F579" s="61">
        <v>6130</v>
      </c>
      <c r="G579" s="61">
        <v>11175</v>
      </c>
      <c r="H579" s="61">
        <v>2005.92</v>
      </c>
      <c r="I579" s="61">
        <f t="shared" si="16"/>
        <v>19310.919999999998</v>
      </c>
      <c r="J579" s="61">
        <v>28283</v>
      </c>
      <c r="K579" s="69">
        <f t="shared" si="17"/>
        <v>0.68277481172435728</v>
      </c>
      <c r="M579" s="65"/>
      <c r="N579" s="61"/>
    </row>
    <row r="580" spans="1:14">
      <c r="A580" s="34" t="s">
        <v>619</v>
      </c>
      <c r="B580" s="41">
        <v>6009377</v>
      </c>
      <c r="C580" s="41">
        <v>146159</v>
      </c>
      <c r="D580" s="63">
        <v>45200</v>
      </c>
      <c r="E580" s="63">
        <v>45565</v>
      </c>
      <c r="F580" s="61">
        <v>5212</v>
      </c>
      <c r="G580" s="61">
        <v>17438</v>
      </c>
      <c r="H580" s="61">
        <v>3294.48</v>
      </c>
      <c r="I580" s="61">
        <f t="shared" si="16"/>
        <v>25944.48</v>
      </c>
      <c r="J580" s="61">
        <v>30215</v>
      </c>
      <c r="K580" s="69">
        <f t="shared" si="17"/>
        <v>0.85866225384742678</v>
      </c>
      <c r="M580" s="65"/>
      <c r="N580" s="61"/>
    </row>
    <row r="581" spans="1:14">
      <c r="A581" s="52" t="s">
        <v>620</v>
      </c>
      <c r="B581" s="53">
        <v>6009393</v>
      </c>
      <c r="C581" s="53">
        <v>145497</v>
      </c>
      <c r="D581" s="70">
        <v>45200</v>
      </c>
      <c r="E581" s="70">
        <v>45565</v>
      </c>
      <c r="F581" s="71">
        <v>3075</v>
      </c>
      <c r="G581" s="71">
        <v>8650</v>
      </c>
      <c r="H581" s="71">
        <v>309.12</v>
      </c>
      <c r="I581" s="71">
        <f t="shared" si="16"/>
        <v>12034.12</v>
      </c>
      <c r="J581" s="71">
        <v>23940</v>
      </c>
      <c r="K581" s="72">
        <f t="shared" si="17"/>
        <v>0.5026783625730995</v>
      </c>
      <c r="M581" s="65"/>
      <c r="N581" s="61"/>
    </row>
    <row r="582" spans="1:14">
      <c r="A582" s="42" t="s">
        <v>621</v>
      </c>
      <c r="B582" s="43">
        <v>6016984</v>
      </c>
      <c r="C582" s="43">
        <v>145460</v>
      </c>
      <c r="D582" s="66">
        <v>45200</v>
      </c>
      <c r="E582" s="66">
        <v>45565</v>
      </c>
      <c r="F582" s="67">
        <v>11375</v>
      </c>
      <c r="G582" s="67">
        <v>19996</v>
      </c>
      <c r="H582" s="67">
        <v>6551.16</v>
      </c>
      <c r="I582" s="67">
        <f t="shared" si="16"/>
        <v>37922.160000000003</v>
      </c>
      <c r="J582" s="67">
        <v>57180</v>
      </c>
      <c r="K582" s="68">
        <f t="shared" si="17"/>
        <v>0.66320671563483746</v>
      </c>
      <c r="M582" s="65"/>
      <c r="N582" s="61"/>
    </row>
    <row r="583" spans="1:14">
      <c r="A583" s="34" t="s">
        <v>622</v>
      </c>
      <c r="B583" s="41">
        <v>6016992</v>
      </c>
      <c r="C583" s="41">
        <v>146195</v>
      </c>
      <c r="D583" s="63">
        <v>45200</v>
      </c>
      <c r="E583" s="63">
        <v>45565</v>
      </c>
      <c r="F583" s="61">
        <v>1233</v>
      </c>
      <c r="G583" s="61">
        <v>2391</v>
      </c>
      <c r="H583" s="61">
        <v>1335.6</v>
      </c>
      <c r="I583" s="61">
        <f t="shared" si="16"/>
        <v>4959.6000000000004</v>
      </c>
      <c r="J583" s="61">
        <v>27574</v>
      </c>
      <c r="K583" s="69">
        <f t="shared" si="17"/>
        <v>0.17986509030245884</v>
      </c>
      <c r="M583" s="65"/>
      <c r="N583" s="61"/>
    </row>
    <row r="584" spans="1:14">
      <c r="A584" s="34" t="s">
        <v>623</v>
      </c>
      <c r="B584" s="41">
        <v>6017008</v>
      </c>
      <c r="C584" s="41">
        <v>146194</v>
      </c>
      <c r="D584" s="63">
        <v>45200</v>
      </c>
      <c r="E584" s="63">
        <v>45565</v>
      </c>
      <c r="F584" s="61">
        <v>12</v>
      </c>
      <c r="G584" s="61">
        <v>0</v>
      </c>
      <c r="H584" s="61">
        <v>42</v>
      </c>
      <c r="I584" s="61">
        <f t="shared" si="16"/>
        <v>54</v>
      </c>
      <c r="J584" s="61">
        <v>22358</v>
      </c>
      <c r="K584" s="69">
        <f t="shared" si="17"/>
        <v>2.4152428660882009E-3</v>
      </c>
      <c r="M584" s="65"/>
      <c r="N584" s="61"/>
    </row>
    <row r="585" spans="1:14">
      <c r="A585" s="34" t="s">
        <v>624</v>
      </c>
      <c r="B585" s="41">
        <v>6016968</v>
      </c>
      <c r="C585" s="41">
        <v>146192</v>
      </c>
      <c r="D585" s="63">
        <v>45200</v>
      </c>
      <c r="E585" s="63">
        <v>45565</v>
      </c>
      <c r="F585" s="61">
        <v>46</v>
      </c>
      <c r="G585" s="61">
        <v>11</v>
      </c>
      <c r="H585" s="61">
        <v>71.400000000000006</v>
      </c>
      <c r="I585" s="61">
        <f t="shared" si="16"/>
        <v>128.4</v>
      </c>
      <c r="J585" s="61">
        <v>23583</v>
      </c>
      <c r="K585" s="69">
        <f t="shared" si="17"/>
        <v>5.4445999236738332E-3</v>
      </c>
      <c r="M585" s="65"/>
      <c r="N585" s="61"/>
    </row>
    <row r="586" spans="1:14">
      <c r="A586" s="52" t="s">
        <v>625</v>
      </c>
      <c r="B586" s="53">
        <v>6007330</v>
      </c>
      <c r="C586" s="53">
        <v>145275</v>
      </c>
      <c r="D586" s="70">
        <v>45200</v>
      </c>
      <c r="E586" s="70">
        <v>45565</v>
      </c>
      <c r="F586" s="71">
        <v>3185</v>
      </c>
      <c r="G586" s="71">
        <v>14879</v>
      </c>
      <c r="H586" s="71">
        <v>5977.44</v>
      </c>
      <c r="I586" s="71">
        <f t="shared" si="16"/>
        <v>24041.439999999999</v>
      </c>
      <c r="J586" s="71">
        <v>30781</v>
      </c>
      <c r="K586" s="72">
        <f t="shared" si="17"/>
        <v>0.78104804912121106</v>
      </c>
      <c r="M586" s="65"/>
      <c r="N586" s="61"/>
    </row>
    <row r="587" spans="1:14">
      <c r="A587" s="42" t="s">
        <v>626</v>
      </c>
      <c r="B587" s="43">
        <v>6003750</v>
      </c>
      <c r="C587" s="43">
        <v>145726</v>
      </c>
      <c r="D587" s="66">
        <v>45200</v>
      </c>
      <c r="E587" s="66">
        <v>45565</v>
      </c>
      <c r="F587" s="67">
        <v>1784</v>
      </c>
      <c r="G587" s="67">
        <v>14482</v>
      </c>
      <c r="H587" s="67">
        <v>2593.92</v>
      </c>
      <c r="I587" s="67">
        <f t="shared" ref="I587:I650" si="18">SUM(F587:H587)</f>
        <v>18859.919999999998</v>
      </c>
      <c r="J587" s="67">
        <v>22720</v>
      </c>
      <c r="K587" s="68">
        <f t="shared" ref="K587:K650" si="19">I587/J587</f>
        <v>0.83010211267605627</v>
      </c>
      <c r="M587" s="65"/>
      <c r="N587" s="61"/>
    </row>
    <row r="588" spans="1:14">
      <c r="A588" s="34" t="s">
        <v>627</v>
      </c>
      <c r="B588" s="41">
        <v>6009427</v>
      </c>
      <c r="C588" s="41">
        <v>145442</v>
      </c>
      <c r="D588" s="63">
        <v>45200</v>
      </c>
      <c r="E588" s="63">
        <v>45565</v>
      </c>
      <c r="F588" s="61">
        <v>4191</v>
      </c>
      <c r="G588" s="61">
        <v>9207</v>
      </c>
      <c r="H588" s="61">
        <v>3617.88</v>
      </c>
      <c r="I588" s="61">
        <f t="shared" si="18"/>
        <v>17015.88</v>
      </c>
      <c r="J588" s="61">
        <v>27927</v>
      </c>
      <c r="K588" s="69">
        <f t="shared" si="19"/>
        <v>0.60929852830594056</v>
      </c>
      <c r="M588" s="65"/>
      <c r="N588" s="61"/>
    </row>
    <row r="589" spans="1:14">
      <c r="A589" s="34" t="s">
        <v>628</v>
      </c>
      <c r="B589" s="41">
        <v>6003263</v>
      </c>
      <c r="C589" s="41">
        <v>145795</v>
      </c>
      <c r="D589" s="63">
        <v>45200</v>
      </c>
      <c r="E589" s="63">
        <v>45565</v>
      </c>
      <c r="F589" s="61">
        <v>8689</v>
      </c>
      <c r="G589" s="61">
        <v>24771</v>
      </c>
      <c r="H589" s="61">
        <v>8303.4</v>
      </c>
      <c r="I589" s="61">
        <f t="shared" si="18"/>
        <v>41763.4</v>
      </c>
      <c r="J589" s="61">
        <v>51029</v>
      </c>
      <c r="K589" s="69">
        <f t="shared" si="19"/>
        <v>0.81842481726077332</v>
      </c>
      <c r="M589" s="65"/>
      <c r="N589" s="61"/>
    </row>
    <row r="590" spans="1:14">
      <c r="A590" s="34" t="s">
        <v>629</v>
      </c>
      <c r="B590" s="41">
        <v>6009443</v>
      </c>
      <c r="C590" s="41">
        <v>145879</v>
      </c>
      <c r="D590" s="63">
        <v>45200</v>
      </c>
      <c r="E590" s="63">
        <v>45565</v>
      </c>
      <c r="F590" s="61">
        <v>3729</v>
      </c>
      <c r="G590" s="61">
        <v>12414</v>
      </c>
      <c r="H590" s="61">
        <v>2667.84</v>
      </c>
      <c r="I590" s="61">
        <f t="shared" si="18"/>
        <v>18810.84</v>
      </c>
      <c r="J590" s="61">
        <v>24967</v>
      </c>
      <c r="K590" s="69">
        <f t="shared" si="19"/>
        <v>0.75342812512516522</v>
      </c>
      <c r="M590" s="65"/>
      <c r="N590" s="61"/>
    </row>
    <row r="591" spans="1:14">
      <c r="A591" s="52" t="s">
        <v>630</v>
      </c>
      <c r="B591" s="53">
        <v>6002588</v>
      </c>
      <c r="C591" s="53">
        <v>146086</v>
      </c>
      <c r="D591" s="70">
        <v>45200</v>
      </c>
      <c r="E591" s="70">
        <v>45565</v>
      </c>
      <c r="F591" s="71">
        <v>1568</v>
      </c>
      <c r="G591" s="71">
        <v>8055</v>
      </c>
      <c r="H591" s="71">
        <v>373.8</v>
      </c>
      <c r="I591" s="71">
        <f t="shared" si="18"/>
        <v>9996.7999999999993</v>
      </c>
      <c r="J591" s="71">
        <v>15185</v>
      </c>
      <c r="K591" s="72">
        <f t="shared" si="19"/>
        <v>0.65833388212051358</v>
      </c>
      <c r="M591" s="65"/>
      <c r="N591" s="61"/>
    </row>
    <row r="592" spans="1:14">
      <c r="A592" s="42" t="s">
        <v>631</v>
      </c>
      <c r="B592" s="43">
        <v>6004188</v>
      </c>
      <c r="C592" s="43">
        <v>145466</v>
      </c>
      <c r="D592" s="66">
        <v>45200</v>
      </c>
      <c r="E592" s="66">
        <v>45565</v>
      </c>
      <c r="F592" s="67">
        <v>1429</v>
      </c>
      <c r="G592" s="67">
        <v>5252</v>
      </c>
      <c r="H592" s="67">
        <v>162.96</v>
      </c>
      <c r="I592" s="67">
        <f t="shared" si="18"/>
        <v>6843.96</v>
      </c>
      <c r="J592" s="67">
        <v>11317</v>
      </c>
      <c r="K592" s="68">
        <f t="shared" si="19"/>
        <v>0.60475037554122113</v>
      </c>
      <c r="M592" s="65"/>
      <c r="N592" s="61"/>
    </row>
    <row r="593" spans="1:14">
      <c r="A593" s="34" t="s">
        <v>632</v>
      </c>
      <c r="B593" s="41">
        <v>6009484</v>
      </c>
      <c r="C593" s="41">
        <v>146070</v>
      </c>
      <c r="D593" s="63">
        <v>45200</v>
      </c>
      <c r="E593" s="63">
        <v>45565</v>
      </c>
      <c r="F593" s="61">
        <v>0</v>
      </c>
      <c r="G593" s="61">
        <v>3316</v>
      </c>
      <c r="H593" s="61">
        <v>0</v>
      </c>
      <c r="I593" s="61">
        <f t="shared" si="18"/>
        <v>3316</v>
      </c>
      <c r="J593" s="61">
        <v>10323</v>
      </c>
      <c r="K593" s="69">
        <f t="shared" si="19"/>
        <v>0.32122445025670832</v>
      </c>
      <c r="M593" s="65"/>
      <c r="N593" s="61"/>
    </row>
    <row r="594" spans="1:14">
      <c r="A594" s="34" t="s">
        <v>633</v>
      </c>
      <c r="B594" s="41">
        <v>6002711</v>
      </c>
      <c r="C594" s="41">
        <v>145985</v>
      </c>
      <c r="D594" s="63">
        <v>45200</v>
      </c>
      <c r="E594" s="63">
        <v>45565</v>
      </c>
      <c r="F594" s="61">
        <v>5018</v>
      </c>
      <c r="G594" s="61">
        <v>12218</v>
      </c>
      <c r="H594" s="61">
        <v>5526.36</v>
      </c>
      <c r="I594" s="61">
        <f t="shared" si="18"/>
        <v>22762.36</v>
      </c>
      <c r="J594" s="61">
        <v>33301</v>
      </c>
      <c r="K594" s="69">
        <f t="shared" si="19"/>
        <v>0.68353382781297856</v>
      </c>
      <c r="M594" s="65"/>
      <c r="N594" s="61"/>
    </row>
    <row r="595" spans="1:14">
      <c r="A595" s="42" t="s">
        <v>634</v>
      </c>
      <c r="B595" s="43">
        <v>6012165</v>
      </c>
      <c r="C595" s="43">
        <v>145647</v>
      </c>
      <c r="D595" s="66">
        <v>45200</v>
      </c>
      <c r="E595" s="66">
        <v>45565</v>
      </c>
      <c r="F595" s="67">
        <v>5544</v>
      </c>
      <c r="G595" s="67">
        <v>13806</v>
      </c>
      <c r="H595" s="67">
        <v>5775.84</v>
      </c>
      <c r="I595" s="67">
        <f t="shared" si="18"/>
        <v>25125.84</v>
      </c>
      <c r="J595" s="67">
        <v>35113</v>
      </c>
      <c r="K595" s="68">
        <f t="shared" si="19"/>
        <v>0.71557087118730955</v>
      </c>
      <c r="M595" s="65"/>
      <c r="N595" s="61"/>
    </row>
    <row r="596" spans="1:14">
      <c r="A596" s="34" t="s">
        <v>635</v>
      </c>
      <c r="B596" s="41">
        <v>6006134</v>
      </c>
      <c r="C596" s="41">
        <v>145881</v>
      </c>
      <c r="D596" s="63">
        <v>45200</v>
      </c>
      <c r="E596" s="63">
        <v>45565</v>
      </c>
      <c r="F596" s="61">
        <v>10917</v>
      </c>
      <c r="G596" s="61">
        <v>59702</v>
      </c>
      <c r="H596" s="61">
        <v>466.2</v>
      </c>
      <c r="I596" s="61">
        <f t="shared" si="18"/>
        <v>71085.2</v>
      </c>
      <c r="J596" s="61">
        <v>76642</v>
      </c>
      <c r="K596" s="69">
        <f t="shared" si="19"/>
        <v>0.92749667284256665</v>
      </c>
      <c r="M596" s="65"/>
      <c r="N596" s="61"/>
    </row>
    <row r="597" spans="1:14">
      <c r="A597" s="34" t="s">
        <v>636</v>
      </c>
      <c r="B597" s="41">
        <v>6009260</v>
      </c>
      <c r="C597" s="41">
        <v>145903</v>
      </c>
      <c r="D597" s="63">
        <v>45200</v>
      </c>
      <c r="E597" s="63">
        <v>45565</v>
      </c>
      <c r="F597" s="61">
        <v>2485</v>
      </c>
      <c r="G597" s="61">
        <v>6692</v>
      </c>
      <c r="H597" s="61">
        <v>711.48</v>
      </c>
      <c r="I597" s="61">
        <f t="shared" si="18"/>
        <v>9888.48</v>
      </c>
      <c r="J597" s="61">
        <v>12337</v>
      </c>
      <c r="K597" s="69">
        <f t="shared" si="19"/>
        <v>0.80153035584015564</v>
      </c>
      <c r="M597" s="65"/>
      <c r="N597" s="61"/>
    </row>
    <row r="598" spans="1:14">
      <c r="A598" s="34" t="s">
        <v>637</v>
      </c>
      <c r="B598" s="41">
        <v>6007934</v>
      </c>
      <c r="C598" s="41">
        <v>145779</v>
      </c>
      <c r="D598" s="63">
        <v>45200</v>
      </c>
      <c r="E598" s="63">
        <v>45565</v>
      </c>
      <c r="F598" s="61">
        <v>5041</v>
      </c>
      <c r="G598" s="61">
        <v>11793</v>
      </c>
      <c r="H598" s="61">
        <v>2777.04</v>
      </c>
      <c r="I598" s="61">
        <f t="shared" si="18"/>
        <v>19611.04</v>
      </c>
      <c r="J598" s="61">
        <v>35245</v>
      </c>
      <c r="K598" s="69">
        <f t="shared" si="19"/>
        <v>0.55642048517520215</v>
      </c>
      <c r="M598" s="65"/>
      <c r="N598" s="61"/>
    </row>
    <row r="599" spans="1:14">
      <c r="A599" s="52" t="s">
        <v>638</v>
      </c>
      <c r="B599" s="53">
        <v>6007868</v>
      </c>
      <c r="C599" s="53">
        <v>145671</v>
      </c>
      <c r="D599" s="70">
        <v>45200</v>
      </c>
      <c r="E599" s="70">
        <v>45565</v>
      </c>
      <c r="F599" s="71">
        <v>8427</v>
      </c>
      <c r="G599" s="71">
        <v>24719</v>
      </c>
      <c r="H599" s="71">
        <v>2961</v>
      </c>
      <c r="I599" s="71">
        <f t="shared" si="18"/>
        <v>36107</v>
      </c>
      <c r="J599" s="71">
        <v>46628</v>
      </c>
      <c r="K599" s="72">
        <f t="shared" si="19"/>
        <v>0.77436304366475084</v>
      </c>
      <c r="M599" s="65"/>
      <c r="N599" s="61"/>
    </row>
    <row r="600" spans="1:14">
      <c r="A600" s="42" t="s">
        <v>639</v>
      </c>
      <c r="B600" s="43">
        <v>6014856</v>
      </c>
      <c r="C600" s="43">
        <v>145970</v>
      </c>
      <c r="D600" s="66">
        <v>45200</v>
      </c>
      <c r="E600" s="66">
        <v>45565</v>
      </c>
      <c r="F600" s="67">
        <v>8938</v>
      </c>
      <c r="G600" s="67">
        <v>46922</v>
      </c>
      <c r="H600" s="67">
        <v>3355.8</v>
      </c>
      <c r="I600" s="67">
        <f t="shared" si="18"/>
        <v>59215.8</v>
      </c>
      <c r="J600" s="67">
        <v>69735</v>
      </c>
      <c r="K600" s="68">
        <f t="shared" si="19"/>
        <v>0.84915465691546577</v>
      </c>
      <c r="M600" s="65"/>
      <c r="N600" s="61"/>
    </row>
    <row r="601" spans="1:14">
      <c r="A601" s="34" t="s">
        <v>640</v>
      </c>
      <c r="B601" s="41">
        <v>6012991</v>
      </c>
      <c r="C601" s="41">
        <v>145721</v>
      </c>
      <c r="D601" s="63">
        <v>45200</v>
      </c>
      <c r="E601" s="63">
        <v>45565</v>
      </c>
      <c r="F601" s="61">
        <v>4729</v>
      </c>
      <c r="G601" s="61">
        <v>5972</v>
      </c>
      <c r="H601" s="61">
        <v>1637.16</v>
      </c>
      <c r="I601" s="61">
        <f t="shared" si="18"/>
        <v>12338.16</v>
      </c>
      <c r="J601" s="61">
        <v>30589</v>
      </c>
      <c r="K601" s="69">
        <f t="shared" si="19"/>
        <v>0.40335283925594168</v>
      </c>
      <c r="M601" s="65"/>
      <c r="N601" s="61"/>
    </row>
    <row r="602" spans="1:14">
      <c r="A602" s="34" t="s">
        <v>641</v>
      </c>
      <c r="B602" s="41">
        <v>6011332</v>
      </c>
      <c r="C602" s="41">
        <v>145602</v>
      </c>
      <c r="D602" s="63">
        <v>45200</v>
      </c>
      <c r="E602" s="63">
        <v>45565</v>
      </c>
      <c r="F602" s="61">
        <v>2002</v>
      </c>
      <c r="G602" s="61">
        <v>4085</v>
      </c>
      <c r="H602" s="61">
        <v>725</v>
      </c>
      <c r="I602" s="61">
        <f t="shared" si="18"/>
        <v>6812</v>
      </c>
      <c r="J602" s="61">
        <v>32466</v>
      </c>
      <c r="K602" s="69">
        <f t="shared" si="19"/>
        <v>0.20981950348056427</v>
      </c>
      <c r="M602" s="65"/>
      <c r="N602" s="61"/>
    </row>
    <row r="603" spans="1:14">
      <c r="A603" s="34" t="s">
        <v>642</v>
      </c>
      <c r="B603" s="41">
        <v>6009674</v>
      </c>
      <c r="C603" s="41">
        <v>146019</v>
      </c>
      <c r="D603" s="63">
        <v>45200</v>
      </c>
      <c r="E603" s="63">
        <v>45565</v>
      </c>
      <c r="F603" s="61">
        <v>3651</v>
      </c>
      <c r="G603" s="61">
        <v>11030</v>
      </c>
      <c r="H603" s="61">
        <v>616.55999999999995</v>
      </c>
      <c r="I603" s="61">
        <f t="shared" si="18"/>
        <v>15297.56</v>
      </c>
      <c r="J603" s="61">
        <v>35328</v>
      </c>
      <c r="K603" s="69">
        <f t="shared" si="19"/>
        <v>0.43301517210144924</v>
      </c>
      <c r="M603" s="65"/>
      <c r="N603" s="61"/>
    </row>
    <row r="604" spans="1:14">
      <c r="A604" s="52" t="s">
        <v>643</v>
      </c>
      <c r="B604" s="53">
        <v>6009682</v>
      </c>
      <c r="C604" s="53">
        <v>146100</v>
      </c>
      <c r="D604" s="70">
        <v>45200</v>
      </c>
      <c r="E604" s="70">
        <v>45565</v>
      </c>
      <c r="F604" s="71">
        <v>894</v>
      </c>
      <c r="G604" s="71">
        <v>149</v>
      </c>
      <c r="H604" s="71">
        <v>1988.28</v>
      </c>
      <c r="I604" s="71">
        <f t="shared" si="18"/>
        <v>3031.2799999999997</v>
      </c>
      <c r="J604" s="71">
        <v>10335</v>
      </c>
      <c r="K604" s="72">
        <f t="shared" si="19"/>
        <v>0.29330237058538944</v>
      </c>
      <c r="M604" s="65"/>
      <c r="N604" s="61"/>
    </row>
    <row r="605" spans="1:14">
      <c r="A605" s="42" t="s">
        <v>644</v>
      </c>
      <c r="B605" s="43">
        <v>6004725</v>
      </c>
      <c r="C605" s="43">
        <v>145336</v>
      </c>
      <c r="D605" s="66">
        <v>45200</v>
      </c>
      <c r="E605" s="66">
        <v>45565</v>
      </c>
      <c r="F605" s="67">
        <v>13406</v>
      </c>
      <c r="G605" s="67">
        <v>14505</v>
      </c>
      <c r="H605" s="67">
        <v>9679</v>
      </c>
      <c r="I605" s="67">
        <f t="shared" si="18"/>
        <v>37590</v>
      </c>
      <c r="J605" s="67">
        <v>69964</v>
      </c>
      <c r="K605" s="68">
        <f t="shared" si="19"/>
        <v>0.53727631353267391</v>
      </c>
      <c r="M605" s="65"/>
      <c r="N605" s="61"/>
    </row>
    <row r="606" spans="1:14">
      <c r="A606" s="34" t="s">
        <v>645</v>
      </c>
      <c r="B606" s="41">
        <v>6005516</v>
      </c>
      <c r="C606" s="41">
        <v>145875</v>
      </c>
      <c r="D606" s="63">
        <v>45200</v>
      </c>
      <c r="E606" s="63">
        <v>45565</v>
      </c>
      <c r="F606" s="61">
        <v>4932</v>
      </c>
      <c r="G606" s="61">
        <v>14291</v>
      </c>
      <c r="H606" s="61">
        <v>2162</v>
      </c>
      <c r="I606" s="61">
        <f t="shared" si="18"/>
        <v>21385</v>
      </c>
      <c r="J606" s="61">
        <v>27032</v>
      </c>
      <c r="K606" s="69">
        <f t="shared" si="19"/>
        <v>0.79109943770346258</v>
      </c>
      <c r="M606" s="65"/>
      <c r="N606" s="61"/>
    </row>
    <row r="607" spans="1:14">
      <c r="A607" s="34" t="s">
        <v>646</v>
      </c>
      <c r="B607" s="41">
        <v>6014377</v>
      </c>
      <c r="C607" s="41">
        <v>146028</v>
      </c>
      <c r="D607" s="63">
        <v>45200</v>
      </c>
      <c r="E607" s="63">
        <v>45565</v>
      </c>
      <c r="F607" s="61">
        <v>8243</v>
      </c>
      <c r="G607" s="61">
        <v>6931</v>
      </c>
      <c r="H607" s="61">
        <v>3097</v>
      </c>
      <c r="I607" s="61">
        <f t="shared" si="18"/>
        <v>18271</v>
      </c>
      <c r="J607" s="61">
        <v>26505</v>
      </c>
      <c r="K607" s="69">
        <f t="shared" si="19"/>
        <v>0.68934163365402756</v>
      </c>
      <c r="M607" s="65"/>
      <c r="N607" s="61"/>
    </row>
    <row r="608" spans="1:14">
      <c r="A608" s="34" t="s">
        <v>647</v>
      </c>
      <c r="B608" s="41">
        <v>6014963</v>
      </c>
      <c r="C608" s="41">
        <v>145923</v>
      </c>
      <c r="D608" s="63">
        <v>45200</v>
      </c>
      <c r="E608" s="63">
        <v>45565</v>
      </c>
      <c r="F608" s="61">
        <v>8009</v>
      </c>
      <c r="G608" s="61">
        <v>16862</v>
      </c>
      <c r="H608" s="61">
        <v>14177</v>
      </c>
      <c r="I608" s="61">
        <f t="shared" si="18"/>
        <v>39048</v>
      </c>
      <c r="J608" s="61">
        <v>52001</v>
      </c>
      <c r="K608" s="69">
        <f t="shared" si="19"/>
        <v>0.75090863637237748</v>
      </c>
      <c r="M608" s="65"/>
      <c r="N608" s="61"/>
    </row>
    <row r="609" spans="1:14">
      <c r="A609" s="52" t="s">
        <v>648</v>
      </c>
      <c r="B609" s="53">
        <v>6008825</v>
      </c>
      <c r="C609" s="53">
        <v>145632</v>
      </c>
      <c r="D609" s="70">
        <v>45200</v>
      </c>
      <c r="E609" s="70">
        <v>45565</v>
      </c>
      <c r="F609" s="71">
        <v>11085</v>
      </c>
      <c r="G609" s="71">
        <v>32792</v>
      </c>
      <c r="H609" s="71">
        <v>7752</v>
      </c>
      <c r="I609" s="71">
        <f t="shared" si="18"/>
        <v>51629</v>
      </c>
      <c r="J609" s="71">
        <v>65065</v>
      </c>
      <c r="K609" s="72">
        <f t="shared" si="19"/>
        <v>0.79349880888342428</v>
      </c>
      <c r="M609" s="65"/>
      <c r="N609" s="61"/>
    </row>
    <row r="610" spans="1:14">
      <c r="A610" s="42" t="s">
        <v>649</v>
      </c>
      <c r="B610" s="43">
        <v>6008262</v>
      </c>
      <c r="C610" s="43">
        <v>145806</v>
      </c>
      <c r="D610" s="66">
        <v>45200</v>
      </c>
      <c r="E610" s="66">
        <v>45565</v>
      </c>
      <c r="F610" s="67">
        <v>6174</v>
      </c>
      <c r="G610" s="67">
        <v>33007</v>
      </c>
      <c r="H610" s="67">
        <v>1826</v>
      </c>
      <c r="I610" s="67">
        <f t="shared" si="18"/>
        <v>41007</v>
      </c>
      <c r="J610" s="67">
        <v>45442</v>
      </c>
      <c r="K610" s="68">
        <f t="shared" si="19"/>
        <v>0.90240306324545572</v>
      </c>
      <c r="M610" s="65"/>
      <c r="N610" s="61"/>
    </row>
    <row r="611" spans="1:14">
      <c r="A611" s="34" t="s">
        <v>650</v>
      </c>
      <c r="B611" s="41">
        <v>6009740</v>
      </c>
      <c r="C611" s="41">
        <v>145000</v>
      </c>
      <c r="D611" s="63">
        <v>45200</v>
      </c>
      <c r="E611" s="63">
        <v>45565</v>
      </c>
      <c r="F611" s="61">
        <v>5385</v>
      </c>
      <c r="G611" s="61">
        <v>7269</v>
      </c>
      <c r="H611" s="61">
        <v>5959.8</v>
      </c>
      <c r="I611" s="61">
        <f t="shared" si="18"/>
        <v>18613.8</v>
      </c>
      <c r="J611" s="61">
        <v>28239</v>
      </c>
      <c r="K611" s="69">
        <f t="shared" si="19"/>
        <v>0.65915223626898967</v>
      </c>
      <c r="M611" s="65"/>
      <c r="N611" s="61"/>
    </row>
    <row r="612" spans="1:14">
      <c r="A612" s="34" t="s">
        <v>651</v>
      </c>
      <c r="B612" s="41">
        <v>6002430</v>
      </c>
      <c r="C612" s="41">
        <v>145659</v>
      </c>
      <c r="D612" s="63">
        <v>45200</v>
      </c>
      <c r="E612" s="63">
        <v>45565</v>
      </c>
      <c r="F612" s="61">
        <v>8485</v>
      </c>
      <c r="G612" s="61">
        <v>29284</v>
      </c>
      <c r="H612" s="61">
        <v>3970</v>
      </c>
      <c r="I612" s="61">
        <f t="shared" si="18"/>
        <v>41739</v>
      </c>
      <c r="J612" s="61">
        <v>49404</v>
      </c>
      <c r="K612" s="69">
        <f t="shared" si="19"/>
        <v>0.84485061938304595</v>
      </c>
      <c r="M612" s="65"/>
      <c r="N612" s="61"/>
    </row>
    <row r="613" spans="1:14">
      <c r="A613" s="34" t="s">
        <v>652</v>
      </c>
      <c r="B613" s="41">
        <v>6009757</v>
      </c>
      <c r="C613" s="41">
        <v>145939</v>
      </c>
      <c r="D613" s="63">
        <v>45200</v>
      </c>
      <c r="E613" s="63">
        <v>45565</v>
      </c>
      <c r="F613" s="61">
        <v>7039</v>
      </c>
      <c r="G613" s="61">
        <v>27881</v>
      </c>
      <c r="H613" s="61">
        <v>642.6</v>
      </c>
      <c r="I613" s="61">
        <f t="shared" si="18"/>
        <v>35562.6</v>
      </c>
      <c r="J613" s="61">
        <v>40380</v>
      </c>
      <c r="K613" s="69">
        <f t="shared" si="19"/>
        <v>0.88069836552748881</v>
      </c>
      <c r="M613" s="65"/>
      <c r="N613" s="61"/>
    </row>
    <row r="614" spans="1:14">
      <c r="A614" s="52" t="s">
        <v>653</v>
      </c>
      <c r="B614" s="53">
        <v>6009765</v>
      </c>
      <c r="C614" s="53">
        <v>145389</v>
      </c>
      <c r="D614" s="70">
        <v>45200</v>
      </c>
      <c r="E614" s="70">
        <v>45565</v>
      </c>
      <c r="F614" s="71">
        <v>2882</v>
      </c>
      <c r="G614" s="71">
        <v>9494</v>
      </c>
      <c r="H614" s="71">
        <v>1342.32</v>
      </c>
      <c r="I614" s="71">
        <f t="shared" si="18"/>
        <v>13718.32</v>
      </c>
      <c r="J614" s="71">
        <v>17199</v>
      </c>
      <c r="K614" s="72">
        <f t="shared" si="19"/>
        <v>0.79762311762311766</v>
      </c>
      <c r="M614" s="65"/>
      <c r="N614" s="61"/>
    </row>
    <row r="615" spans="1:14">
      <c r="A615" s="42" t="s">
        <v>654</v>
      </c>
      <c r="B615" s="43">
        <v>6009435</v>
      </c>
      <c r="C615" s="43">
        <v>145887</v>
      </c>
      <c r="D615" s="66">
        <v>45200</v>
      </c>
      <c r="E615" s="66">
        <v>45565</v>
      </c>
      <c r="F615" s="67">
        <v>6525</v>
      </c>
      <c r="G615" s="67">
        <v>15149</v>
      </c>
      <c r="H615" s="67">
        <v>5455</v>
      </c>
      <c r="I615" s="67">
        <f t="shared" si="18"/>
        <v>27129</v>
      </c>
      <c r="J615" s="67">
        <v>51595</v>
      </c>
      <c r="K615" s="68">
        <f t="shared" si="19"/>
        <v>0.52580676422133932</v>
      </c>
      <c r="M615" s="65"/>
      <c r="N615" s="61"/>
    </row>
    <row r="616" spans="1:14">
      <c r="A616" s="34" t="s">
        <v>655</v>
      </c>
      <c r="B616" s="41">
        <v>6006365</v>
      </c>
      <c r="C616" s="41">
        <v>146147</v>
      </c>
      <c r="D616" s="63">
        <v>45200</v>
      </c>
      <c r="E616" s="63">
        <v>45565</v>
      </c>
      <c r="F616" s="61">
        <v>999</v>
      </c>
      <c r="G616" s="61">
        <v>4939</v>
      </c>
      <c r="H616" s="61">
        <v>672</v>
      </c>
      <c r="I616" s="61">
        <f t="shared" si="18"/>
        <v>6610</v>
      </c>
      <c r="J616" s="61">
        <v>9247</v>
      </c>
      <c r="K616" s="69">
        <f t="shared" si="19"/>
        <v>0.71482643019357628</v>
      </c>
      <c r="M616" s="65"/>
      <c r="N616" s="61"/>
    </row>
    <row r="617" spans="1:14">
      <c r="A617" s="34" t="s">
        <v>656</v>
      </c>
      <c r="B617" s="41">
        <v>6009856</v>
      </c>
      <c r="C617" s="41">
        <v>145429</v>
      </c>
      <c r="D617" s="63">
        <v>45200</v>
      </c>
      <c r="E617" s="63">
        <v>45565</v>
      </c>
      <c r="F617" s="61">
        <v>8003</v>
      </c>
      <c r="G617" s="61">
        <v>46280</v>
      </c>
      <c r="H617" s="61">
        <v>3916.92</v>
      </c>
      <c r="I617" s="61">
        <f t="shared" si="18"/>
        <v>58199.92</v>
      </c>
      <c r="J617" s="61">
        <v>62365</v>
      </c>
      <c r="K617" s="69">
        <f t="shared" si="19"/>
        <v>0.93321446324059965</v>
      </c>
      <c r="M617" s="65"/>
      <c r="N617" s="61"/>
    </row>
    <row r="618" spans="1:14">
      <c r="A618" s="34" t="s">
        <v>657</v>
      </c>
      <c r="B618" s="41">
        <v>6006100</v>
      </c>
      <c r="C618" s="41">
        <v>145591</v>
      </c>
      <c r="D618" s="63">
        <v>45200</v>
      </c>
      <c r="E618" s="63">
        <v>45565</v>
      </c>
      <c r="F618" s="61">
        <v>3824</v>
      </c>
      <c r="G618" s="61">
        <v>4281</v>
      </c>
      <c r="H618" s="61">
        <v>3638.88</v>
      </c>
      <c r="I618" s="61">
        <f t="shared" si="18"/>
        <v>11743.880000000001</v>
      </c>
      <c r="J618" s="61">
        <v>25935</v>
      </c>
      <c r="K618" s="69">
        <f t="shared" si="19"/>
        <v>0.45281974166184696</v>
      </c>
      <c r="M618" s="65"/>
      <c r="N618" s="61"/>
    </row>
    <row r="619" spans="1:14">
      <c r="A619" s="52" t="s">
        <v>658</v>
      </c>
      <c r="B619" s="53">
        <v>6009864</v>
      </c>
      <c r="C619" s="53">
        <v>146047</v>
      </c>
      <c r="D619" s="70">
        <v>45200</v>
      </c>
      <c r="E619" s="70">
        <v>45565</v>
      </c>
      <c r="F619" s="71">
        <v>947</v>
      </c>
      <c r="G619" s="71">
        <v>5100</v>
      </c>
      <c r="H619" s="71">
        <v>0</v>
      </c>
      <c r="I619" s="71">
        <f t="shared" si="18"/>
        <v>6047</v>
      </c>
      <c r="J619" s="71">
        <v>18117</v>
      </c>
      <c r="K619" s="72">
        <f t="shared" si="19"/>
        <v>0.33377490754539935</v>
      </c>
      <c r="M619" s="65"/>
      <c r="N619" s="61"/>
    </row>
    <row r="620" spans="1:14">
      <c r="A620" s="42" t="s">
        <v>659</v>
      </c>
      <c r="B620" s="43">
        <v>6009872</v>
      </c>
      <c r="C620" s="43" t="s">
        <v>660</v>
      </c>
      <c r="D620" s="66">
        <v>45200</v>
      </c>
      <c r="E620" s="66">
        <v>45565</v>
      </c>
      <c r="F620" s="67">
        <v>2362</v>
      </c>
      <c r="G620" s="67">
        <v>21041</v>
      </c>
      <c r="H620" s="67">
        <v>7851</v>
      </c>
      <c r="I620" s="67">
        <f t="shared" si="18"/>
        <v>31254</v>
      </c>
      <c r="J620" s="67">
        <v>34360</v>
      </c>
      <c r="K620" s="68">
        <f t="shared" si="19"/>
        <v>0.90960419091967404</v>
      </c>
      <c r="M620" s="65"/>
      <c r="N620" s="61"/>
    </row>
    <row r="621" spans="1:14">
      <c r="A621" s="34" t="s">
        <v>661</v>
      </c>
      <c r="B621" s="41">
        <v>6013478</v>
      </c>
      <c r="C621" s="41">
        <v>145743</v>
      </c>
      <c r="D621" s="63">
        <v>45200</v>
      </c>
      <c r="E621" s="63">
        <v>45565</v>
      </c>
      <c r="F621" s="61">
        <v>0</v>
      </c>
      <c r="G621" s="61">
        <v>0</v>
      </c>
      <c r="H621" s="61">
        <v>0</v>
      </c>
      <c r="I621" s="61">
        <f t="shared" si="18"/>
        <v>0</v>
      </c>
      <c r="J621" s="61">
        <v>1704</v>
      </c>
      <c r="K621" s="69">
        <f t="shared" si="19"/>
        <v>0</v>
      </c>
      <c r="M621" s="65"/>
      <c r="N621" s="61"/>
    </row>
    <row r="622" spans="1:14">
      <c r="A622" s="34" t="s">
        <v>662</v>
      </c>
      <c r="B622" s="41">
        <v>6001002</v>
      </c>
      <c r="C622" s="41">
        <v>145333</v>
      </c>
      <c r="D622" s="63">
        <v>45200</v>
      </c>
      <c r="E622" s="63">
        <v>45565</v>
      </c>
      <c r="F622" s="61">
        <v>11097</v>
      </c>
      <c r="G622" s="61">
        <v>38056</v>
      </c>
      <c r="H622" s="61">
        <v>9590</v>
      </c>
      <c r="I622" s="61">
        <f t="shared" si="18"/>
        <v>58743</v>
      </c>
      <c r="J622" s="61">
        <v>66744</v>
      </c>
      <c r="K622" s="69">
        <f t="shared" si="19"/>
        <v>0.88012405609492983</v>
      </c>
      <c r="M622" s="65"/>
      <c r="N622" s="61"/>
    </row>
    <row r="623" spans="1:14">
      <c r="A623" s="34" t="s">
        <v>663</v>
      </c>
      <c r="B623" s="41">
        <v>6012173</v>
      </c>
      <c r="C623" s="41">
        <v>145660</v>
      </c>
      <c r="D623" s="63">
        <v>45200</v>
      </c>
      <c r="E623" s="63">
        <v>45565</v>
      </c>
      <c r="F623" s="61">
        <v>5297</v>
      </c>
      <c r="G623" s="61">
        <v>26359</v>
      </c>
      <c r="H623" s="61">
        <v>1733.76</v>
      </c>
      <c r="I623" s="61">
        <f t="shared" si="18"/>
        <v>33389.760000000002</v>
      </c>
      <c r="J623" s="61">
        <v>37798</v>
      </c>
      <c r="K623" s="69">
        <f t="shared" si="19"/>
        <v>0.8833737234774327</v>
      </c>
      <c r="M623" s="65"/>
      <c r="N623" s="61"/>
    </row>
    <row r="624" spans="1:14">
      <c r="A624" s="52" t="s">
        <v>664</v>
      </c>
      <c r="B624" s="53">
        <v>6007603</v>
      </c>
      <c r="C624" s="53">
        <v>145026</v>
      </c>
      <c r="D624" s="70">
        <v>45200</v>
      </c>
      <c r="E624" s="70">
        <v>45565</v>
      </c>
      <c r="F624" s="71">
        <v>0</v>
      </c>
      <c r="G624" s="71">
        <v>255</v>
      </c>
      <c r="H624" s="71">
        <v>0</v>
      </c>
      <c r="I624" s="71">
        <f t="shared" si="18"/>
        <v>255</v>
      </c>
      <c r="J624" s="71">
        <v>47076</v>
      </c>
      <c r="K624" s="72">
        <f t="shared" si="19"/>
        <v>5.4167728778995667E-3</v>
      </c>
      <c r="M624" s="65"/>
      <c r="N624" s="61"/>
    </row>
    <row r="625" spans="1:14">
      <c r="A625" s="42" t="s">
        <v>665</v>
      </c>
      <c r="B625" s="43">
        <v>6000335</v>
      </c>
      <c r="C625" s="43">
        <v>145338</v>
      </c>
      <c r="D625" s="66">
        <v>45200</v>
      </c>
      <c r="E625" s="66">
        <v>45565</v>
      </c>
      <c r="F625" s="67">
        <v>6466</v>
      </c>
      <c r="G625" s="67">
        <v>12647</v>
      </c>
      <c r="H625" s="67">
        <v>5306</v>
      </c>
      <c r="I625" s="67">
        <f t="shared" si="18"/>
        <v>24419</v>
      </c>
      <c r="J625" s="67">
        <v>31179</v>
      </c>
      <c r="K625" s="68">
        <f t="shared" si="19"/>
        <v>0.78318740177683699</v>
      </c>
      <c r="M625" s="65"/>
      <c r="N625" s="61"/>
    </row>
    <row r="626" spans="1:14">
      <c r="A626" s="34" t="s">
        <v>666</v>
      </c>
      <c r="B626" s="41">
        <v>6000194</v>
      </c>
      <c r="C626" s="41">
        <v>145664</v>
      </c>
      <c r="D626" s="63">
        <v>45200</v>
      </c>
      <c r="E626" s="63">
        <v>45565</v>
      </c>
      <c r="F626" s="61">
        <v>2743</v>
      </c>
      <c r="G626" s="61">
        <v>10246</v>
      </c>
      <c r="H626" s="61">
        <v>999.6</v>
      </c>
      <c r="I626" s="61">
        <f t="shared" si="18"/>
        <v>13988.6</v>
      </c>
      <c r="J626" s="61">
        <v>16577</v>
      </c>
      <c r="K626" s="69">
        <f t="shared" si="19"/>
        <v>0.84385594498401406</v>
      </c>
      <c r="M626" s="65"/>
      <c r="N626" s="61"/>
    </row>
    <row r="627" spans="1:14">
      <c r="A627" s="34" t="s">
        <v>667</v>
      </c>
      <c r="B627" s="41">
        <v>6009955</v>
      </c>
      <c r="C627" s="41">
        <v>146149</v>
      </c>
      <c r="D627" s="63">
        <v>45200</v>
      </c>
      <c r="E627" s="63">
        <v>45565</v>
      </c>
      <c r="F627" s="61">
        <v>3220</v>
      </c>
      <c r="G627" s="61">
        <v>25683</v>
      </c>
      <c r="H627" s="61">
        <v>4223</v>
      </c>
      <c r="I627" s="61">
        <f t="shared" si="18"/>
        <v>33126</v>
      </c>
      <c r="J627" s="61">
        <v>37821</v>
      </c>
      <c r="K627" s="69">
        <f t="shared" si="19"/>
        <v>0.87586261600698023</v>
      </c>
      <c r="M627" s="65"/>
      <c r="N627" s="61"/>
    </row>
    <row r="628" spans="1:14">
      <c r="A628" s="34" t="s">
        <v>668</v>
      </c>
      <c r="B628" s="41">
        <v>6009963</v>
      </c>
      <c r="C628" s="41">
        <v>145715</v>
      </c>
      <c r="D628" s="63">
        <v>45200</v>
      </c>
      <c r="E628" s="63">
        <v>45565</v>
      </c>
      <c r="F628" s="61">
        <v>3313</v>
      </c>
      <c r="G628" s="61">
        <v>25342</v>
      </c>
      <c r="H628" s="61">
        <v>7019</v>
      </c>
      <c r="I628" s="61">
        <f t="shared" si="18"/>
        <v>35674</v>
      </c>
      <c r="J628" s="61">
        <v>39992</v>
      </c>
      <c r="K628" s="69">
        <f t="shared" si="19"/>
        <v>0.89202840568113628</v>
      </c>
      <c r="M628" s="65"/>
      <c r="N628" s="61"/>
    </row>
    <row r="629" spans="1:14">
      <c r="A629" s="60" t="s">
        <v>669</v>
      </c>
      <c r="B629" s="41">
        <v>6010003</v>
      </c>
      <c r="C629" s="41">
        <v>145706</v>
      </c>
      <c r="D629" s="63">
        <v>45200</v>
      </c>
      <c r="E629" s="63">
        <v>45565</v>
      </c>
      <c r="F629" s="61">
        <v>2460</v>
      </c>
      <c r="G629" s="61">
        <v>1551</v>
      </c>
      <c r="H629" s="61">
        <v>1221</v>
      </c>
      <c r="I629" s="61">
        <f>SUM(F629:H629)</f>
        <v>5232</v>
      </c>
      <c r="J629" s="61">
        <v>50494</v>
      </c>
      <c r="K629" s="69">
        <f>I629/J629</f>
        <v>0.10361627124014734</v>
      </c>
      <c r="M629" s="65"/>
      <c r="N629" s="61"/>
    </row>
    <row r="630" spans="1:14">
      <c r="A630" s="52" t="s">
        <v>670</v>
      </c>
      <c r="B630" s="53">
        <v>6006597</v>
      </c>
      <c r="C630" s="53">
        <v>145519</v>
      </c>
      <c r="D630" s="70">
        <v>45200</v>
      </c>
      <c r="E630" s="70">
        <v>45565</v>
      </c>
      <c r="F630" s="71">
        <v>3414</v>
      </c>
      <c r="G630" s="71">
        <v>19487</v>
      </c>
      <c r="H630" s="71">
        <v>314.16000000000003</v>
      </c>
      <c r="I630" s="71">
        <f t="shared" si="18"/>
        <v>23215.16</v>
      </c>
      <c r="J630" s="71">
        <v>38989</v>
      </c>
      <c r="K630" s="72">
        <f t="shared" si="19"/>
        <v>0.59542845417938395</v>
      </c>
      <c r="M630" s="65"/>
      <c r="N630" s="61"/>
    </row>
    <row r="631" spans="1:14">
      <c r="A631" s="42" t="s">
        <v>671</v>
      </c>
      <c r="B631" s="43">
        <v>6004881</v>
      </c>
      <c r="C631" s="43">
        <v>145517</v>
      </c>
      <c r="D631" s="66">
        <v>45200</v>
      </c>
      <c r="E631" s="66">
        <v>45565</v>
      </c>
      <c r="F631" s="67">
        <v>1468</v>
      </c>
      <c r="G631" s="67">
        <v>6380</v>
      </c>
      <c r="H631" s="67">
        <v>17.64</v>
      </c>
      <c r="I631" s="67">
        <f t="shared" si="18"/>
        <v>7865.64</v>
      </c>
      <c r="J631" s="67">
        <v>11611</v>
      </c>
      <c r="K631" s="68">
        <f t="shared" si="19"/>
        <v>0.67743002325381108</v>
      </c>
      <c r="M631" s="65"/>
      <c r="N631" s="61"/>
    </row>
    <row r="632" spans="1:14">
      <c r="A632" s="34" t="s">
        <v>672</v>
      </c>
      <c r="B632" s="41">
        <v>6008379</v>
      </c>
      <c r="C632" s="41">
        <v>145712</v>
      </c>
      <c r="D632" s="63">
        <v>45200</v>
      </c>
      <c r="E632" s="63">
        <v>45565</v>
      </c>
      <c r="F632" s="61">
        <v>4165</v>
      </c>
      <c r="G632" s="61">
        <v>14984</v>
      </c>
      <c r="H632" s="61">
        <v>1582</v>
      </c>
      <c r="I632" s="61">
        <f t="shared" si="18"/>
        <v>20731</v>
      </c>
      <c r="J632" s="61">
        <v>31510</v>
      </c>
      <c r="K632" s="69">
        <f t="shared" si="19"/>
        <v>0.65791812123135518</v>
      </c>
      <c r="M632" s="65"/>
      <c r="N632" s="61"/>
    </row>
    <row r="633" spans="1:14">
      <c r="A633" s="34" t="s">
        <v>673</v>
      </c>
      <c r="B633" s="41">
        <v>6003842</v>
      </c>
      <c r="C633" s="41">
        <v>146040</v>
      </c>
      <c r="D633" s="63">
        <v>45200</v>
      </c>
      <c r="E633" s="63">
        <v>45565</v>
      </c>
      <c r="F633" s="61">
        <v>1194</v>
      </c>
      <c r="G633" s="61">
        <v>6182</v>
      </c>
      <c r="H633" s="61">
        <v>1600.2</v>
      </c>
      <c r="I633" s="61">
        <f t="shared" si="18"/>
        <v>8976.2000000000007</v>
      </c>
      <c r="J633" s="61">
        <v>12756</v>
      </c>
      <c r="K633" s="69">
        <f t="shared" si="19"/>
        <v>0.70368454060834118</v>
      </c>
      <c r="M633" s="65"/>
      <c r="N633" s="61"/>
    </row>
    <row r="634" spans="1:14">
      <c r="A634" s="34" t="s">
        <v>674</v>
      </c>
      <c r="B634" s="41">
        <v>6010037</v>
      </c>
      <c r="C634" s="41">
        <v>146101</v>
      </c>
      <c r="D634" s="63">
        <v>45200</v>
      </c>
      <c r="E634" s="63">
        <v>45565</v>
      </c>
      <c r="F634" s="61">
        <v>396</v>
      </c>
      <c r="G634" s="61">
        <v>702</v>
      </c>
      <c r="H634" s="61">
        <v>922.32</v>
      </c>
      <c r="I634" s="61">
        <f t="shared" si="18"/>
        <v>2020.3200000000002</v>
      </c>
      <c r="J634" s="61">
        <v>21002</v>
      </c>
      <c r="K634" s="69">
        <f t="shared" si="19"/>
        <v>9.619655270926579E-2</v>
      </c>
      <c r="M634" s="65"/>
      <c r="N634" s="61"/>
    </row>
    <row r="635" spans="1:14">
      <c r="A635" s="52" t="s">
        <v>675</v>
      </c>
      <c r="B635" s="53">
        <v>6005904</v>
      </c>
      <c r="C635" s="53">
        <v>145967</v>
      </c>
      <c r="D635" s="70">
        <v>45200</v>
      </c>
      <c r="E635" s="70">
        <v>45565</v>
      </c>
      <c r="F635" s="71">
        <v>7072</v>
      </c>
      <c r="G635" s="71">
        <v>37262</v>
      </c>
      <c r="H635" s="71">
        <v>3565.8</v>
      </c>
      <c r="I635" s="71">
        <f t="shared" si="18"/>
        <v>47899.8</v>
      </c>
      <c r="J635" s="71">
        <v>57598</v>
      </c>
      <c r="K635" s="72">
        <f t="shared" si="19"/>
        <v>0.83162262578561763</v>
      </c>
      <c r="M635" s="65"/>
      <c r="N635" s="61"/>
    </row>
    <row r="636" spans="1:14">
      <c r="A636" s="42" t="s">
        <v>676</v>
      </c>
      <c r="B636" s="43">
        <v>6005334</v>
      </c>
      <c r="C636" s="43">
        <v>146168</v>
      </c>
      <c r="D636" s="66">
        <v>45200</v>
      </c>
      <c r="E636" s="66">
        <v>45565</v>
      </c>
      <c r="F636" s="67">
        <v>2718</v>
      </c>
      <c r="G636" s="67">
        <v>24087</v>
      </c>
      <c r="H636" s="67">
        <v>12710.88</v>
      </c>
      <c r="I636" s="67">
        <f t="shared" si="18"/>
        <v>39515.879999999997</v>
      </c>
      <c r="J636" s="67">
        <v>45428</v>
      </c>
      <c r="K636" s="68">
        <f t="shared" si="19"/>
        <v>0.86985735669631059</v>
      </c>
      <c r="M636" s="65"/>
      <c r="N636" s="61"/>
    </row>
    <row r="637" spans="1:14">
      <c r="A637" s="34" t="s">
        <v>677</v>
      </c>
      <c r="B637" s="41">
        <v>6010094</v>
      </c>
      <c r="C637" s="41">
        <v>145556</v>
      </c>
      <c r="D637" s="63">
        <v>45200</v>
      </c>
      <c r="E637" s="63">
        <v>45565</v>
      </c>
      <c r="F637" s="61">
        <v>5358</v>
      </c>
      <c r="G637" s="61">
        <v>19298</v>
      </c>
      <c r="H637" s="61">
        <v>391</v>
      </c>
      <c r="I637" s="61">
        <f t="shared" si="18"/>
        <v>25047</v>
      </c>
      <c r="J637" s="61">
        <v>28679</v>
      </c>
      <c r="K637" s="69">
        <f t="shared" si="19"/>
        <v>0.87335681160430978</v>
      </c>
      <c r="M637" s="65"/>
      <c r="N637" s="61"/>
    </row>
    <row r="638" spans="1:14">
      <c r="A638" s="34" t="s">
        <v>678</v>
      </c>
      <c r="B638" s="41">
        <v>6010102</v>
      </c>
      <c r="C638" s="41" t="s">
        <v>679</v>
      </c>
      <c r="D638" s="63">
        <v>45200</v>
      </c>
      <c r="E638" s="63">
        <v>45565</v>
      </c>
      <c r="F638" s="61">
        <v>1721</v>
      </c>
      <c r="G638" s="61">
        <v>24509</v>
      </c>
      <c r="H638" s="61">
        <v>683</v>
      </c>
      <c r="I638" s="61">
        <f t="shared" si="18"/>
        <v>26913</v>
      </c>
      <c r="J638" s="61">
        <v>26623</v>
      </c>
      <c r="K638" s="69">
        <f t="shared" si="19"/>
        <v>1.0108928370206212</v>
      </c>
      <c r="M638" s="65"/>
      <c r="N638" s="61"/>
    </row>
    <row r="639" spans="1:14">
      <c r="A639" s="34" t="s">
        <v>680</v>
      </c>
      <c r="B639" s="41">
        <v>6007074</v>
      </c>
      <c r="C639" s="41">
        <v>145792</v>
      </c>
      <c r="D639" s="63">
        <v>45200</v>
      </c>
      <c r="E639" s="63">
        <v>45565</v>
      </c>
      <c r="F639" s="61">
        <v>12810</v>
      </c>
      <c r="G639" s="61">
        <v>50254</v>
      </c>
      <c r="H639" s="61">
        <v>88.2</v>
      </c>
      <c r="I639" s="61">
        <f t="shared" si="18"/>
        <v>63152.2</v>
      </c>
      <c r="J639" s="61">
        <v>74026</v>
      </c>
      <c r="K639" s="69">
        <f t="shared" si="19"/>
        <v>0.85310836733039741</v>
      </c>
      <c r="M639" s="65"/>
      <c r="N639" s="61"/>
    </row>
    <row r="640" spans="1:14">
      <c r="A640" s="52" t="s">
        <v>681</v>
      </c>
      <c r="B640" s="53">
        <v>6008361</v>
      </c>
      <c r="C640" s="53">
        <v>145213</v>
      </c>
      <c r="D640" s="70">
        <v>45200</v>
      </c>
      <c r="E640" s="70">
        <v>45565</v>
      </c>
      <c r="F640" s="71">
        <v>0</v>
      </c>
      <c r="G640" s="71">
        <v>122</v>
      </c>
      <c r="H640" s="71">
        <v>147.84</v>
      </c>
      <c r="I640" s="71">
        <f t="shared" si="18"/>
        <v>269.84000000000003</v>
      </c>
      <c r="J640" s="71">
        <v>18309</v>
      </c>
      <c r="K640" s="72">
        <f t="shared" si="19"/>
        <v>1.4738106941941123E-2</v>
      </c>
      <c r="M640" s="65"/>
      <c r="N640" s="61"/>
    </row>
    <row r="641" spans="1:14">
      <c r="A641" s="42" t="s">
        <v>682</v>
      </c>
      <c r="B641" s="43">
        <v>6001838</v>
      </c>
      <c r="C641" s="43">
        <v>146151</v>
      </c>
      <c r="D641" s="66">
        <v>45200</v>
      </c>
      <c r="E641" s="66">
        <v>45565</v>
      </c>
      <c r="F641" s="67">
        <v>4856</v>
      </c>
      <c r="G641" s="67">
        <v>2734</v>
      </c>
      <c r="H641" s="67">
        <v>4230.24</v>
      </c>
      <c r="I641" s="67">
        <f t="shared" si="18"/>
        <v>11820.24</v>
      </c>
      <c r="J641" s="67">
        <v>15862</v>
      </c>
      <c r="K641" s="68">
        <f t="shared" si="19"/>
        <v>0.74519228344471067</v>
      </c>
      <c r="M641" s="65"/>
      <c r="N641" s="61"/>
    </row>
    <row r="642" spans="1:14">
      <c r="A642" s="34" t="s">
        <v>683</v>
      </c>
      <c r="B642" s="41">
        <v>6015630</v>
      </c>
      <c r="C642" s="41">
        <v>145547</v>
      </c>
      <c r="D642" s="63">
        <v>45200</v>
      </c>
      <c r="E642" s="63">
        <v>45565</v>
      </c>
      <c r="F642" s="61">
        <v>4662</v>
      </c>
      <c r="G642" s="61">
        <v>5988</v>
      </c>
      <c r="H642" s="61">
        <v>11333</v>
      </c>
      <c r="I642" s="61">
        <f t="shared" si="18"/>
        <v>21983</v>
      </c>
      <c r="J642" s="61">
        <v>38475</v>
      </c>
      <c r="K642" s="69">
        <f t="shared" si="19"/>
        <v>0.57135802469135799</v>
      </c>
      <c r="M642" s="65"/>
      <c r="N642" s="61"/>
    </row>
    <row r="643" spans="1:14">
      <c r="A643" s="34" t="s">
        <v>684</v>
      </c>
      <c r="B643" s="41">
        <v>6002612</v>
      </c>
      <c r="C643" s="41">
        <v>145050</v>
      </c>
      <c r="D643" s="63">
        <v>45200</v>
      </c>
      <c r="E643" s="63">
        <v>45565</v>
      </c>
      <c r="F643" s="61">
        <v>13411</v>
      </c>
      <c r="G643" s="61">
        <v>47028</v>
      </c>
      <c r="H643" s="61">
        <v>4275.6000000000004</v>
      </c>
      <c r="I643" s="61">
        <f t="shared" si="18"/>
        <v>64714.6</v>
      </c>
      <c r="J643" s="61">
        <v>77578</v>
      </c>
      <c r="K643" s="69">
        <f t="shared" si="19"/>
        <v>0.83418752739178637</v>
      </c>
      <c r="M643" s="65"/>
      <c r="N643" s="61"/>
    </row>
    <row r="644" spans="1:14">
      <c r="A644" s="34" t="s">
        <v>685</v>
      </c>
      <c r="B644" s="41">
        <v>6002836</v>
      </c>
      <c r="C644" s="41">
        <v>146033</v>
      </c>
      <c r="D644" s="63">
        <v>45200</v>
      </c>
      <c r="E644" s="63">
        <v>45565</v>
      </c>
      <c r="F644" s="61">
        <v>2701</v>
      </c>
      <c r="G644" s="61">
        <v>7872</v>
      </c>
      <c r="H644" s="61">
        <v>3554.04</v>
      </c>
      <c r="I644" s="61">
        <f t="shared" si="18"/>
        <v>14127.04</v>
      </c>
      <c r="J644" s="61">
        <v>25208</v>
      </c>
      <c r="K644" s="69">
        <f t="shared" si="19"/>
        <v>0.56041891463027615</v>
      </c>
      <c r="M644" s="65"/>
      <c r="N644" s="61"/>
    </row>
    <row r="645" spans="1:14">
      <c r="A645" s="52" t="s">
        <v>686</v>
      </c>
      <c r="B645" s="53">
        <v>6004402</v>
      </c>
      <c r="C645" s="53">
        <v>145949</v>
      </c>
      <c r="D645" s="70">
        <v>45200</v>
      </c>
      <c r="E645" s="70">
        <v>45565</v>
      </c>
      <c r="F645" s="71">
        <v>2377</v>
      </c>
      <c r="G645" s="71">
        <v>6170</v>
      </c>
      <c r="H645" s="71">
        <v>0</v>
      </c>
      <c r="I645" s="71">
        <f t="shared" si="18"/>
        <v>8547</v>
      </c>
      <c r="J645" s="71">
        <v>24734</v>
      </c>
      <c r="K645" s="72">
        <f t="shared" si="19"/>
        <v>0.34555672353844907</v>
      </c>
      <c r="M645" s="65"/>
      <c r="N645" s="61"/>
    </row>
    <row r="646" spans="1:14">
      <c r="A646" s="42" t="s">
        <v>687</v>
      </c>
      <c r="B646" s="43">
        <v>6005060</v>
      </c>
      <c r="C646" s="43">
        <v>145697</v>
      </c>
      <c r="D646" s="66">
        <v>45200</v>
      </c>
      <c r="E646" s="66">
        <v>45565</v>
      </c>
      <c r="F646" s="67">
        <v>3904</v>
      </c>
      <c r="G646" s="67">
        <v>5887</v>
      </c>
      <c r="H646" s="67">
        <v>6199.2</v>
      </c>
      <c r="I646" s="67">
        <f t="shared" si="18"/>
        <v>15990.2</v>
      </c>
      <c r="J646" s="67">
        <v>35560</v>
      </c>
      <c r="K646" s="68">
        <f t="shared" si="19"/>
        <v>0.44966816647919011</v>
      </c>
      <c r="M646" s="65"/>
      <c r="N646" s="61"/>
    </row>
    <row r="647" spans="1:14">
      <c r="A647" s="34" t="s">
        <v>688</v>
      </c>
      <c r="B647" s="41">
        <v>6005250</v>
      </c>
      <c r="C647" s="41">
        <v>146116</v>
      </c>
      <c r="D647" s="63">
        <v>45200</v>
      </c>
      <c r="E647" s="63">
        <v>45565</v>
      </c>
      <c r="F647" s="61">
        <v>2150</v>
      </c>
      <c r="G647" s="61">
        <v>3763</v>
      </c>
      <c r="H647" s="61">
        <v>4893</v>
      </c>
      <c r="I647" s="61">
        <f t="shared" si="18"/>
        <v>10806</v>
      </c>
      <c r="J647" s="61">
        <v>21256</v>
      </c>
      <c r="K647" s="69">
        <f t="shared" si="19"/>
        <v>0.50837410613473843</v>
      </c>
      <c r="M647" s="65"/>
      <c r="N647" s="61"/>
    </row>
    <row r="648" spans="1:14">
      <c r="A648" s="34" t="s">
        <v>689</v>
      </c>
      <c r="B648" s="41">
        <v>6005946</v>
      </c>
      <c r="C648" s="41">
        <v>145494</v>
      </c>
      <c r="D648" s="63">
        <v>45200</v>
      </c>
      <c r="E648" s="63">
        <v>45565</v>
      </c>
      <c r="F648" s="61">
        <v>2632</v>
      </c>
      <c r="G648" s="61">
        <v>8578</v>
      </c>
      <c r="H648" s="61">
        <v>3584.28</v>
      </c>
      <c r="I648" s="61">
        <f t="shared" si="18"/>
        <v>14794.28</v>
      </c>
      <c r="J648" s="61">
        <v>36545</v>
      </c>
      <c r="K648" s="69">
        <f t="shared" si="19"/>
        <v>0.40482364208510058</v>
      </c>
      <c r="M648" s="65"/>
      <c r="N648" s="61"/>
    </row>
    <row r="649" spans="1:14">
      <c r="A649" s="34" t="s">
        <v>690</v>
      </c>
      <c r="B649" s="41">
        <v>6006274</v>
      </c>
      <c r="C649" s="41">
        <v>145445</v>
      </c>
      <c r="D649" s="63">
        <v>45200</v>
      </c>
      <c r="E649" s="63">
        <v>45565</v>
      </c>
      <c r="F649" s="61">
        <v>5486</v>
      </c>
      <c r="G649" s="61">
        <v>11601</v>
      </c>
      <c r="H649" s="61">
        <v>0</v>
      </c>
      <c r="I649" s="61">
        <f t="shared" si="18"/>
        <v>17087</v>
      </c>
      <c r="J649" s="61">
        <v>48308</v>
      </c>
      <c r="K649" s="69">
        <f t="shared" si="19"/>
        <v>0.3537095305125445</v>
      </c>
      <c r="M649" s="65"/>
      <c r="N649" s="61"/>
    </row>
    <row r="650" spans="1:14">
      <c r="A650" s="52" t="s">
        <v>691</v>
      </c>
      <c r="B650" s="53">
        <v>6007389</v>
      </c>
      <c r="C650" s="53">
        <v>145883</v>
      </c>
      <c r="D650" s="70">
        <v>45200</v>
      </c>
      <c r="E650" s="70">
        <v>45565</v>
      </c>
      <c r="F650" s="71">
        <v>4334</v>
      </c>
      <c r="G650" s="71">
        <v>7240</v>
      </c>
      <c r="H650" s="71">
        <v>2858.52</v>
      </c>
      <c r="I650" s="71">
        <f t="shared" si="18"/>
        <v>14432.52</v>
      </c>
      <c r="J650" s="71">
        <v>29660</v>
      </c>
      <c r="K650" s="72">
        <f t="shared" si="19"/>
        <v>0.4865987862440998</v>
      </c>
      <c r="M650" s="65"/>
      <c r="N650" s="61"/>
    </row>
    <row r="651" spans="1:14">
      <c r="A651" s="42" t="s">
        <v>692</v>
      </c>
      <c r="B651" s="43">
        <v>6007702</v>
      </c>
      <c r="C651" s="43">
        <v>145406</v>
      </c>
      <c r="D651" s="66">
        <v>45200</v>
      </c>
      <c r="E651" s="66">
        <v>45565</v>
      </c>
      <c r="F651" s="67">
        <v>1072</v>
      </c>
      <c r="G651" s="67">
        <v>7884</v>
      </c>
      <c r="H651" s="67">
        <v>0</v>
      </c>
      <c r="I651" s="67">
        <f t="shared" ref="I651:I657" si="20">SUM(F651:H651)</f>
        <v>8956</v>
      </c>
      <c r="J651" s="67">
        <v>18282</v>
      </c>
      <c r="K651" s="68">
        <f t="shared" ref="K651:K657" si="21">I651/J651</f>
        <v>0.48988075702877149</v>
      </c>
      <c r="M651" s="65"/>
      <c r="N651" s="61"/>
    </row>
    <row r="652" spans="1:14">
      <c r="A652" s="34" t="s">
        <v>693</v>
      </c>
      <c r="B652" s="41">
        <v>6008007</v>
      </c>
      <c r="C652" s="41">
        <v>145771</v>
      </c>
      <c r="D652" s="63">
        <v>45200</v>
      </c>
      <c r="E652" s="63">
        <v>45565</v>
      </c>
      <c r="F652" s="61">
        <v>9174</v>
      </c>
      <c r="G652" s="61">
        <v>31722</v>
      </c>
      <c r="H652" s="61">
        <v>567</v>
      </c>
      <c r="I652" s="61">
        <f t="shared" si="20"/>
        <v>41463</v>
      </c>
      <c r="J652" s="61">
        <v>52387</v>
      </c>
      <c r="K652" s="69">
        <f t="shared" si="21"/>
        <v>0.79147498425181817</v>
      </c>
      <c r="M652" s="65"/>
      <c r="N652" s="61"/>
    </row>
    <row r="653" spans="1:14">
      <c r="A653" s="34" t="s">
        <v>694</v>
      </c>
      <c r="B653" s="41">
        <v>6008395</v>
      </c>
      <c r="C653" s="41">
        <v>146106</v>
      </c>
      <c r="D653" s="63">
        <v>45200</v>
      </c>
      <c r="E653" s="63">
        <v>45565</v>
      </c>
      <c r="F653" s="61">
        <v>1589</v>
      </c>
      <c r="G653" s="61">
        <v>2656</v>
      </c>
      <c r="H653" s="61">
        <v>0</v>
      </c>
      <c r="I653" s="61">
        <f t="shared" si="20"/>
        <v>4245</v>
      </c>
      <c r="J653" s="61">
        <v>10862</v>
      </c>
      <c r="K653" s="69">
        <f t="shared" si="21"/>
        <v>0.39081200515558828</v>
      </c>
      <c r="M653" s="65"/>
      <c r="N653" s="61"/>
    </row>
    <row r="654" spans="1:14">
      <c r="A654" s="34" t="s">
        <v>695</v>
      </c>
      <c r="B654" s="41">
        <v>6009161</v>
      </c>
      <c r="C654" s="41">
        <v>145895</v>
      </c>
      <c r="D654" s="63">
        <v>45200</v>
      </c>
      <c r="E654" s="63">
        <v>45565</v>
      </c>
      <c r="F654" s="61">
        <v>4206</v>
      </c>
      <c r="G654" s="61">
        <v>3996</v>
      </c>
      <c r="H654" s="61">
        <v>4303.32</v>
      </c>
      <c r="I654" s="61">
        <f t="shared" si="20"/>
        <v>12505.32</v>
      </c>
      <c r="J654" s="61">
        <v>15595</v>
      </c>
      <c r="K654" s="69">
        <f t="shared" si="21"/>
        <v>0.80188008977236291</v>
      </c>
      <c r="M654" s="65"/>
      <c r="N654" s="61"/>
    </row>
    <row r="655" spans="1:14">
      <c r="A655" s="52" t="s">
        <v>696</v>
      </c>
      <c r="B655" s="53">
        <v>6009245</v>
      </c>
      <c r="C655" s="53">
        <v>146068</v>
      </c>
      <c r="D655" s="70">
        <v>45200</v>
      </c>
      <c r="E655" s="70">
        <v>45565</v>
      </c>
      <c r="F655" s="71">
        <v>5048</v>
      </c>
      <c r="G655" s="71">
        <v>9646</v>
      </c>
      <c r="H655" s="71">
        <v>3738.84</v>
      </c>
      <c r="I655" s="71">
        <f t="shared" si="20"/>
        <v>18432.84</v>
      </c>
      <c r="J655" s="71">
        <v>29090</v>
      </c>
      <c r="K655" s="72">
        <f t="shared" si="21"/>
        <v>0.63364867652114132</v>
      </c>
      <c r="M655" s="65"/>
      <c r="N655" s="61"/>
    </row>
    <row r="656" spans="1:14">
      <c r="A656" s="42" t="s">
        <v>697</v>
      </c>
      <c r="B656" s="43">
        <v>6009252</v>
      </c>
      <c r="C656" s="43">
        <v>145892</v>
      </c>
      <c r="D656" s="66">
        <v>45200</v>
      </c>
      <c r="E656" s="66">
        <v>45565</v>
      </c>
      <c r="F656" s="67">
        <v>6996</v>
      </c>
      <c r="G656" s="67">
        <v>14007</v>
      </c>
      <c r="H656" s="67">
        <v>5339.88</v>
      </c>
      <c r="I656" s="67">
        <f t="shared" si="20"/>
        <v>26342.880000000001</v>
      </c>
      <c r="J656" s="67">
        <v>51486</v>
      </c>
      <c r="K656" s="68">
        <f t="shared" si="21"/>
        <v>0.51165132268966318</v>
      </c>
      <c r="M656" s="65"/>
      <c r="N656" s="61"/>
    </row>
    <row r="657" spans="1:14">
      <c r="A657" s="34" t="s">
        <v>698</v>
      </c>
      <c r="B657" s="41">
        <v>6009542</v>
      </c>
      <c r="C657" s="41">
        <v>145652</v>
      </c>
      <c r="D657" s="63">
        <v>45200</v>
      </c>
      <c r="E657" s="63">
        <v>45565</v>
      </c>
      <c r="F657" s="61">
        <v>2775</v>
      </c>
      <c r="G657" s="61">
        <v>10191</v>
      </c>
      <c r="H657" s="61">
        <v>535.91999999999996</v>
      </c>
      <c r="I657" s="61">
        <f t="shared" si="20"/>
        <v>13501.92</v>
      </c>
      <c r="J657" s="61">
        <v>26613</v>
      </c>
      <c r="K657" s="69">
        <f t="shared" si="21"/>
        <v>0.50734302784353513</v>
      </c>
      <c r="M657" s="65"/>
      <c r="N657" s="61"/>
    </row>
  </sheetData>
  <autoFilter ref="A7:N657" xr:uid="{00000000-0009-0000-0000-000003000000}"/>
  <pageMargins left="0.25" right="0.25" top="0.75" bottom="0.75" header="0.3" footer="0.3"/>
  <pageSetup paperSize="3" scale="89" fitToHeight="0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6994FE-F3E3-406A-92E8-A37CFC6FDC7A}"/>
</file>

<file path=customXml/itemProps2.xml><?xml version="1.0" encoding="utf-8"?>
<ds:datastoreItem xmlns:ds="http://schemas.openxmlformats.org/officeDocument/2006/customXml" ds:itemID="{DF2B8648-57B6-4CB7-8CC4-1D34EAA2CA52}"/>
</file>

<file path=customXml/itemProps3.xml><?xml version="1.0" encoding="utf-8"?>
<ds:datastoreItem xmlns:ds="http://schemas.openxmlformats.org/officeDocument/2006/customXml" ds:itemID="{1CA1AA55-DF06-4E24-B760-7B9F96039F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Myers and Stauffer, LC.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Brendel</dc:creator>
  <cp:keywords/>
  <dc:description/>
  <cp:lastModifiedBy>Dye, Duane</cp:lastModifiedBy>
  <cp:revision/>
  <dcterms:created xsi:type="dcterms:W3CDTF">2025-06-19T16:03:11Z</dcterms:created>
  <dcterms:modified xsi:type="dcterms:W3CDTF">2025-07-25T18:13:33Z</dcterms:modified>
  <cp:category/>
  <cp:contentStatus/>
</cp:coreProperties>
</file>